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00" windowHeight="6285" activeTab="0"/>
  </bookViews>
  <sheets>
    <sheet name="小選挙区投票結果" sheetId="1" r:id="rId1"/>
  </sheets>
  <definedNames>
    <definedName name="_xlnm.Print_Area" localSheetId="0">'小選挙区投票結果'!$A$1:$Q$61</definedName>
    <definedName name="Print_Area_MI" localSheetId="0">'小選挙区投票結果'!$A$1:$Q$56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<sst xmlns="http://schemas.openxmlformats.org/spreadsheetml/2006/main" count="137" uniqueCount="116">
  <si>
    <t xml:space="preserve">  山形県選挙管理委員会</t>
  </si>
  <si>
    <t xml:space="preserve"> </t>
  </si>
  <si>
    <t>投票者数</t>
  </si>
  <si>
    <t>棄権者数</t>
  </si>
  <si>
    <t>投 票 率</t>
  </si>
  <si>
    <t>確  定</t>
  </si>
  <si>
    <t>前  回</t>
  </si>
  <si>
    <t>投票率</t>
  </si>
  <si>
    <t>男</t>
  </si>
  <si>
    <t>女</t>
  </si>
  <si>
    <t>計</t>
  </si>
  <si>
    <t>時  刻</t>
  </si>
  <si>
    <t>増  減</t>
  </si>
  <si>
    <t>山 形 市</t>
  </si>
  <si>
    <t>山</t>
  </si>
  <si>
    <t>上 山 市</t>
  </si>
  <si>
    <t>上</t>
  </si>
  <si>
    <t>市    計</t>
  </si>
  <si>
    <t>市計</t>
  </si>
  <si>
    <t>山 辺 町</t>
  </si>
  <si>
    <t>山辺</t>
  </si>
  <si>
    <t>中 山 町</t>
  </si>
  <si>
    <t>中</t>
  </si>
  <si>
    <t>郡    計</t>
  </si>
  <si>
    <t>郡計</t>
  </si>
  <si>
    <t>第１区計</t>
  </si>
  <si>
    <t>１区</t>
  </si>
  <si>
    <t>米 沢 市</t>
  </si>
  <si>
    <t>米</t>
  </si>
  <si>
    <t>寒河江市</t>
  </si>
  <si>
    <t>寒</t>
  </si>
  <si>
    <t>長 井 市</t>
  </si>
  <si>
    <t>長</t>
  </si>
  <si>
    <t>南 陽 市</t>
  </si>
  <si>
    <t>南</t>
  </si>
  <si>
    <t>西 川 町</t>
  </si>
  <si>
    <t>西</t>
  </si>
  <si>
    <t>朝 日 町</t>
  </si>
  <si>
    <t>朝町</t>
  </si>
  <si>
    <t>大 江 町</t>
  </si>
  <si>
    <t>大江</t>
  </si>
  <si>
    <t>高 畠 町</t>
  </si>
  <si>
    <t>高</t>
  </si>
  <si>
    <t>川 西 町</t>
  </si>
  <si>
    <t>川</t>
  </si>
  <si>
    <t>小 国 町</t>
  </si>
  <si>
    <t>小</t>
  </si>
  <si>
    <t>白 鷹 町</t>
  </si>
  <si>
    <t>白</t>
  </si>
  <si>
    <t>飯 豊 町</t>
  </si>
  <si>
    <t>飯</t>
  </si>
  <si>
    <t>第２区計</t>
  </si>
  <si>
    <t>２区</t>
  </si>
  <si>
    <t>新 庄 市</t>
  </si>
  <si>
    <t>村 山 市</t>
  </si>
  <si>
    <t>天 童 市</t>
  </si>
  <si>
    <t>東 根 市</t>
  </si>
  <si>
    <t>尾花沢市</t>
  </si>
  <si>
    <t>河 北 町</t>
  </si>
  <si>
    <t>大石田町</t>
  </si>
  <si>
    <t>金 山 町</t>
  </si>
  <si>
    <t>金</t>
  </si>
  <si>
    <t>最 上 町</t>
  </si>
  <si>
    <t>最</t>
  </si>
  <si>
    <t>舟 形 町</t>
  </si>
  <si>
    <t>舟</t>
  </si>
  <si>
    <t>真室川町</t>
  </si>
  <si>
    <t>真</t>
  </si>
  <si>
    <t>大 蔵 村</t>
  </si>
  <si>
    <t>大蔵</t>
  </si>
  <si>
    <t>鮭 川 村</t>
  </si>
  <si>
    <t>鮭</t>
  </si>
  <si>
    <t>戸 沢 村</t>
  </si>
  <si>
    <t>戸</t>
  </si>
  <si>
    <t>鶴 岡 市</t>
  </si>
  <si>
    <t>鶴</t>
  </si>
  <si>
    <t>酒 田 市</t>
  </si>
  <si>
    <t>酒</t>
  </si>
  <si>
    <t>藤 島 町</t>
  </si>
  <si>
    <t>藤</t>
  </si>
  <si>
    <t>羽 黒 町</t>
  </si>
  <si>
    <t>羽</t>
  </si>
  <si>
    <t>櫛 引 町</t>
  </si>
  <si>
    <t>櫛</t>
  </si>
  <si>
    <t>三 川 町</t>
  </si>
  <si>
    <t>三</t>
  </si>
  <si>
    <t>朝 日 村</t>
  </si>
  <si>
    <t>朝村</t>
  </si>
  <si>
    <t>温 海 町</t>
  </si>
  <si>
    <t>温</t>
  </si>
  <si>
    <t>遊 佐 町</t>
  </si>
  <si>
    <t>遊</t>
  </si>
  <si>
    <t>八 幡 町</t>
  </si>
  <si>
    <t>八</t>
  </si>
  <si>
    <t>松 山 町</t>
  </si>
  <si>
    <t>松</t>
  </si>
  <si>
    <t>平 田 町</t>
  </si>
  <si>
    <t>平</t>
  </si>
  <si>
    <t>市　　計</t>
  </si>
  <si>
    <t>県    計</t>
  </si>
  <si>
    <t>県計</t>
  </si>
  <si>
    <t>天</t>
  </si>
  <si>
    <t>村</t>
  </si>
  <si>
    <t>東</t>
  </si>
  <si>
    <t>尾</t>
  </si>
  <si>
    <t>河</t>
  </si>
  <si>
    <t>大石</t>
  </si>
  <si>
    <t>新</t>
  </si>
  <si>
    <t>庄 内 町</t>
  </si>
  <si>
    <t>午前０時現在有権者数</t>
  </si>
  <si>
    <t>未確定・確定・訂正</t>
  </si>
  <si>
    <t>衆議院小選挙区選出議員選挙投票結果</t>
  </si>
  <si>
    <t xml:space="preserve"> 　選挙当日有権者数（H17.9.11）</t>
  </si>
  <si>
    <t>庄</t>
  </si>
  <si>
    <t>第３区計</t>
  </si>
  <si>
    <t>3区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</si>
</sst>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000%"/>
    <numFmt numFmtId="179" formatCode="h:mm;@"/>
  </numFmts>
  <fonts count="9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5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7"/>
      <name val="ＭＳ ゴシック"/>
      <family val="3"/>
    </font>
    <font>
      <u val="single"/>
      <sz val="15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ashed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medium">
        <color indexed="8"/>
      </right>
      <top style="dotted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91">
    <xf numFmtId="37" fontId="0" fillId="0" borderId="0" xfId="0" applyAlignment="1">
      <alignment/>
    </xf>
    <xf numFmtId="37" fontId="3" fillId="0" borderId="1" xfId="0" applyFont="1" applyBorder="1" applyAlignment="1" applyProtection="1">
      <alignment vertical="center"/>
      <protection/>
    </xf>
    <xf numFmtId="20" fontId="3" fillId="0" borderId="1" xfId="0" applyNumberFormat="1" applyFont="1" applyBorder="1" applyAlignment="1" applyProtection="1">
      <alignment vertical="center"/>
      <protection/>
    </xf>
    <xf numFmtId="37" fontId="4" fillId="0" borderId="2" xfId="0" applyFont="1" applyBorder="1" applyAlignment="1" applyProtection="1">
      <alignment vertical="center"/>
      <protection/>
    </xf>
    <xf numFmtId="37" fontId="4" fillId="0" borderId="0" xfId="0" applyFont="1" applyAlignment="1" applyProtection="1">
      <alignment vertical="center"/>
      <protection/>
    </xf>
    <xf numFmtId="37" fontId="5" fillId="0" borderId="1" xfId="0" applyFont="1" applyBorder="1" applyAlignment="1" applyProtection="1">
      <alignment horizontal="center" vertical="center"/>
      <protection/>
    </xf>
    <xf numFmtId="37" fontId="6" fillId="0" borderId="3" xfId="0" applyFont="1" applyBorder="1" applyAlignment="1" applyProtection="1">
      <alignment vertical="center"/>
      <protection/>
    </xf>
    <xf numFmtId="37" fontId="6" fillId="0" borderId="4" xfId="0" applyFont="1" applyBorder="1" applyAlignment="1" applyProtection="1">
      <alignment horizontal="left" vertical="center"/>
      <protection/>
    </xf>
    <xf numFmtId="37" fontId="6" fillId="0" borderId="4" xfId="0" applyFont="1" applyBorder="1" applyAlignment="1" applyProtection="1">
      <alignment horizontal="center" vertical="center"/>
      <protection/>
    </xf>
    <xf numFmtId="37" fontId="6" fillId="0" borderId="5" xfId="0" applyFont="1" applyBorder="1" applyAlignment="1" applyProtection="1">
      <alignment vertical="center"/>
      <protection/>
    </xf>
    <xf numFmtId="37" fontId="6" fillId="0" borderId="6" xfId="0" applyFont="1" applyBorder="1" applyAlignment="1" applyProtection="1">
      <alignment horizontal="center" vertical="center"/>
      <protection/>
    </xf>
    <xf numFmtId="37" fontId="6" fillId="0" borderId="5" xfId="0" applyFont="1" applyBorder="1" applyAlignment="1" applyProtection="1">
      <alignment horizontal="center" vertical="center"/>
      <protection/>
    </xf>
    <xf numFmtId="37" fontId="6" fillId="0" borderId="6" xfId="0" applyFont="1" applyBorder="1" applyAlignment="1" applyProtection="1">
      <alignment vertical="center"/>
      <protection/>
    </xf>
    <xf numFmtId="20" fontId="6" fillId="0" borderId="7" xfId="0" applyNumberFormat="1" applyFont="1" applyBorder="1" applyAlignment="1" applyProtection="1">
      <alignment horizontal="center" vertical="center"/>
      <protection/>
    </xf>
    <xf numFmtId="37" fontId="6" fillId="0" borderId="8" xfId="0" applyFont="1" applyBorder="1" applyAlignment="1" applyProtection="1">
      <alignment horizontal="center" vertical="center"/>
      <protection/>
    </xf>
    <xf numFmtId="37" fontId="6" fillId="0" borderId="9" xfId="0" applyFont="1" applyBorder="1" applyAlignment="1" applyProtection="1">
      <alignment vertical="center"/>
      <protection/>
    </xf>
    <xf numFmtId="37" fontId="6" fillId="0" borderId="10" xfId="0" applyFont="1" applyBorder="1" applyAlignment="1" applyProtection="1">
      <alignment horizontal="center" vertical="center"/>
      <protection/>
    </xf>
    <xf numFmtId="37" fontId="6" fillId="0" borderId="11" xfId="0" applyFont="1" applyBorder="1" applyAlignment="1" applyProtection="1">
      <alignment horizontal="center" vertical="center"/>
      <protection/>
    </xf>
    <xf numFmtId="20" fontId="6" fillId="0" borderId="10" xfId="0" applyNumberFormat="1" applyFont="1" applyBorder="1" applyAlignment="1" applyProtection="1">
      <alignment horizontal="center" vertical="center"/>
      <protection/>
    </xf>
    <xf numFmtId="37" fontId="6" fillId="0" borderId="2" xfId="0" applyFont="1" applyBorder="1" applyAlignment="1" applyProtection="1">
      <alignment horizontal="center" vertical="center"/>
      <protection/>
    </xf>
    <xf numFmtId="37" fontId="6" fillId="0" borderId="2" xfId="0" applyFont="1" applyBorder="1" applyAlignment="1" applyProtection="1">
      <alignment vertical="center"/>
      <protection locked="0"/>
    </xf>
    <xf numFmtId="37" fontId="6" fillId="0" borderId="12" xfId="0" applyFont="1" applyBorder="1" applyAlignment="1" applyProtection="1">
      <alignment vertical="center"/>
      <protection locked="0"/>
    </xf>
    <xf numFmtId="37" fontId="6" fillId="0" borderId="12" xfId="0" applyFont="1" applyBorder="1" applyAlignment="1" applyProtection="1">
      <alignment vertical="center"/>
      <protection/>
    </xf>
    <xf numFmtId="10" fontId="6" fillId="0" borderId="2" xfId="0" applyNumberFormat="1" applyFont="1" applyBorder="1" applyAlignment="1" applyProtection="1">
      <alignment vertical="center"/>
      <protection/>
    </xf>
    <xf numFmtId="10" fontId="6" fillId="0" borderId="12" xfId="0" applyNumberFormat="1" applyFont="1" applyBorder="1" applyAlignment="1" applyProtection="1">
      <alignment vertical="center"/>
      <protection/>
    </xf>
    <xf numFmtId="39" fontId="6" fillId="0" borderId="12" xfId="0" applyNumberFormat="1" applyFont="1" applyBorder="1" applyAlignment="1" applyProtection="1">
      <alignment vertical="center"/>
      <protection/>
    </xf>
    <xf numFmtId="37" fontId="6" fillId="0" borderId="13" xfId="0" applyFont="1" applyBorder="1" applyAlignment="1" applyProtection="1">
      <alignment horizontal="center" vertical="center"/>
      <protection/>
    </xf>
    <xf numFmtId="37" fontId="6" fillId="0" borderId="14" xfId="0" applyFont="1" applyBorder="1" applyAlignment="1" applyProtection="1">
      <alignment horizontal="center" vertical="center"/>
      <protection/>
    </xf>
    <xf numFmtId="37" fontId="6" fillId="0" borderId="14" xfId="0" applyFont="1" applyBorder="1" applyAlignment="1" applyProtection="1">
      <alignment vertical="center"/>
      <protection locked="0"/>
    </xf>
    <xf numFmtId="37" fontId="6" fillId="0" borderId="15" xfId="0" applyFont="1" applyBorder="1" applyAlignment="1" applyProtection="1">
      <alignment vertical="center"/>
      <protection locked="0"/>
    </xf>
    <xf numFmtId="37" fontId="6" fillId="0" borderId="15" xfId="0" applyFont="1" applyBorder="1" applyAlignment="1" applyProtection="1">
      <alignment vertical="center"/>
      <protection/>
    </xf>
    <xf numFmtId="10" fontId="6" fillId="0" borderId="14" xfId="0" applyNumberFormat="1" applyFont="1" applyBorder="1" applyAlignment="1" applyProtection="1">
      <alignment vertical="center"/>
      <protection/>
    </xf>
    <xf numFmtId="10" fontId="6" fillId="0" borderId="15" xfId="0" applyNumberFormat="1" applyFont="1" applyBorder="1" applyAlignment="1" applyProtection="1">
      <alignment vertical="center"/>
      <protection/>
    </xf>
    <xf numFmtId="39" fontId="6" fillId="0" borderId="15" xfId="0" applyNumberFormat="1" applyFont="1" applyBorder="1" applyAlignment="1" applyProtection="1">
      <alignment vertical="center"/>
      <protection/>
    </xf>
    <xf numFmtId="37" fontId="6" fillId="0" borderId="16" xfId="0" applyFont="1" applyBorder="1" applyAlignment="1" applyProtection="1">
      <alignment horizontal="center" vertical="center"/>
      <protection/>
    </xf>
    <xf numFmtId="37" fontId="6" fillId="0" borderId="17" xfId="0" applyFont="1" applyBorder="1" applyAlignment="1" applyProtection="1">
      <alignment horizontal="center" vertical="center"/>
      <protection/>
    </xf>
    <xf numFmtId="37" fontId="6" fillId="0" borderId="17" xfId="0" applyFont="1" applyBorder="1" applyAlignment="1" applyProtection="1">
      <alignment vertical="center"/>
      <protection/>
    </xf>
    <xf numFmtId="37" fontId="6" fillId="0" borderId="18" xfId="0" applyFont="1" applyBorder="1" applyAlignment="1" applyProtection="1">
      <alignment vertical="center"/>
      <protection/>
    </xf>
    <xf numFmtId="10" fontId="6" fillId="0" borderId="17" xfId="0" applyNumberFormat="1" applyFont="1" applyBorder="1" applyAlignment="1" applyProtection="1">
      <alignment vertical="center"/>
      <protection/>
    </xf>
    <xf numFmtId="10" fontId="6" fillId="0" borderId="18" xfId="0" applyNumberFormat="1" applyFont="1" applyBorder="1" applyAlignment="1" applyProtection="1">
      <alignment vertical="center"/>
      <protection/>
    </xf>
    <xf numFmtId="39" fontId="6" fillId="0" borderId="18" xfId="0" applyNumberFormat="1" applyFont="1" applyBorder="1" applyAlignment="1" applyProtection="1">
      <alignment vertical="center"/>
      <protection/>
    </xf>
    <xf numFmtId="37" fontId="6" fillId="0" borderId="19" xfId="0" applyFont="1" applyBorder="1" applyAlignment="1" applyProtection="1">
      <alignment horizontal="center" vertical="center"/>
      <protection/>
    </xf>
    <xf numFmtId="37" fontId="6" fillId="0" borderId="10" xfId="0" applyFont="1" applyBorder="1" applyAlignment="1" applyProtection="1">
      <alignment vertical="center"/>
      <protection/>
    </xf>
    <xf numFmtId="37" fontId="6" fillId="0" borderId="11" xfId="0" applyFont="1" applyBorder="1" applyAlignment="1" applyProtection="1">
      <alignment vertical="center"/>
      <protection/>
    </xf>
    <xf numFmtId="10" fontId="6" fillId="0" borderId="10" xfId="0" applyNumberFormat="1" applyFont="1" applyBorder="1" applyAlignment="1" applyProtection="1">
      <alignment vertical="center"/>
      <protection/>
    </xf>
    <xf numFmtId="10" fontId="6" fillId="0" borderId="11" xfId="0" applyNumberFormat="1" applyFont="1" applyBorder="1" applyAlignment="1" applyProtection="1">
      <alignment vertical="center"/>
      <protection/>
    </xf>
    <xf numFmtId="39" fontId="6" fillId="0" borderId="11" xfId="0" applyNumberFormat="1" applyFont="1" applyBorder="1" applyAlignment="1" applyProtection="1">
      <alignment vertical="center"/>
      <protection/>
    </xf>
    <xf numFmtId="37" fontId="6" fillId="0" borderId="9" xfId="0" applyFont="1" applyBorder="1" applyAlignment="1" applyProtection="1">
      <alignment horizontal="center" vertical="center"/>
      <protection/>
    </xf>
    <xf numFmtId="37" fontId="5" fillId="0" borderId="0" xfId="0" applyFont="1" applyBorder="1" applyAlignment="1" applyProtection="1">
      <alignment horizontal="center" vertical="center"/>
      <protection/>
    </xf>
    <xf numFmtId="37" fontId="6" fillId="0" borderId="2" xfId="0" applyFont="1" applyBorder="1" applyAlignment="1" applyProtection="1">
      <alignment vertical="center"/>
      <protection/>
    </xf>
    <xf numFmtId="37" fontId="6" fillId="0" borderId="7" xfId="0" applyFont="1" applyBorder="1" applyAlignment="1" applyProtection="1">
      <alignment horizontal="center" vertical="center"/>
      <protection/>
    </xf>
    <xf numFmtId="37" fontId="6" fillId="0" borderId="7" xfId="0" applyFont="1" applyBorder="1" applyAlignment="1" applyProtection="1">
      <alignment vertical="center"/>
      <protection locked="0"/>
    </xf>
    <xf numFmtId="37" fontId="6" fillId="0" borderId="8" xfId="0" applyFont="1" applyBorder="1" applyAlignment="1" applyProtection="1">
      <alignment vertical="center"/>
      <protection locked="0"/>
    </xf>
    <xf numFmtId="37" fontId="6" fillId="0" borderId="8" xfId="0" applyFont="1" applyBorder="1" applyAlignment="1" applyProtection="1">
      <alignment vertical="center"/>
      <protection/>
    </xf>
    <xf numFmtId="10" fontId="6" fillId="0" borderId="7" xfId="0" applyNumberFormat="1" applyFont="1" applyBorder="1" applyAlignment="1" applyProtection="1">
      <alignment vertical="center"/>
      <protection/>
    </xf>
    <xf numFmtId="10" fontId="6" fillId="0" borderId="8" xfId="0" applyNumberFormat="1" applyFont="1" applyBorder="1" applyAlignment="1" applyProtection="1">
      <alignment vertical="center"/>
      <protection/>
    </xf>
    <xf numFmtId="39" fontId="6" fillId="0" borderId="8" xfId="0" applyNumberFormat="1" applyFont="1" applyBorder="1" applyAlignment="1" applyProtection="1">
      <alignment vertical="center"/>
      <protection/>
    </xf>
    <xf numFmtId="37" fontId="6" fillId="0" borderId="3" xfId="0" applyFont="1" applyBorder="1" applyAlignment="1" applyProtection="1">
      <alignment horizontal="center" vertical="center"/>
      <protection/>
    </xf>
    <xf numFmtId="37" fontId="6" fillId="0" borderId="20" xfId="0" applyFont="1" applyBorder="1" applyAlignment="1" applyProtection="1">
      <alignment horizontal="center" vertical="center"/>
      <protection/>
    </xf>
    <xf numFmtId="37" fontId="6" fillId="0" borderId="20" xfId="0" applyFont="1" applyBorder="1" applyAlignment="1" applyProtection="1">
      <alignment vertical="center"/>
      <protection locked="0"/>
    </xf>
    <xf numFmtId="37" fontId="6" fillId="0" borderId="21" xfId="0" applyFont="1" applyBorder="1" applyAlignment="1" applyProtection="1">
      <alignment vertical="center"/>
      <protection locked="0"/>
    </xf>
    <xf numFmtId="37" fontId="6" fillId="0" borderId="21" xfId="0" applyFont="1" applyBorder="1" applyAlignment="1" applyProtection="1">
      <alignment vertical="center"/>
      <protection/>
    </xf>
    <xf numFmtId="10" fontId="6" fillId="0" borderId="20" xfId="0" applyNumberFormat="1" applyFont="1" applyBorder="1" applyAlignment="1" applyProtection="1">
      <alignment vertical="center"/>
      <protection/>
    </xf>
    <xf numFmtId="10" fontId="6" fillId="0" borderId="21" xfId="0" applyNumberFormat="1" applyFont="1" applyBorder="1" applyAlignment="1" applyProtection="1">
      <alignment vertical="center"/>
      <protection/>
    </xf>
    <xf numFmtId="39" fontId="6" fillId="0" borderId="21" xfId="0" applyNumberFormat="1" applyFont="1" applyBorder="1" applyAlignment="1" applyProtection="1">
      <alignment vertical="center"/>
      <protection/>
    </xf>
    <xf numFmtId="37" fontId="6" fillId="0" borderId="22" xfId="0" applyFont="1" applyBorder="1" applyAlignment="1" applyProtection="1">
      <alignment horizontal="center" vertical="center"/>
      <protection/>
    </xf>
    <xf numFmtId="10" fontId="6" fillId="0" borderId="23" xfId="0" applyNumberFormat="1" applyFont="1" applyBorder="1" applyAlignment="1" applyProtection="1">
      <alignment vertical="center"/>
      <protection/>
    </xf>
    <xf numFmtId="37" fontId="6" fillId="0" borderId="7" xfId="0" applyFont="1" applyBorder="1" applyAlignment="1" applyProtection="1">
      <alignment vertical="center"/>
      <protection/>
    </xf>
    <xf numFmtId="37" fontId="6" fillId="0" borderId="24" xfId="0" applyFont="1" applyBorder="1" applyAlignment="1" applyProtection="1">
      <alignment horizontal="center" vertical="center"/>
      <protection/>
    </xf>
    <xf numFmtId="37" fontId="6" fillId="0" borderId="24" xfId="0" applyFont="1" applyBorder="1" applyAlignment="1" applyProtection="1">
      <alignment vertical="center"/>
      <protection/>
    </xf>
    <xf numFmtId="37" fontId="6" fillId="0" borderId="25" xfId="0" applyFont="1" applyBorder="1" applyAlignment="1" applyProtection="1">
      <alignment vertical="center"/>
      <protection/>
    </xf>
    <xf numFmtId="10" fontId="6" fillId="0" borderId="24" xfId="0" applyNumberFormat="1" applyFont="1" applyBorder="1" applyAlignment="1" applyProtection="1">
      <alignment vertical="center"/>
      <protection/>
    </xf>
    <xf numFmtId="10" fontId="6" fillId="0" borderId="25" xfId="0" applyNumberFormat="1" applyFont="1" applyBorder="1" applyAlignment="1" applyProtection="1">
      <alignment vertical="center"/>
      <protection/>
    </xf>
    <xf numFmtId="39" fontId="6" fillId="0" borderId="25" xfId="0" applyNumberFormat="1" applyFont="1" applyBorder="1" applyAlignment="1" applyProtection="1">
      <alignment vertical="center"/>
      <protection/>
    </xf>
    <xf numFmtId="37" fontId="6" fillId="0" borderId="26" xfId="0" applyFont="1" applyBorder="1" applyAlignment="1" applyProtection="1">
      <alignment horizontal="center" vertical="center"/>
      <protection/>
    </xf>
    <xf numFmtId="37" fontId="4" fillId="0" borderId="0" xfId="0" applyFont="1" applyBorder="1" applyAlignment="1" applyProtection="1">
      <alignment vertical="center"/>
      <protection/>
    </xf>
    <xf numFmtId="37" fontId="7" fillId="0" borderId="0" xfId="0" applyFont="1" applyAlignment="1" applyProtection="1">
      <alignment vertical="center"/>
      <protection/>
    </xf>
    <xf numFmtId="20" fontId="3" fillId="0" borderId="0" xfId="0" applyNumberFormat="1" applyFont="1" applyAlignment="1" applyProtection="1">
      <alignment vertical="center"/>
      <protection/>
    </xf>
    <xf numFmtId="37" fontId="3" fillId="0" borderId="0" xfId="0" applyFont="1" applyAlignment="1" applyProtection="1">
      <alignment vertical="center"/>
      <protection/>
    </xf>
    <xf numFmtId="20" fontId="4" fillId="0" borderId="0" xfId="0" applyNumberFormat="1" applyFont="1" applyAlignment="1" applyProtection="1">
      <alignment vertical="center"/>
      <protection/>
    </xf>
    <xf numFmtId="20" fontId="6" fillId="0" borderId="2" xfId="15" applyNumberFormat="1" applyFont="1" applyBorder="1" applyAlignment="1" applyProtection="1">
      <alignment vertical="center"/>
      <protection locked="0"/>
    </xf>
    <xf numFmtId="20" fontId="6" fillId="0" borderId="20" xfId="15" applyNumberFormat="1" applyFont="1" applyBorder="1" applyAlignment="1" applyProtection="1">
      <alignment vertical="center"/>
      <protection locked="0"/>
    </xf>
    <xf numFmtId="20" fontId="6" fillId="0" borderId="17" xfId="15" applyNumberFormat="1" applyFont="1" applyBorder="1" applyAlignment="1" applyProtection="1">
      <alignment vertical="center"/>
      <protection locked="0"/>
    </xf>
    <xf numFmtId="20" fontId="6" fillId="0" borderId="14" xfId="15" applyNumberFormat="1" applyFont="1" applyBorder="1" applyAlignment="1" applyProtection="1">
      <alignment vertical="center"/>
      <protection locked="0"/>
    </xf>
    <xf numFmtId="20" fontId="6" fillId="0" borderId="7" xfId="15" applyNumberFormat="1" applyFont="1" applyBorder="1" applyAlignment="1" applyProtection="1">
      <alignment vertical="center"/>
      <protection locked="0"/>
    </xf>
    <xf numFmtId="20" fontId="6" fillId="0" borderId="10" xfId="15" applyNumberFormat="1" applyFont="1" applyBorder="1" applyAlignment="1" applyProtection="1">
      <alignment vertical="center"/>
      <protection locked="0"/>
    </xf>
    <xf numFmtId="20" fontId="6" fillId="0" borderId="24" xfId="15" applyNumberFormat="1" applyFont="1" applyBorder="1" applyAlignment="1" applyProtection="1">
      <alignment vertical="center"/>
      <protection locked="0"/>
    </xf>
    <xf numFmtId="37" fontId="4" fillId="0" borderId="26" xfId="0" applyFont="1" applyBorder="1" applyAlignment="1" applyProtection="1">
      <alignment vertical="center"/>
      <protection locked="0"/>
    </xf>
    <xf numFmtId="179" fontId="6" fillId="0" borderId="2" xfId="15" applyNumberFormat="1" applyFont="1" applyBorder="1" applyAlignment="1" applyProtection="1">
      <alignment vertical="center"/>
      <protection locked="0"/>
    </xf>
    <xf numFmtId="37" fontId="8" fillId="0" borderId="0" xfId="0" applyFont="1" applyAlignment="1" applyProtection="1">
      <alignment horizontal="center" vertical="center"/>
      <protection locked="0"/>
    </xf>
    <xf numFmtId="37" fontId="4" fillId="0" borderId="26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0</xdr:row>
      <xdr:rowOff>47625</xdr:rowOff>
    </xdr:from>
    <xdr:to>
      <xdr:col>9</xdr:col>
      <xdr:colOff>0</xdr:colOff>
      <xdr:row>0</xdr:row>
      <xdr:rowOff>161925</xdr:rowOff>
    </xdr:to>
    <xdr:sp>
      <xdr:nvSpPr>
        <xdr:cNvPr id="1" name="Oval 1"/>
        <xdr:cNvSpPr>
          <a:spLocks/>
        </xdr:cNvSpPr>
      </xdr:nvSpPr>
      <xdr:spPr>
        <a:xfrm>
          <a:off x="6981825" y="47625"/>
          <a:ext cx="4000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61"/>
  <sheetViews>
    <sheetView tabSelected="1" defaultGridColor="0" zoomScale="115" zoomScaleNormal="115" colorId="22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G1"/>
    </sheetView>
  </sheetViews>
  <sheetFormatPr defaultColWidth="10.66015625" defaultRowHeight="18.75" customHeight="1"/>
  <cols>
    <col min="1" max="1" width="8.58203125" style="78" customWidth="1"/>
    <col min="2" max="10" width="7" style="78" customWidth="1"/>
    <col min="11" max="13" width="6.33203125" style="78" customWidth="1"/>
    <col min="14" max="14" width="5.33203125" style="77" customWidth="1"/>
    <col min="15" max="15" width="4.58203125" style="78" customWidth="1"/>
    <col min="16" max="16" width="4.83203125" style="78" customWidth="1"/>
    <col min="17" max="17" width="3.58203125" style="78" customWidth="1"/>
    <col min="18" max="16384" width="10.66015625" style="78" customWidth="1"/>
  </cols>
  <sheetData>
    <row r="1" spans="1:15" ht="15.75" customHeight="1">
      <c r="A1" s="89" t="s">
        <v>111</v>
      </c>
      <c r="B1" s="89"/>
      <c r="C1" s="89"/>
      <c r="D1" s="89"/>
      <c r="E1" s="89"/>
      <c r="F1" s="89"/>
      <c r="G1" s="89"/>
      <c r="H1" s="76"/>
      <c r="I1" s="4" t="s">
        <v>110</v>
      </c>
      <c r="J1" s="76"/>
      <c r="K1" s="76"/>
      <c r="L1" s="76"/>
      <c r="M1" s="76"/>
      <c r="O1" s="48" t="s">
        <v>0</v>
      </c>
    </row>
    <row r="2" spans="1:17" ht="1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5"/>
      <c r="P2" s="1"/>
      <c r="Q2" s="1"/>
    </row>
    <row r="3" spans="1:18" s="4" customFormat="1" ht="9" customHeight="1">
      <c r="A3" s="6"/>
      <c r="B3" s="7"/>
      <c r="C3" s="8" t="s">
        <v>112</v>
      </c>
      <c r="D3" s="9"/>
      <c r="E3" s="10" t="s">
        <v>1</v>
      </c>
      <c r="F3" s="11" t="s">
        <v>2</v>
      </c>
      <c r="G3" s="9"/>
      <c r="H3" s="12"/>
      <c r="I3" s="11" t="s">
        <v>3</v>
      </c>
      <c r="J3" s="9"/>
      <c r="K3" s="12"/>
      <c r="L3" s="11" t="s">
        <v>4</v>
      </c>
      <c r="M3" s="9"/>
      <c r="N3" s="13" t="s">
        <v>5</v>
      </c>
      <c r="O3" s="14" t="s">
        <v>6</v>
      </c>
      <c r="P3" s="14" t="s">
        <v>7</v>
      </c>
      <c r="Q3" s="6"/>
      <c r="R3" s="3"/>
    </row>
    <row r="4" spans="1:18" s="4" customFormat="1" ht="9.75" customHeight="1" thickBot="1">
      <c r="A4" s="15"/>
      <c r="B4" s="16" t="s">
        <v>8</v>
      </c>
      <c r="C4" s="17" t="s">
        <v>9</v>
      </c>
      <c r="D4" s="17" t="s">
        <v>10</v>
      </c>
      <c r="E4" s="17" t="s">
        <v>8</v>
      </c>
      <c r="F4" s="17" t="s">
        <v>9</v>
      </c>
      <c r="G4" s="17" t="s">
        <v>10</v>
      </c>
      <c r="H4" s="17" t="s">
        <v>8</v>
      </c>
      <c r="I4" s="17" t="s">
        <v>9</v>
      </c>
      <c r="J4" s="17" t="s">
        <v>10</v>
      </c>
      <c r="K4" s="16" t="s">
        <v>8</v>
      </c>
      <c r="L4" s="17" t="s">
        <v>9</v>
      </c>
      <c r="M4" s="17" t="s">
        <v>10</v>
      </c>
      <c r="N4" s="18" t="s">
        <v>11</v>
      </c>
      <c r="O4" s="17" t="s">
        <v>7</v>
      </c>
      <c r="P4" s="17" t="s">
        <v>12</v>
      </c>
      <c r="Q4" s="15"/>
      <c r="R4" s="3"/>
    </row>
    <row r="5" spans="1:18" s="4" customFormat="1" ht="9" customHeight="1">
      <c r="A5" s="19" t="s">
        <v>13</v>
      </c>
      <c r="B5" s="20">
        <v>95873</v>
      </c>
      <c r="C5" s="21">
        <v>106652</v>
      </c>
      <c r="D5" s="22">
        <f>B5+C5</f>
        <v>202525</v>
      </c>
      <c r="E5" s="21">
        <v>70397</v>
      </c>
      <c r="F5" s="21">
        <v>77084</v>
      </c>
      <c r="G5" s="22">
        <f aca="true" t="shared" si="0" ref="G5:G59">E5+F5</f>
        <v>147481</v>
      </c>
      <c r="H5" s="22">
        <f aca="true" t="shared" si="1" ref="H5:J36">B5-E5</f>
        <v>25476</v>
      </c>
      <c r="I5" s="22">
        <f t="shared" si="1"/>
        <v>29568</v>
      </c>
      <c r="J5" s="22">
        <f t="shared" si="1"/>
        <v>55044</v>
      </c>
      <c r="K5" s="23">
        <f aca="true" t="shared" si="2" ref="K5:M36">E5/+B5</f>
        <v>0.7342734659393155</v>
      </c>
      <c r="L5" s="24">
        <f t="shared" si="2"/>
        <v>0.7227618797584668</v>
      </c>
      <c r="M5" s="24">
        <f t="shared" si="2"/>
        <v>0.7282113319343291</v>
      </c>
      <c r="N5" s="80">
        <v>0.9027777777777778</v>
      </c>
      <c r="O5" s="24">
        <v>0.6515317069294342</v>
      </c>
      <c r="P5" s="25">
        <f aca="true" t="shared" si="3" ref="P5:P59">(+M5-O5)*100</f>
        <v>7.667962500489489</v>
      </c>
      <c r="Q5" s="26" t="s">
        <v>14</v>
      </c>
      <c r="R5" s="3"/>
    </row>
    <row r="6" spans="1:18" s="4" customFormat="1" ht="9" customHeight="1">
      <c r="A6" s="19" t="s">
        <v>15</v>
      </c>
      <c r="B6" s="20">
        <v>14085</v>
      </c>
      <c r="C6" s="21">
        <v>15772</v>
      </c>
      <c r="D6" s="22">
        <f>B6+C6</f>
        <v>29857</v>
      </c>
      <c r="E6" s="21">
        <v>11036</v>
      </c>
      <c r="F6" s="21">
        <v>12166</v>
      </c>
      <c r="G6" s="22">
        <f t="shared" si="0"/>
        <v>23202</v>
      </c>
      <c r="H6" s="22">
        <f t="shared" si="1"/>
        <v>3049</v>
      </c>
      <c r="I6" s="22">
        <f t="shared" si="1"/>
        <v>3606</v>
      </c>
      <c r="J6" s="22">
        <f t="shared" si="1"/>
        <v>6655</v>
      </c>
      <c r="K6" s="23">
        <f t="shared" si="2"/>
        <v>0.7835285764998225</v>
      </c>
      <c r="L6" s="24">
        <f t="shared" si="2"/>
        <v>0.7713669794572661</v>
      </c>
      <c r="M6" s="24">
        <f t="shared" si="2"/>
        <v>0.7771041966707974</v>
      </c>
      <c r="N6" s="88">
        <v>0.873611111111111</v>
      </c>
      <c r="O6" s="24">
        <v>0.751021900235951</v>
      </c>
      <c r="P6" s="25">
        <f t="shared" si="3"/>
        <v>2.6082296434846497</v>
      </c>
      <c r="Q6" s="26" t="s">
        <v>16</v>
      </c>
      <c r="R6" s="3"/>
    </row>
    <row r="7" spans="1:18" s="4" customFormat="1" ht="9" customHeight="1">
      <c r="A7" s="58" t="s">
        <v>55</v>
      </c>
      <c r="B7" s="59">
        <v>24323</v>
      </c>
      <c r="C7" s="60">
        <v>26214</v>
      </c>
      <c r="D7" s="61">
        <f>SUM(B7:C7)</f>
        <v>50537</v>
      </c>
      <c r="E7" s="60">
        <v>17969</v>
      </c>
      <c r="F7" s="60">
        <v>19224</v>
      </c>
      <c r="G7" s="61">
        <f t="shared" si="0"/>
        <v>37193</v>
      </c>
      <c r="H7" s="61">
        <f t="shared" si="1"/>
        <v>6354</v>
      </c>
      <c r="I7" s="61">
        <f t="shared" si="1"/>
        <v>6990</v>
      </c>
      <c r="J7" s="61">
        <f t="shared" si="1"/>
        <v>13344</v>
      </c>
      <c r="K7" s="62">
        <f t="shared" si="2"/>
        <v>0.7387657772478724</v>
      </c>
      <c r="L7" s="63">
        <f t="shared" si="2"/>
        <v>0.73334859235523</v>
      </c>
      <c r="M7" s="24">
        <f t="shared" si="2"/>
        <v>0.735955834339197</v>
      </c>
      <c r="N7" s="81">
        <v>0.8819444444444445</v>
      </c>
      <c r="O7" s="63">
        <v>0.6713531813203226</v>
      </c>
      <c r="P7" s="64">
        <f t="shared" si="3"/>
        <v>6.460265301887436</v>
      </c>
      <c r="Q7" s="65" t="s">
        <v>101</v>
      </c>
      <c r="R7" s="3"/>
    </row>
    <row r="8" spans="1:18" s="4" customFormat="1" ht="12" customHeight="1">
      <c r="A8" s="35" t="s">
        <v>17</v>
      </c>
      <c r="B8" s="36">
        <f>SUM(B5:B7)</f>
        <v>134281</v>
      </c>
      <c r="C8" s="37">
        <f>SUM(C5:C7)</f>
        <v>148638</v>
      </c>
      <c r="D8" s="37">
        <f aca="true" t="shared" si="4" ref="D8:D59">B8+C8</f>
        <v>282919</v>
      </c>
      <c r="E8" s="37">
        <f>SUM(E5:E7)</f>
        <v>99402</v>
      </c>
      <c r="F8" s="37">
        <f>SUM(F5:F7)</f>
        <v>108474</v>
      </c>
      <c r="G8" s="37">
        <f t="shared" si="0"/>
        <v>207876</v>
      </c>
      <c r="H8" s="37">
        <f t="shared" si="1"/>
        <v>34879</v>
      </c>
      <c r="I8" s="37">
        <f t="shared" si="1"/>
        <v>40164</v>
      </c>
      <c r="J8" s="37">
        <f t="shared" si="1"/>
        <v>75043</v>
      </c>
      <c r="K8" s="38">
        <f t="shared" si="2"/>
        <v>0.7402536472025082</v>
      </c>
      <c r="L8" s="39">
        <f t="shared" si="2"/>
        <v>0.7297864610664837</v>
      </c>
      <c r="M8" s="66">
        <f t="shared" si="2"/>
        <v>0.7347544703607747</v>
      </c>
      <c r="N8" s="82"/>
      <c r="O8" s="39">
        <v>0.6656950115391443</v>
      </c>
      <c r="P8" s="40">
        <f t="shared" si="3"/>
        <v>6.905945882163033</v>
      </c>
      <c r="Q8" s="41" t="s">
        <v>18</v>
      </c>
      <c r="R8" s="3"/>
    </row>
    <row r="9" spans="1:18" s="4" customFormat="1" ht="9" customHeight="1">
      <c r="A9" s="19" t="s">
        <v>19</v>
      </c>
      <c r="B9" s="20">
        <v>6086</v>
      </c>
      <c r="C9" s="21">
        <v>6537</v>
      </c>
      <c r="D9" s="22">
        <f t="shared" si="4"/>
        <v>12623</v>
      </c>
      <c r="E9" s="21">
        <v>4769</v>
      </c>
      <c r="F9" s="21">
        <v>5102</v>
      </c>
      <c r="G9" s="22">
        <f t="shared" si="0"/>
        <v>9871</v>
      </c>
      <c r="H9" s="22">
        <f t="shared" si="1"/>
        <v>1317</v>
      </c>
      <c r="I9" s="22">
        <f t="shared" si="1"/>
        <v>1435</v>
      </c>
      <c r="J9" s="22">
        <f t="shared" si="1"/>
        <v>2752</v>
      </c>
      <c r="K9" s="23">
        <f t="shared" si="2"/>
        <v>0.7836017088399606</v>
      </c>
      <c r="L9" s="24">
        <f t="shared" si="2"/>
        <v>0.780480342664831</v>
      </c>
      <c r="M9" s="24">
        <f t="shared" si="2"/>
        <v>0.781985264992474</v>
      </c>
      <c r="N9" s="80">
        <v>0.8819444444444445</v>
      </c>
      <c r="O9" s="24">
        <v>0.7539606337013922</v>
      </c>
      <c r="P9" s="25">
        <f t="shared" si="3"/>
        <v>2.802463129108179</v>
      </c>
      <c r="Q9" s="26" t="s">
        <v>20</v>
      </c>
      <c r="R9" s="3"/>
    </row>
    <row r="10" spans="1:18" s="4" customFormat="1" ht="9" customHeight="1">
      <c r="A10" s="27" t="s">
        <v>21</v>
      </c>
      <c r="B10" s="28">
        <v>4963</v>
      </c>
      <c r="C10" s="29">
        <v>5373</v>
      </c>
      <c r="D10" s="30">
        <f t="shared" si="4"/>
        <v>10336</v>
      </c>
      <c r="E10" s="29">
        <v>3896</v>
      </c>
      <c r="F10" s="29">
        <v>4121</v>
      </c>
      <c r="G10" s="30">
        <f t="shared" si="0"/>
        <v>8017</v>
      </c>
      <c r="H10" s="30">
        <f t="shared" si="1"/>
        <v>1067</v>
      </c>
      <c r="I10" s="30">
        <f t="shared" si="1"/>
        <v>1252</v>
      </c>
      <c r="J10" s="30">
        <f t="shared" si="1"/>
        <v>2319</v>
      </c>
      <c r="K10" s="31">
        <f t="shared" si="2"/>
        <v>0.7850090670965142</v>
      </c>
      <c r="L10" s="32">
        <f t="shared" si="2"/>
        <v>0.7669830634654755</v>
      </c>
      <c r="M10" s="32">
        <f t="shared" si="2"/>
        <v>0.7756385448916409</v>
      </c>
      <c r="N10" s="83">
        <v>0.8694444444444445</v>
      </c>
      <c r="O10" s="32">
        <v>0.745334370139969</v>
      </c>
      <c r="P10" s="33">
        <f t="shared" si="3"/>
        <v>3.030417475167191</v>
      </c>
      <c r="Q10" s="34" t="s">
        <v>22</v>
      </c>
      <c r="R10" s="3"/>
    </row>
    <row r="11" spans="1:18" s="4" customFormat="1" ht="12" customHeight="1">
      <c r="A11" s="35" t="s">
        <v>23</v>
      </c>
      <c r="B11" s="36">
        <f>B9+B10</f>
        <v>11049</v>
      </c>
      <c r="C11" s="37">
        <f>C9+C10</f>
        <v>11910</v>
      </c>
      <c r="D11" s="37">
        <f t="shared" si="4"/>
        <v>22959</v>
      </c>
      <c r="E11" s="37">
        <f>E9+E10</f>
        <v>8665</v>
      </c>
      <c r="F11" s="37">
        <f>F9+F10</f>
        <v>9223</v>
      </c>
      <c r="G11" s="37">
        <f t="shared" si="0"/>
        <v>17888</v>
      </c>
      <c r="H11" s="37">
        <f t="shared" si="1"/>
        <v>2384</v>
      </c>
      <c r="I11" s="37">
        <f t="shared" si="1"/>
        <v>2687</v>
      </c>
      <c r="J11" s="37">
        <f t="shared" si="1"/>
        <v>5071</v>
      </c>
      <c r="K11" s="38">
        <f t="shared" si="2"/>
        <v>0.7842338673183094</v>
      </c>
      <c r="L11" s="39">
        <f t="shared" si="2"/>
        <v>0.7743912678421494</v>
      </c>
      <c r="M11" s="39">
        <f t="shared" si="2"/>
        <v>0.7791280108018642</v>
      </c>
      <c r="N11" s="82"/>
      <c r="O11" s="39">
        <v>0.7500658298955499</v>
      </c>
      <c r="P11" s="40">
        <f t="shared" si="3"/>
        <v>2.9062180906314294</v>
      </c>
      <c r="Q11" s="41" t="s">
        <v>24</v>
      </c>
      <c r="R11" s="3"/>
    </row>
    <row r="12" spans="1:18" s="4" customFormat="1" ht="12" customHeight="1" thickBot="1">
      <c r="A12" s="19" t="s">
        <v>25</v>
      </c>
      <c r="B12" s="49">
        <f>B8+B11</f>
        <v>145330</v>
      </c>
      <c r="C12" s="22">
        <f>C8+C11</f>
        <v>160548</v>
      </c>
      <c r="D12" s="22">
        <f t="shared" si="4"/>
        <v>305878</v>
      </c>
      <c r="E12" s="22">
        <f>E8+E11</f>
        <v>108067</v>
      </c>
      <c r="F12" s="22">
        <f>F8+F11</f>
        <v>117697</v>
      </c>
      <c r="G12" s="22">
        <f t="shared" si="0"/>
        <v>225764</v>
      </c>
      <c r="H12" s="22">
        <f t="shared" si="1"/>
        <v>37263</v>
      </c>
      <c r="I12" s="22">
        <f t="shared" si="1"/>
        <v>42851</v>
      </c>
      <c r="J12" s="22">
        <f t="shared" si="1"/>
        <v>80114</v>
      </c>
      <c r="K12" s="23">
        <f t="shared" si="2"/>
        <v>0.7435973302139958</v>
      </c>
      <c r="L12" s="24">
        <f t="shared" si="2"/>
        <v>0.7330953982609563</v>
      </c>
      <c r="M12" s="24">
        <f t="shared" si="2"/>
        <v>0.7380851189036152</v>
      </c>
      <c r="N12" s="80"/>
      <c r="O12" s="24">
        <v>0.6720098805660303</v>
      </c>
      <c r="P12" s="25">
        <f t="shared" si="3"/>
        <v>6.6075238337584885</v>
      </c>
      <c r="Q12" s="26" t="s">
        <v>26</v>
      </c>
      <c r="R12" s="3"/>
    </row>
    <row r="13" spans="1:18" s="4" customFormat="1" ht="9.75" customHeight="1">
      <c r="A13" s="50" t="s">
        <v>27</v>
      </c>
      <c r="B13" s="51">
        <v>35352</v>
      </c>
      <c r="C13" s="52">
        <v>37822</v>
      </c>
      <c r="D13" s="53">
        <f t="shared" si="4"/>
        <v>73174</v>
      </c>
      <c r="E13" s="52">
        <v>25819</v>
      </c>
      <c r="F13" s="52">
        <v>27744</v>
      </c>
      <c r="G13" s="53">
        <f t="shared" si="0"/>
        <v>53563</v>
      </c>
      <c r="H13" s="53">
        <f t="shared" si="1"/>
        <v>9533</v>
      </c>
      <c r="I13" s="53">
        <f t="shared" si="1"/>
        <v>10078</v>
      </c>
      <c r="J13" s="53">
        <f t="shared" si="1"/>
        <v>19611</v>
      </c>
      <c r="K13" s="54">
        <f t="shared" si="2"/>
        <v>0.7303405747906766</v>
      </c>
      <c r="L13" s="55">
        <f t="shared" si="2"/>
        <v>0.7335413251546719</v>
      </c>
      <c r="M13" s="55">
        <f t="shared" si="2"/>
        <v>0.7319949708913002</v>
      </c>
      <c r="N13" s="84">
        <v>0.9236111111111112</v>
      </c>
      <c r="O13" s="55">
        <v>0.6791361043194784</v>
      </c>
      <c r="P13" s="56">
        <f t="shared" si="3"/>
        <v>5.285886657182182</v>
      </c>
      <c r="Q13" s="57" t="s">
        <v>28</v>
      </c>
      <c r="R13" s="3"/>
    </row>
    <row r="14" spans="1:18" s="4" customFormat="1" ht="9.75" customHeight="1">
      <c r="A14" s="19" t="s">
        <v>29</v>
      </c>
      <c r="B14" s="20">
        <v>16727</v>
      </c>
      <c r="C14" s="21">
        <v>18149</v>
      </c>
      <c r="D14" s="22">
        <f t="shared" si="4"/>
        <v>34876</v>
      </c>
      <c r="E14" s="21">
        <v>12335</v>
      </c>
      <c r="F14" s="21">
        <v>13268</v>
      </c>
      <c r="G14" s="22">
        <f t="shared" si="0"/>
        <v>25603</v>
      </c>
      <c r="H14" s="22">
        <f t="shared" si="1"/>
        <v>4392</v>
      </c>
      <c r="I14" s="22">
        <f t="shared" si="1"/>
        <v>4881</v>
      </c>
      <c r="J14" s="22">
        <f t="shared" si="1"/>
        <v>9273</v>
      </c>
      <c r="K14" s="23">
        <f t="shared" si="2"/>
        <v>0.7374305015842649</v>
      </c>
      <c r="L14" s="24">
        <f t="shared" si="2"/>
        <v>0.7310595625103311</v>
      </c>
      <c r="M14" s="24">
        <f t="shared" si="2"/>
        <v>0.7341151508200482</v>
      </c>
      <c r="N14" s="80">
        <v>0.8819444444444445</v>
      </c>
      <c r="O14" s="24">
        <v>0.6712566034467827</v>
      </c>
      <c r="P14" s="25">
        <f t="shared" si="3"/>
        <v>6.285854737326546</v>
      </c>
      <c r="Q14" s="26" t="s">
        <v>30</v>
      </c>
      <c r="R14" s="3"/>
    </row>
    <row r="15" spans="1:18" s="4" customFormat="1" ht="9.75" customHeight="1">
      <c r="A15" s="19" t="s">
        <v>54</v>
      </c>
      <c r="B15" s="20">
        <v>11183</v>
      </c>
      <c r="C15" s="21">
        <v>12318</v>
      </c>
      <c r="D15" s="22">
        <f t="shared" si="4"/>
        <v>23501</v>
      </c>
      <c r="E15" s="21">
        <v>9083</v>
      </c>
      <c r="F15" s="21">
        <v>9928</v>
      </c>
      <c r="G15" s="22">
        <f t="shared" si="0"/>
        <v>19011</v>
      </c>
      <c r="H15" s="22">
        <f t="shared" si="1"/>
        <v>2100</v>
      </c>
      <c r="I15" s="22">
        <f t="shared" si="1"/>
        <v>2390</v>
      </c>
      <c r="J15" s="22">
        <f t="shared" si="1"/>
        <v>4490</v>
      </c>
      <c r="K15" s="23">
        <f t="shared" si="2"/>
        <v>0.8122149691496021</v>
      </c>
      <c r="L15" s="24">
        <f t="shared" si="2"/>
        <v>0.8059749959408995</v>
      </c>
      <c r="M15" s="24">
        <f t="shared" si="2"/>
        <v>0.8089443002425428</v>
      </c>
      <c r="N15" s="80">
        <v>0.8784722222222222</v>
      </c>
      <c r="O15" s="24">
        <v>0.6239827971497238</v>
      </c>
      <c r="P15" s="25">
        <f t="shared" si="3"/>
        <v>18.4961503092819</v>
      </c>
      <c r="Q15" s="26" t="s">
        <v>102</v>
      </c>
      <c r="R15" s="3"/>
    </row>
    <row r="16" spans="1:18" s="4" customFormat="1" ht="9.75" customHeight="1">
      <c r="A16" s="19" t="s">
        <v>31</v>
      </c>
      <c r="B16" s="20">
        <v>11996</v>
      </c>
      <c r="C16" s="21">
        <v>13106</v>
      </c>
      <c r="D16" s="22">
        <f t="shared" si="4"/>
        <v>25102</v>
      </c>
      <c r="E16" s="21">
        <v>9176</v>
      </c>
      <c r="F16" s="21">
        <v>9888</v>
      </c>
      <c r="G16" s="22">
        <f t="shared" si="0"/>
        <v>19064</v>
      </c>
      <c r="H16" s="22">
        <f t="shared" si="1"/>
        <v>2820</v>
      </c>
      <c r="I16" s="22">
        <f t="shared" si="1"/>
        <v>3218</v>
      </c>
      <c r="J16" s="22">
        <f t="shared" si="1"/>
        <v>6038</v>
      </c>
      <c r="K16" s="23">
        <f t="shared" si="2"/>
        <v>0.764921640546849</v>
      </c>
      <c r="L16" s="24">
        <f t="shared" si="2"/>
        <v>0.7544636044559744</v>
      </c>
      <c r="M16" s="24">
        <f t="shared" si="2"/>
        <v>0.7594613974982073</v>
      </c>
      <c r="N16" s="80">
        <v>0.873611111111111</v>
      </c>
      <c r="O16" s="24">
        <v>0.7405612043824387</v>
      </c>
      <c r="P16" s="25">
        <f t="shared" si="3"/>
        <v>1.8900193115768626</v>
      </c>
      <c r="Q16" s="26" t="s">
        <v>32</v>
      </c>
      <c r="R16" s="3"/>
    </row>
    <row r="17" spans="1:18" s="4" customFormat="1" ht="9.75" customHeight="1">
      <c r="A17" s="19" t="s">
        <v>56</v>
      </c>
      <c r="B17" s="20">
        <v>18218</v>
      </c>
      <c r="C17" s="21">
        <v>18552</v>
      </c>
      <c r="D17" s="22">
        <f t="shared" si="4"/>
        <v>36770</v>
      </c>
      <c r="E17" s="21">
        <v>13458</v>
      </c>
      <c r="F17" s="21">
        <v>13238</v>
      </c>
      <c r="G17" s="22">
        <f t="shared" si="0"/>
        <v>26696</v>
      </c>
      <c r="H17" s="22">
        <f t="shared" si="1"/>
        <v>4760</v>
      </c>
      <c r="I17" s="22">
        <f t="shared" si="1"/>
        <v>5314</v>
      </c>
      <c r="J17" s="22">
        <f t="shared" si="1"/>
        <v>10074</v>
      </c>
      <c r="K17" s="23">
        <f t="shared" si="2"/>
        <v>0.7387199473048633</v>
      </c>
      <c r="L17" s="24">
        <f t="shared" si="2"/>
        <v>0.7135618801207417</v>
      </c>
      <c r="M17" s="24">
        <f t="shared" si="2"/>
        <v>0.7260266521620886</v>
      </c>
      <c r="N17" s="80">
        <v>0.8854166666666666</v>
      </c>
      <c r="O17" s="24">
        <v>0.6218309082892416</v>
      </c>
      <c r="P17" s="25">
        <f t="shared" si="3"/>
        <v>10.419574387284703</v>
      </c>
      <c r="Q17" s="26" t="s">
        <v>103</v>
      </c>
      <c r="R17" s="3"/>
    </row>
    <row r="18" spans="1:18" s="4" customFormat="1" ht="9.75" customHeight="1">
      <c r="A18" s="19" t="s">
        <v>57</v>
      </c>
      <c r="B18" s="20">
        <v>8408</v>
      </c>
      <c r="C18" s="21">
        <v>9001</v>
      </c>
      <c r="D18" s="22">
        <f t="shared" si="4"/>
        <v>17409</v>
      </c>
      <c r="E18" s="21">
        <v>6457</v>
      </c>
      <c r="F18" s="21">
        <v>6581</v>
      </c>
      <c r="G18" s="22">
        <f t="shared" si="0"/>
        <v>13038</v>
      </c>
      <c r="H18" s="22">
        <f t="shared" si="1"/>
        <v>1951</v>
      </c>
      <c r="I18" s="22">
        <f t="shared" si="1"/>
        <v>2420</v>
      </c>
      <c r="J18" s="22">
        <f t="shared" si="1"/>
        <v>4371</v>
      </c>
      <c r="K18" s="23">
        <f t="shared" si="2"/>
        <v>0.7679590865842055</v>
      </c>
      <c r="L18" s="24">
        <f t="shared" si="2"/>
        <v>0.7311409843350739</v>
      </c>
      <c r="M18" s="24">
        <f t="shared" si="2"/>
        <v>0.7489229708771326</v>
      </c>
      <c r="N18" s="80">
        <v>0.8819444444444445</v>
      </c>
      <c r="O18" s="24">
        <v>0.6591849458708836</v>
      </c>
      <c r="P18" s="25">
        <f t="shared" si="3"/>
        <v>8.973802500624895</v>
      </c>
      <c r="Q18" s="26" t="s">
        <v>104</v>
      </c>
      <c r="R18" s="3"/>
    </row>
    <row r="19" spans="1:18" s="4" customFormat="1" ht="9.75" customHeight="1">
      <c r="A19" s="34" t="s">
        <v>33</v>
      </c>
      <c r="B19" s="28">
        <v>13451</v>
      </c>
      <c r="C19" s="29">
        <v>15088</v>
      </c>
      <c r="D19" s="30">
        <f t="shared" si="4"/>
        <v>28539</v>
      </c>
      <c r="E19" s="29">
        <v>9923</v>
      </c>
      <c r="F19" s="29">
        <v>10716</v>
      </c>
      <c r="G19" s="30">
        <f t="shared" si="0"/>
        <v>20639</v>
      </c>
      <c r="H19" s="30">
        <f t="shared" si="1"/>
        <v>3528</v>
      </c>
      <c r="I19" s="30">
        <f t="shared" si="1"/>
        <v>4372</v>
      </c>
      <c r="J19" s="30">
        <f t="shared" si="1"/>
        <v>7900</v>
      </c>
      <c r="K19" s="31">
        <f t="shared" si="2"/>
        <v>0.7377146680544198</v>
      </c>
      <c r="L19" s="32">
        <f t="shared" si="2"/>
        <v>0.7102332979851538</v>
      </c>
      <c r="M19" s="32">
        <f t="shared" si="2"/>
        <v>0.7231858159010477</v>
      </c>
      <c r="N19" s="83">
        <v>0.873611111111111</v>
      </c>
      <c r="O19" s="32">
        <v>0.6686454586723469</v>
      </c>
      <c r="P19" s="33">
        <f t="shared" si="3"/>
        <v>5.454035722870076</v>
      </c>
      <c r="Q19" s="34" t="s">
        <v>34</v>
      </c>
      <c r="R19" s="3"/>
    </row>
    <row r="20" spans="1:18" s="4" customFormat="1" ht="12" customHeight="1">
      <c r="A20" s="35" t="s">
        <v>17</v>
      </c>
      <c r="B20" s="36">
        <f>SUM(B13:B19)</f>
        <v>115335</v>
      </c>
      <c r="C20" s="37">
        <f>SUM(C13:C19)</f>
        <v>124036</v>
      </c>
      <c r="D20" s="37">
        <f t="shared" si="4"/>
        <v>239371</v>
      </c>
      <c r="E20" s="37">
        <f>SUM(E13:E19)</f>
        <v>86251</v>
      </c>
      <c r="F20" s="37">
        <f>SUM(F13:F19)</f>
        <v>91363</v>
      </c>
      <c r="G20" s="37">
        <f t="shared" si="0"/>
        <v>177614</v>
      </c>
      <c r="H20" s="37">
        <f t="shared" si="1"/>
        <v>29084</v>
      </c>
      <c r="I20" s="37">
        <f t="shared" si="1"/>
        <v>32673</v>
      </c>
      <c r="J20" s="37">
        <f t="shared" si="1"/>
        <v>61757</v>
      </c>
      <c r="K20" s="38">
        <f t="shared" si="2"/>
        <v>0.7478302336671435</v>
      </c>
      <c r="L20" s="39">
        <f t="shared" si="2"/>
        <v>0.7365845399722661</v>
      </c>
      <c r="M20" s="39">
        <f t="shared" si="2"/>
        <v>0.7420029995279295</v>
      </c>
      <c r="N20" s="82"/>
      <c r="O20" s="39">
        <v>0.6676558852950983</v>
      </c>
      <c r="P20" s="40">
        <f t="shared" si="3"/>
        <v>7.4347114232831135</v>
      </c>
      <c r="Q20" s="41" t="s">
        <v>18</v>
      </c>
      <c r="R20" s="3"/>
    </row>
    <row r="21" spans="1:18" s="4" customFormat="1" ht="9.75" customHeight="1">
      <c r="A21" s="19" t="s">
        <v>58</v>
      </c>
      <c r="B21" s="20">
        <v>8252</v>
      </c>
      <c r="C21" s="21">
        <v>8972</v>
      </c>
      <c r="D21" s="22">
        <f t="shared" si="4"/>
        <v>17224</v>
      </c>
      <c r="E21" s="21">
        <v>6395</v>
      </c>
      <c r="F21" s="21">
        <v>6852</v>
      </c>
      <c r="G21" s="22">
        <f t="shared" si="0"/>
        <v>13247</v>
      </c>
      <c r="H21" s="22">
        <f t="shared" si="1"/>
        <v>1857</v>
      </c>
      <c r="I21" s="22">
        <f t="shared" si="1"/>
        <v>2120</v>
      </c>
      <c r="J21" s="22">
        <f t="shared" si="1"/>
        <v>3977</v>
      </c>
      <c r="K21" s="23">
        <f t="shared" si="2"/>
        <v>0.7749636451769268</v>
      </c>
      <c r="L21" s="24">
        <f t="shared" si="2"/>
        <v>0.7637093178778421</v>
      </c>
      <c r="M21" s="24">
        <f t="shared" si="2"/>
        <v>0.7691012540640966</v>
      </c>
      <c r="N21" s="80">
        <v>0.8784722222222222</v>
      </c>
      <c r="O21" s="24">
        <v>0.708927231807952</v>
      </c>
      <c r="P21" s="25">
        <f t="shared" si="3"/>
        <v>6.017402225614454</v>
      </c>
      <c r="Q21" s="26" t="s">
        <v>105</v>
      </c>
      <c r="R21" s="3"/>
    </row>
    <row r="22" spans="1:18" s="4" customFormat="1" ht="9.75" customHeight="1">
      <c r="A22" s="19" t="s">
        <v>35</v>
      </c>
      <c r="B22" s="20">
        <v>2883</v>
      </c>
      <c r="C22" s="21">
        <v>3065</v>
      </c>
      <c r="D22" s="22">
        <f t="shared" si="4"/>
        <v>5948</v>
      </c>
      <c r="E22" s="21">
        <v>2394</v>
      </c>
      <c r="F22" s="21">
        <v>2512</v>
      </c>
      <c r="G22" s="22">
        <f t="shared" si="0"/>
        <v>4906</v>
      </c>
      <c r="H22" s="22">
        <f t="shared" si="1"/>
        <v>489</v>
      </c>
      <c r="I22" s="22">
        <f t="shared" si="1"/>
        <v>553</v>
      </c>
      <c r="J22" s="22">
        <f t="shared" si="1"/>
        <v>1042</v>
      </c>
      <c r="K22" s="23">
        <f t="shared" si="2"/>
        <v>0.8303850156087409</v>
      </c>
      <c r="L22" s="24">
        <f t="shared" si="2"/>
        <v>0.8195758564437194</v>
      </c>
      <c r="M22" s="24">
        <f t="shared" si="2"/>
        <v>0.8248150638870209</v>
      </c>
      <c r="N22" s="80">
        <v>0.875</v>
      </c>
      <c r="O22" s="24">
        <v>0.813761164406219</v>
      </c>
      <c r="P22" s="25">
        <f t="shared" si="3"/>
        <v>1.105389948080182</v>
      </c>
      <c r="Q22" s="26" t="s">
        <v>36</v>
      </c>
      <c r="R22" s="3"/>
    </row>
    <row r="23" spans="1:18" s="4" customFormat="1" ht="9.75" customHeight="1">
      <c r="A23" s="19" t="s">
        <v>37</v>
      </c>
      <c r="B23" s="20">
        <v>3573</v>
      </c>
      <c r="C23" s="21">
        <v>3763</v>
      </c>
      <c r="D23" s="22">
        <f t="shared" si="4"/>
        <v>7336</v>
      </c>
      <c r="E23" s="21">
        <v>3009</v>
      </c>
      <c r="F23" s="21">
        <v>3100</v>
      </c>
      <c r="G23" s="22">
        <f t="shared" si="0"/>
        <v>6109</v>
      </c>
      <c r="H23" s="22">
        <f t="shared" si="1"/>
        <v>564</v>
      </c>
      <c r="I23" s="22">
        <f t="shared" si="1"/>
        <v>663</v>
      </c>
      <c r="J23" s="22">
        <f t="shared" si="1"/>
        <v>1227</v>
      </c>
      <c r="K23" s="23">
        <f t="shared" si="2"/>
        <v>0.8421494542401343</v>
      </c>
      <c r="L23" s="24">
        <f t="shared" si="2"/>
        <v>0.8238107892638852</v>
      </c>
      <c r="M23" s="24">
        <f t="shared" si="2"/>
        <v>0.832742639040349</v>
      </c>
      <c r="N23" s="80">
        <v>0.8715277777777778</v>
      </c>
      <c r="O23" s="24">
        <v>0.8046822742474916</v>
      </c>
      <c r="P23" s="25">
        <f t="shared" si="3"/>
        <v>2.806036479285734</v>
      </c>
      <c r="Q23" s="26" t="s">
        <v>38</v>
      </c>
      <c r="R23" s="3"/>
    </row>
    <row r="24" spans="1:18" s="4" customFormat="1" ht="9.75" customHeight="1">
      <c r="A24" s="19" t="s">
        <v>39</v>
      </c>
      <c r="B24" s="20">
        <v>3911</v>
      </c>
      <c r="C24" s="21">
        <v>4256</v>
      </c>
      <c r="D24" s="22">
        <f t="shared" si="4"/>
        <v>8167</v>
      </c>
      <c r="E24" s="21">
        <v>3208</v>
      </c>
      <c r="F24" s="21">
        <v>3383</v>
      </c>
      <c r="G24" s="22">
        <f t="shared" si="0"/>
        <v>6591</v>
      </c>
      <c r="H24" s="22">
        <f t="shared" si="1"/>
        <v>703</v>
      </c>
      <c r="I24" s="22">
        <f t="shared" si="1"/>
        <v>873</v>
      </c>
      <c r="J24" s="22">
        <f t="shared" si="1"/>
        <v>1576</v>
      </c>
      <c r="K24" s="23">
        <f t="shared" si="2"/>
        <v>0.8202505753004347</v>
      </c>
      <c r="L24" s="24">
        <f t="shared" si="2"/>
        <v>0.7948778195488722</v>
      </c>
      <c r="M24" s="24">
        <f t="shared" si="2"/>
        <v>0.8070282845598139</v>
      </c>
      <c r="N24" s="80">
        <v>0.875</v>
      </c>
      <c r="O24" s="24">
        <v>0.7617785275334378</v>
      </c>
      <c r="P24" s="25">
        <f t="shared" si="3"/>
        <v>4.5249757026376125</v>
      </c>
      <c r="Q24" s="26" t="s">
        <v>40</v>
      </c>
      <c r="R24" s="3"/>
    </row>
    <row r="25" spans="1:18" s="4" customFormat="1" ht="9.75" customHeight="1">
      <c r="A25" s="19" t="s">
        <v>59</v>
      </c>
      <c r="B25" s="20">
        <v>3640</v>
      </c>
      <c r="C25" s="21">
        <v>3881</v>
      </c>
      <c r="D25" s="22">
        <f t="shared" si="4"/>
        <v>7521</v>
      </c>
      <c r="E25" s="21">
        <v>2880</v>
      </c>
      <c r="F25" s="21">
        <v>3027</v>
      </c>
      <c r="G25" s="22">
        <f t="shared" si="0"/>
        <v>5907</v>
      </c>
      <c r="H25" s="22">
        <f t="shared" si="1"/>
        <v>760</v>
      </c>
      <c r="I25" s="22">
        <f t="shared" si="1"/>
        <v>854</v>
      </c>
      <c r="J25" s="22">
        <f t="shared" si="1"/>
        <v>1614</v>
      </c>
      <c r="K25" s="23">
        <f t="shared" si="2"/>
        <v>0.7912087912087912</v>
      </c>
      <c r="L25" s="24">
        <f t="shared" si="2"/>
        <v>0.7799536202009791</v>
      </c>
      <c r="M25" s="24">
        <f t="shared" si="2"/>
        <v>0.7854008775428799</v>
      </c>
      <c r="N25" s="80">
        <v>0.8715277777777778</v>
      </c>
      <c r="O25" s="24">
        <v>0.8880577427821522</v>
      </c>
      <c r="P25" s="25">
        <f t="shared" si="3"/>
        <v>-10.265686523927231</v>
      </c>
      <c r="Q25" s="26" t="s">
        <v>106</v>
      </c>
      <c r="R25" s="3"/>
    </row>
    <row r="26" spans="1:18" s="4" customFormat="1" ht="9.75" customHeight="1">
      <c r="A26" s="19" t="s">
        <v>41</v>
      </c>
      <c r="B26" s="20">
        <v>10216</v>
      </c>
      <c r="C26" s="21">
        <v>11016</v>
      </c>
      <c r="D26" s="22">
        <f t="shared" si="4"/>
        <v>21232</v>
      </c>
      <c r="E26" s="21">
        <v>7656</v>
      </c>
      <c r="F26" s="21">
        <v>8127</v>
      </c>
      <c r="G26" s="22">
        <f t="shared" si="0"/>
        <v>15783</v>
      </c>
      <c r="H26" s="22">
        <f t="shared" si="1"/>
        <v>2560</v>
      </c>
      <c r="I26" s="22">
        <f t="shared" si="1"/>
        <v>2889</v>
      </c>
      <c r="J26" s="22">
        <f t="shared" si="1"/>
        <v>5449</v>
      </c>
      <c r="K26" s="23">
        <f t="shared" si="2"/>
        <v>0.7494126859827721</v>
      </c>
      <c r="L26" s="24">
        <f t="shared" si="2"/>
        <v>0.7377450980392157</v>
      </c>
      <c r="M26" s="24">
        <f t="shared" si="2"/>
        <v>0.7433590806330068</v>
      </c>
      <c r="N26" s="80">
        <v>0.8902777777777778</v>
      </c>
      <c r="O26" s="24">
        <v>0.6942513620139019</v>
      </c>
      <c r="P26" s="25">
        <f t="shared" si="3"/>
        <v>4.91077186191049</v>
      </c>
      <c r="Q26" s="26" t="s">
        <v>42</v>
      </c>
      <c r="R26" s="3"/>
    </row>
    <row r="27" spans="1:18" s="4" customFormat="1" ht="9.75" customHeight="1">
      <c r="A27" s="19" t="s">
        <v>43</v>
      </c>
      <c r="B27" s="20">
        <v>7589</v>
      </c>
      <c r="C27" s="21">
        <v>8116</v>
      </c>
      <c r="D27" s="22">
        <f t="shared" si="4"/>
        <v>15705</v>
      </c>
      <c r="E27" s="21">
        <v>5718</v>
      </c>
      <c r="F27" s="21">
        <v>6002</v>
      </c>
      <c r="G27" s="22">
        <f t="shared" si="0"/>
        <v>11720</v>
      </c>
      <c r="H27" s="22">
        <f t="shared" si="1"/>
        <v>1871</v>
      </c>
      <c r="I27" s="22">
        <f t="shared" si="1"/>
        <v>2114</v>
      </c>
      <c r="J27" s="22">
        <f t="shared" si="1"/>
        <v>3985</v>
      </c>
      <c r="K27" s="23">
        <f t="shared" si="2"/>
        <v>0.753458953748847</v>
      </c>
      <c r="L27" s="24">
        <f t="shared" si="2"/>
        <v>0.7395268605224249</v>
      </c>
      <c r="M27" s="24">
        <f t="shared" si="2"/>
        <v>0.7462591531359439</v>
      </c>
      <c r="N27" s="80">
        <v>0.9166666666666666</v>
      </c>
      <c r="O27" s="24">
        <v>0.7214927436074637</v>
      </c>
      <c r="P27" s="25">
        <f t="shared" si="3"/>
        <v>2.4766409528480193</v>
      </c>
      <c r="Q27" s="26" t="s">
        <v>44</v>
      </c>
      <c r="R27" s="3"/>
    </row>
    <row r="28" spans="1:18" s="4" customFormat="1" ht="9.75" customHeight="1">
      <c r="A28" s="19" t="s">
        <v>45</v>
      </c>
      <c r="B28" s="20">
        <v>3883</v>
      </c>
      <c r="C28" s="21">
        <v>4177</v>
      </c>
      <c r="D28" s="22">
        <f t="shared" si="4"/>
        <v>8060</v>
      </c>
      <c r="E28" s="21">
        <v>3221</v>
      </c>
      <c r="F28" s="21">
        <v>3379</v>
      </c>
      <c r="G28" s="22">
        <f t="shared" si="0"/>
        <v>6600</v>
      </c>
      <c r="H28" s="22">
        <f t="shared" si="1"/>
        <v>662</v>
      </c>
      <c r="I28" s="22">
        <f t="shared" si="1"/>
        <v>798</v>
      </c>
      <c r="J28" s="22">
        <f t="shared" si="1"/>
        <v>1460</v>
      </c>
      <c r="K28" s="23">
        <f t="shared" si="2"/>
        <v>0.829513262941025</v>
      </c>
      <c r="L28" s="24">
        <f t="shared" si="2"/>
        <v>0.8089537945894183</v>
      </c>
      <c r="M28" s="24">
        <f t="shared" si="2"/>
        <v>0.8188585607940446</v>
      </c>
      <c r="N28" s="80">
        <v>0.8680555555555555</v>
      </c>
      <c r="O28" s="24">
        <v>0.7811090798293724</v>
      </c>
      <c r="P28" s="25">
        <f t="shared" si="3"/>
        <v>3.7749480964672233</v>
      </c>
      <c r="Q28" s="26" t="s">
        <v>46</v>
      </c>
      <c r="R28" s="3"/>
    </row>
    <row r="29" spans="1:18" s="4" customFormat="1" ht="9.75" customHeight="1">
      <c r="A29" s="19" t="s">
        <v>47</v>
      </c>
      <c r="B29" s="20">
        <v>6556</v>
      </c>
      <c r="C29" s="21">
        <v>6989</v>
      </c>
      <c r="D29" s="22">
        <f t="shared" si="4"/>
        <v>13545</v>
      </c>
      <c r="E29" s="21">
        <v>5219</v>
      </c>
      <c r="F29" s="21">
        <v>5473</v>
      </c>
      <c r="G29" s="22">
        <f t="shared" si="0"/>
        <v>10692</v>
      </c>
      <c r="H29" s="22">
        <f t="shared" si="1"/>
        <v>1337</v>
      </c>
      <c r="I29" s="22">
        <f t="shared" si="1"/>
        <v>1516</v>
      </c>
      <c r="J29" s="22">
        <f t="shared" si="1"/>
        <v>2853</v>
      </c>
      <c r="K29" s="23">
        <f t="shared" si="2"/>
        <v>0.796064673581452</v>
      </c>
      <c r="L29" s="24">
        <f t="shared" si="2"/>
        <v>0.7830877092574045</v>
      </c>
      <c r="M29" s="24">
        <f t="shared" si="2"/>
        <v>0.7893687707641196</v>
      </c>
      <c r="N29" s="80">
        <v>0.8645833333333334</v>
      </c>
      <c r="O29" s="24">
        <v>0.7458543355979254</v>
      </c>
      <c r="P29" s="25">
        <f t="shared" si="3"/>
        <v>4.351443516619424</v>
      </c>
      <c r="Q29" s="26" t="s">
        <v>48</v>
      </c>
      <c r="R29" s="3"/>
    </row>
    <row r="30" spans="1:18" s="4" customFormat="1" ht="9.75" customHeight="1">
      <c r="A30" s="27" t="s">
        <v>49</v>
      </c>
      <c r="B30" s="28">
        <v>3514</v>
      </c>
      <c r="C30" s="29">
        <v>3797</v>
      </c>
      <c r="D30" s="30">
        <f t="shared" si="4"/>
        <v>7311</v>
      </c>
      <c r="E30" s="29">
        <v>2853</v>
      </c>
      <c r="F30" s="29">
        <v>2960</v>
      </c>
      <c r="G30" s="30">
        <f t="shared" si="0"/>
        <v>5813</v>
      </c>
      <c r="H30" s="30">
        <f t="shared" si="1"/>
        <v>661</v>
      </c>
      <c r="I30" s="30">
        <f t="shared" si="1"/>
        <v>837</v>
      </c>
      <c r="J30" s="30">
        <f t="shared" si="1"/>
        <v>1498</v>
      </c>
      <c r="K30" s="31">
        <f t="shared" si="2"/>
        <v>0.8118952760387024</v>
      </c>
      <c r="L30" s="32">
        <f t="shared" si="2"/>
        <v>0.7795628127469054</v>
      </c>
      <c r="M30" s="32">
        <f t="shared" si="2"/>
        <v>0.7951032690466421</v>
      </c>
      <c r="N30" s="83">
        <v>0.8645833333333334</v>
      </c>
      <c r="O30" s="32">
        <v>0.7406157169862274</v>
      </c>
      <c r="P30" s="33">
        <f t="shared" si="3"/>
        <v>5.448755206041467</v>
      </c>
      <c r="Q30" s="34" t="s">
        <v>50</v>
      </c>
      <c r="R30" s="3"/>
    </row>
    <row r="31" spans="1:18" s="4" customFormat="1" ht="12" customHeight="1">
      <c r="A31" s="35" t="s">
        <v>23</v>
      </c>
      <c r="B31" s="36">
        <f>SUM(B21:B30)</f>
        <v>54017</v>
      </c>
      <c r="C31" s="37">
        <f>SUM(C21:C30)</f>
        <v>58032</v>
      </c>
      <c r="D31" s="37">
        <f t="shared" si="4"/>
        <v>112049</v>
      </c>
      <c r="E31" s="37">
        <f>SUM(E21:E30)</f>
        <v>42553</v>
      </c>
      <c r="F31" s="37">
        <f>SUM(F21:F30)</f>
        <v>44815</v>
      </c>
      <c r="G31" s="37">
        <f t="shared" si="0"/>
        <v>87368</v>
      </c>
      <c r="H31" s="37">
        <f t="shared" si="1"/>
        <v>11464</v>
      </c>
      <c r="I31" s="37">
        <f t="shared" si="1"/>
        <v>13217</v>
      </c>
      <c r="J31" s="37">
        <f t="shared" si="1"/>
        <v>24681</v>
      </c>
      <c r="K31" s="38">
        <f t="shared" si="2"/>
        <v>0.7877705166891904</v>
      </c>
      <c r="L31" s="39">
        <f t="shared" si="2"/>
        <v>0.772246346843121</v>
      </c>
      <c r="M31" s="39">
        <f t="shared" si="2"/>
        <v>0.7797302965666807</v>
      </c>
      <c r="N31" s="82"/>
      <c r="O31" s="39">
        <v>0.7475326188668585</v>
      </c>
      <c r="P31" s="40">
        <f t="shared" si="3"/>
        <v>3.219767769982218</v>
      </c>
      <c r="Q31" s="41" t="s">
        <v>24</v>
      </c>
      <c r="R31" s="3"/>
    </row>
    <row r="32" spans="1:18" s="4" customFormat="1" ht="12.75" customHeight="1" thickBot="1">
      <c r="A32" s="16" t="s">
        <v>51</v>
      </c>
      <c r="B32" s="42">
        <f>B20+B31</f>
        <v>169352</v>
      </c>
      <c r="C32" s="43">
        <f>C20+C31</f>
        <v>182068</v>
      </c>
      <c r="D32" s="43">
        <f t="shared" si="4"/>
        <v>351420</v>
      </c>
      <c r="E32" s="43">
        <f>E20+E31</f>
        <v>128804</v>
      </c>
      <c r="F32" s="43">
        <f>F20+F31</f>
        <v>136178</v>
      </c>
      <c r="G32" s="43">
        <f t="shared" si="0"/>
        <v>264982</v>
      </c>
      <c r="H32" s="43">
        <f t="shared" si="1"/>
        <v>40548</v>
      </c>
      <c r="I32" s="43">
        <f t="shared" si="1"/>
        <v>45890</v>
      </c>
      <c r="J32" s="43">
        <f t="shared" si="1"/>
        <v>86438</v>
      </c>
      <c r="K32" s="44">
        <f t="shared" si="2"/>
        <v>0.7605697009778449</v>
      </c>
      <c r="L32" s="45">
        <f t="shared" si="2"/>
        <v>0.7479513148933365</v>
      </c>
      <c r="M32" s="45">
        <f t="shared" si="2"/>
        <v>0.7540322121677765</v>
      </c>
      <c r="N32" s="85"/>
      <c r="O32" s="45">
        <v>0.6932740275992503</v>
      </c>
      <c r="P32" s="46">
        <f t="shared" si="3"/>
        <v>6.0758184568526215</v>
      </c>
      <c r="Q32" s="47" t="s">
        <v>52</v>
      </c>
      <c r="R32" s="3"/>
    </row>
    <row r="33" spans="1:18" s="4" customFormat="1" ht="9.75" customHeight="1">
      <c r="A33" s="19" t="s">
        <v>74</v>
      </c>
      <c r="B33" s="20">
        <v>36986</v>
      </c>
      <c r="C33" s="21">
        <v>42014</v>
      </c>
      <c r="D33" s="22">
        <f t="shared" si="4"/>
        <v>79000</v>
      </c>
      <c r="E33" s="21">
        <v>26384</v>
      </c>
      <c r="F33" s="21">
        <v>29809</v>
      </c>
      <c r="G33" s="22">
        <f t="shared" si="0"/>
        <v>56193</v>
      </c>
      <c r="H33" s="22">
        <f t="shared" si="1"/>
        <v>10602</v>
      </c>
      <c r="I33" s="22">
        <f t="shared" si="1"/>
        <v>12205</v>
      </c>
      <c r="J33" s="22">
        <f t="shared" si="1"/>
        <v>22807</v>
      </c>
      <c r="K33" s="23">
        <f t="shared" si="2"/>
        <v>0.7133509976747958</v>
      </c>
      <c r="L33" s="24">
        <f t="shared" si="2"/>
        <v>0.7095015947065264</v>
      </c>
      <c r="M33" s="24">
        <f t="shared" si="2"/>
        <v>0.7113037974683545</v>
      </c>
      <c r="N33" s="80">
        <v>0.8756944444444444</v>
      </c>
      <c r="O33" s="24">
        <v>0.7101053403644549</v>
      </c>
      <c r="P33" s="25">
        <f t="shared" si="3"/>
        <v>0.11984571038995417</v>
      </c>
      <c r="Q33" s="26" t="s">
        <v>75</v>
      </c>
      <c r="R33" s="3"/>
    </row>
    <row r="34" spans="1:18" s="4" customFormat="1" ht="9.75" customHeight="1">
      <c r="A34" s="19" t="s">
        <v>76</v>
      </c>
      <c r="B34" s="20">
        <v>37766</v>
      </c>
      <c r="C34" s="21">
        <v>42395</v>
      </c>
      <c r="D34" s="22">
        <f t="shared" si="4"/>
        <v>80161</v>
      </c>
      <c r="E34" s="21">
        <v>25537</v>
      </c>
      <c r="F34" s="21">
        <v>28205</v>
      </c>
      <c r="G34" s="22">
        <f t="shared" si="0"/>
        <v>53742</v>
      </c>
      <c r="H34" s="22">
        <f t="shared" si="1"/>
        <v>12229</v>
      </c>
      <c r="I34" s="22">
        <f t="shared" si="1"/>
        <v>14190</v>
      </c>
      <c r="J34" s="22">
        <f t="shared" si="1"/>
        <v>26419</v>
      </c>
      <c r="K34" s="23">
        <f t="shared" si="2"/>
        <v>0.6761902240110153</v>
      </c>
      <c r="L34" s="24">
        <f t="shared" si="2"/>
        <v>0.665290718245076</v>
      </c>
      <c r="M34" s="24">
        <f t="shared" si="2"/>
        <v>0.670425768141615</v>
      </c>
      <c r="N34" s="80">
        <v>0.9097222222222222</v>
      </c>
      <c r="O34" s="24">
        <v>0.6620199992565332</v>
      </c>
      <c r="P34" s="25">
        <f t="shared" si="3"/>
        <v>0.8405768885081821</v>
      </c>
      <c r="Q34" s="26" t="s">
        <v>77</v>
      </c>
      <c r="R34" s="3"/>
    </row>
    <row r="35" spans="1:18" s="4" customFormat="1" ht="9.75" customHeight="1">
      <c r="A35" s="58" t="s">
        <v>53</v>
      </c>
      <c r="B35" s="59">
        <v>15378</v>
      </c>
      <c r="C35" s="60">
        <v>17220</v>
      </c>
      <c r="D35" s="61">
        <f t="shared" si="4"/>
        <v>32598</v>
      </c>
      <c r="E35" s="60">
        <v>10964</v>
      </c>
      <c r="F35" s="60">
        <v>12047</v>
      </c>
      <c r="G35" s="61">
        <f t="shared" si="0"/>
        <v>23011</v>
      </c>
      <c r="H35" s="61">
        <f t="shared" si="1"/>
        <v>4414</v>
      </c>
      <c r="I35" s="61">
        <f t="shared" si="1"/>
        <v>5173</v>
      </c>
      <c r="J35" s="61">
        <f t="shared" si="1"/>
        <v>9587</v>
      </c>
      <c r="K35" s="62">
        <f t="shared" si="2"/>
        <v>0.7129665756275199</v>
      </c>
      <c r="L35" s="63">
        <f t="shared" si="2"/>
        <v>0.6995934959349593</v>
      </c>
      <c r="M35" s="63">
        <f t="shared" si="2"/>
        <v>0.7059022025891158</v>
      </c>
      <c r="N35" s="81">
        <v>0.8923611111111112</v>
      </c>
      <c r="O35" s="63">
        <v>0.6823453805428895</v>
      </c>
      <c r="P35" s="64">
        <f t="shared" si="3"/>
        <v>2.3556822046226333</v>
      </c>
      <c r="Q35" s="65" t="s">
        <v>107</v>
      </c>
      <c r="R35" s="3"/>
    </row>
    <row r="36" spans="1:18" s="4" customFormat="1" ht="12" customHeight="1">
      <c r="A36" s="35" t="s">
        <v>17</v>
      </c>
      <c r="B36" s="36">
        <f>B33+B34+B35</f>
        <v>90130</v>
      </c>
      <c r="C36" s="37">
        <f>C33+C34+C35</f>
        <v>101629</v>
      </c>
      <c r="D36" s="37">
        <f t="shared" si="4"/>
        <v>191759</v>
      </c>
      <c r="E36" s="37">
        <f>SUM(E33:E35)</f>
        <v>62885</v>
      </c>
      <c r="F36" s="37">
        <f>SUM(F33:F35)</f>
        <v>70061</v>
      </c>
      <c r="G36" s="37">
        <f t="shared" si="0"/>
        <v>132946</v>
      </c>
      <c r="H36" s="37">
        <f t="shared" si="1"/>
        <v>27245</v>
      </c>
      <c r="I36" s="37">
        <f t="shared" si="1"/>
        <v>31568</v>
      </c>
      <c r="J36" s="37">
        <f t="shared" si="1"/>
        <v>58813</v>
      </c>
      <c r="K36" s="38">
        <f t="shared" si="2"/>
        <v>0.6977144125152558</v>
      </c>
      <c r="L36" s="39">
        <f t="shared" si="2"/>
        <v>0.6893799998032057</v>
      </c>
      <c r="M36" s="39">
        <f t="shared" si="2"/>
        <v>0.6932973159017308</v>
      </c>
      <c r="N36" s="82"/>
      <c r="O36" s="39">
        <v>0.6852283886790296</v>
      </c>
      <c r="P36" s="40">
        <f t="shared" si="3"/>
        <v>0.806892722270125</v>
      </c>
      <c r="Q36" s="41" t="s">
        <v>18</v>
      </c>
      <c r="R36" s="3"/>
    </row>
    <row r="37" spans="1:18" s="4" customFormat="1" ht="9" customHeight="1">
      <c r="A37" s="19" t="s">
        <v>60</v>
      </c>
      <c r="B37" s="20">
        <v>2698</v>
      </c>
      <c r="C37" s="21">
        <v>2927</v>
      </c>
      <c r="D37" s="22">
        <f t="shared" si="4"/>
        <v>5625</v>
      </c>
      <c r="E37" s="21">
        <v>2208</v>
      </c>
      <c r="F37" s="21">
        <v>2397</v>
      </c>
      <c r="G37" s="22">
        <f t="shared" si="0"/>
        <v>4605</v>
      </c>
      <c r="H37" s="22">
        <f aca="true" t="shared" si="5" ref="H37:J56">B37-E37</f>
        <v>490</v>
      </c>
      <c r="I37" s="22">
        <f t="shared" si="5"/>
        <v>530</v>
      </c>
      <c r="J37" s="22">
        <f t="shared" si="5"/>
        <v>1020</v>
      </c>
      <c r="K37" s="23">
        <f aca="true" t="shared" si="6" ref="K37:M59">E37/+B37</f>
        <v>0.8183839881393625</v>
      </c>
      <c r="L37" s="24">
        <f t="shared" si="6"/>
        <v>0.8189272292449608</v>
      </c>
      <c r="M37" s="24">
        <f t="shared" si="6"/>
        <v>0.8186666666666667</v>
      </c>
      <c r="N37" s="80">
        <v>0.8611111111111112</v>
      </c>
      <c r="O37" s="24">
        <v>0.8136537791710206</v>
      </c>
      <c r="P37" s="25">
        <f t="shared" si="3"/>
        <v>0.5012887495646101</v>
      </c>
      <c r="Q37" s="26" t="s">
        <v>61</v>
      </c>
      <c r="R37" s="3"/>
    </row>
    <row r="38" spans="1:18" s="4" customFormat="1" ht="9" customHeight="1">
      <c r="A38" s="19" t="s">
        <v>62</v>
      </c>
      <c r="B38" s="20">
        <v>4361</v>
      </c>
      <c r="C38" s="21">
        <v>4663</v>
      </c>
      <c r="D38" s="22">
        <f t="shared" si="4"/>
        <v>9024</v>
      </c>
      <c r="E38" s="21">
        <v>3467</v>
      </c>
      <c r="F38" s="21">
        <v>3711</v>
      </c>
      <c r="G38" s="22">
        <f t="shared" si="0"/>
        <v>7178</v>
      </c>
      <c r="H38" s="22">
        <f t="shared" si="5"/>
        <v>894</v>
      </c>
      <c r="I38" s="22">
        <f t="shared" si="5"/>
        <v>952</v>
      </c>
      <c r="J38" s="22">
        <f t="shared" si="5"/>
        <v>1846</v>
      </c>
      <c r="K38" s="23">
        <f t="shared" si="6"/>
        <v>0.7950011465260262</v>
      </c>
      <c r="L38" s="24">
        <f t="shared" si="6"/>
        <v>0.7958395882479091</v>
      </c>
      <c r="M38" s="24">
        <f t="shared" si="6"/>
        <v>0.7954343971631206</v>
      </c>
      <c r="N38" s="80">
        <v>0.8625</v>
      </c>
      <c r="O38" s="24">
        <v>0.7778020061055386</v>
      </c>
      <c r="P38" s="25">
        <f t="shared" si="3"/>
        <v>1.7632391057581964</v>
      </c>
      <c r="Q38" s="26" t="s">
        <v>63</v>
      </c>
      <c r="R38" s="3"/>
    </row>
    <row r="39" spans="1:18" s="4" customFormat="1" ht="9" customHeight="1">
      <c r="A39" s="19" t="s">
        <v>64</v>
      </c>
      <c r="B39" s="20">
        <v>2632</v>
      </c>
      <c r="C39" s="21">
        <v>2817</v>
      </c>
      <c r="D39" s="22">
        <f t="shared" si="4"/>
        <v>5449</v>
      </c>
      <c r="E39" s="21">
        <v>2172</v>
      </c>
      <c r="F39" s="21">
        <v>2316</v>
      </c>
      <c r="G39" s="22">
        <f t="shared" si="0"/>
        <v>4488</v>
      </c>
      <c r="H39" s="22">
        <f t="shared" si="5"/>
        <v>460</v>
      </c>
      <c r="I39" s="22">
        <f t="shared" si="5"/>
        <v>501</v>
      </c>
      <c r="J39" s="22">
        <f t="shared" si="5"/>
        <v>961</v>
      </c>
      <c r="K39" s="23">
        <f t="shared" si="6"/>
        <v>0.8252279635258358</v>
      </c>
      <c r="L39" s="24">
        <f t="shared" si="6"/>
        <v>0.8221512247071352</v>
      </c>
      <c r="M39" s="24">
        <f t="shared" si="6"/>
        <v>0.823637364654065</v>
      </c>
      <c r="N39" s="80">
        <v>0.8645833333333334</v>
      </c>
      <c r="O39" s="24">
        <v>0.8236263736263736</v>
      </c>
      <c r="P39" s="25">
        <f t="shared" si="3"/>
        <v>0.0010991027691420463</v>
      </c>
      <c r="Q39" s="26" t="s">
        <v>65</v>
      </c>
      <c r="R39" s="3"/>
    </row>
    <row r="40" spans="1:18" s="4" customFormat="1" ht="9" customHeight="1">
      <c r="A40" s="19" t="s">
        <v>66</v>
      </c>
      <c r="B40" s="20">
        <v>3966</v>
      </c>
      <c r="C40" s="21">
        <v>4387</v>
      </c>
      <c r="D40" s="22">
        <f t="shared" si="4"/>
        <v>8353</v>
      </c>
      <c r="E40" s="21">
        <v>3063</v>
      </c>
      <c r="F40" s="21">
        <v>3360</v>
      </c>
      <c r="G40" s="22">
        <f t="shared" si="0"/>
        <v>6423</v>
      </c>
      <c r="H40" s="22">
        <f t="shared" si="5"/>
        <v>903</v>
      </c>
      <c r="I40" s="22">
        <f t="shared" si="5"/>
        <v>1027</v>
      </c>
      <c r="J40" s="22">
        <f t="shared" si="5"/>
        <v>1930</v>
      </c>
      <c r="K40" s="23">
        <f t="shared" si="6"/>
        <v>0.7723146747352496</v>
      </c>
      <c r="L40" s="24">
        <f t="shared" si="6"/>
        <v>0.7658992477775245</v>
      </c>
      <c r="M40" s="24">
        <f t="shared" si="6"/>
        <v>0.7689452891176822</v>
      </c>
      <c r="N40" s="80">
        <v>0.8638888888888889</v>
      </c>
      <c r="O40" s="24">
        <v>0.7592244418331375</v>
      </c>
      <c r="P40" s="25">
        <f t="shared" si="3"/>
        <v>0.9720847284544698</v>
      </c>
      <c r="Q40" s="26" t="s">
        <v>67</v>
      </c>
      <c r="R40" s="3"/>
    </row>
    <row r="41" spans="1:18" s="4" customFormat="1" ht="9" customHeight="1">
      <c r="A41" s="19" t="s">
        <v>68</v>
      </c>
      <c r="B41" s="20">
        <v>1675</v>
      </c>
      <c r="C41" s="21">
        <v>1798</v>
      </c>
      <c r="D41" s="22">
        <f t="shared" si="4"/>
        <v>3473</v>
      </c>
      <c r="E41" s="21">
        <v>1400</v>
      </c>
      <c r="F41" s="21">
        <v>1446</v>
      </c>
      <c r="G41" s="22">
        <f t="shared" si="0"/>
        <v>2846</v>
      </c>
      <c r="H41" s="22">
        <f t="shared" si="5"/>
        <v>275</v>
      </c>
      <c r="I41" s="22">
        <f t="shared" si="5"/>
        <v>352</v>
      </c>
      <c r="J41" s="22">
        <f t="shared" si="5"/>
        <v>627</v>
      </c>
      <c r="K41" s="23">
        <f t="shared" si="6"/>
        <v>0.835820895522388</v>
      </c>
      <c r="L41" s="24">
        <f t="shared" si="6"/>
        <v>0.8042269187986651</v>
      </c>
      <c r="M41" s="24">
        <f t="shared" si="6"/>
        <v>0.8194644399654477</v>
      </c>
      <c r="N41" s="80">
        <v>0.8638888888888889</v>
      </c>
      <c r="O41" s="24">
        <v>0.8048642533936652</v>
      </c>
      <c r="P41" s="25">
        <f t="shared" si="3"/>
        <v>1.4600186571782525</v>
      </c>
      <c r="Q41" s="26" t="s">
        <v>69</v>
      </c>
      <c r="R41" s="3"/>
    </row>
    <row r="42" spans="1:18" s="4" customFormat="1" ht="9" customHeight="1">
      <c r="A42" s="19" t="s">
        <v>70</v>
      </c>
      <c r="B42" s="20">
        <v>2170</v>
      </c>
      <c r="C42" s="21">
        <v>2378</v>
      </c>
      <c r="D42" s="22">
        <f t="shared" si="4"/>
        <v>4548</v>
      </c>
      <c r="E42" s="21">
        <v>1745</v>
      </c>
      <c r="F42" s="21">
        <v>1850</v>
      </c>
      <c r="G42" s="22">
        <f t="shared" si="0"/>
        <v>3595</v>
      </c>
      <c r="H42" s="22">
        <f t="shared" si="5"/>
        <v>425</v>
      </c>
      <c r="I42" s="22">
        <f t="shared" si="5"/>
        <v>528</v>
      </c>
      <c r="J42" s="22">
        <f t="shared" si="5"/>
        <v>953</v>
      </c>
      <c r="K42" s="23">
        <f t="shared" si="6"/>
        <v>0.804147465437788</v>
      </c>
      <c r="L42" s="24">
        <f t="shared" si="6"/>
        <v>0.7779646761984861</v>
      </c>
      <c r="M42" s="24">
        <f t="shared" si="6"/>
        <v>0.7904573438874231</v>
      </c>
      <c r="N42" s="80">
        <v>0.8590277777777778</v>
      </c>
      <c r="O42" s="24">
        <v>0.9070672141776529</v>
      </c>
      <c r="P42" s="25">
        <f t="shared" si="3"/>
        <v>-11.660987029022984</v>
      </c>
      <c r="Q42" s="26" t="s">
        <v>71</v>
      </c>
      <c r="R42" s="3"/>
    </row>
    <row r="43" spans="1:18" s="4" customFormat="1" ht="9" customHeight="1">
      <c r="A43" s="19" t="s">
        <v>72</v>
      </c>
      <c r="B43" s="20">
        <v>2404</v>
      </c>
      <c r="C43" s="21">
        <v>2587</v>
      </c>
      <c r="D43" s="22">
        <f t="shared" si="4"/>
        <v>4991</v>
      </c>
      <c r="E43" s="21">
        <v>1935</v>
      </c>
      <c r="F43" s="21">
        <v>2052</v>
      </c>
      <c r="G43" s="22">
        <f t="shared" si="0"/>
        <v>3987</v>
      </c>
      <c r="H43" s="22">
        <f t="shared" si="5"/>
        <v>469</v>
      </c>
      <c r="I43" s="22">
        <f t="shared" si="5"/>
        <v>535</v>
      </c>
      <c r="J43" s="22">
        <f t="shared" si="5"/>
        <v>1004</v>
      </c>
      <c r="K43" s="23">
        <f t="shared" si="6"/>
        <v>0.8049084858569051</v>
      </c>
      <c r="L43" s="24">
        <f t="shared" si="6"/>
        <v>0.793196752995748</v>
      </c>
      <c r="M43" s="24">
        <f t="shared" si="6"/>
        <v>0.7988379082348227</v>
      </c>
      <c r="N43" s="80">
        <v>0.8645833333333334</v>
      </c>
      <c r="O43" s="24">
        <v>0.7897927258506062</v>
      </c>
      <c r="P43" s="25">
        <f t="shared" si="3"/>
        <v>0.9045182384216477</v>
      </c>
      <c r="Q43" s="26" t="s">
        <v>73</v>
      </c>
      <c r="R43" s="3"/>
    </row>
    <row r="44" spans="1:18" s="4" customFormat="1" ht="9" customHeight="1">
      <c r="A44" s="19" t="s">
        <v>78</v>
      </c>
      <c r="B44" s="20">
        <v>4590</v>
      </c>
      <c r="C44" s="21">
        <v>5122</v>
      </c>
      <c r="D44" s="22">
        <f t="shared" si="4"/>
        <v>9712</v>
      </c>
      <c r="E44" s="21">
        <v>3417</v>
      </c>
      <c r="F44" s="21">
        <v>3625</v>
      </c>
      <c r="G44" s="22">
        <f t="shared" si="0"/>
        <v>7042</v>
      </c>
      <c r="H44" s="22">
        <f t="shared" si="5"/>
        <v>1173</v>
      </c>
      <c r="I44" s="22">
        <f t="shared" si="5"/>
        <v>1497</v>
      </c>
      <c r="J44" s="22">
        <f t="shared" si="5"/>
        <v>2670</v>
      </c>
      <c r="K44" s="23">
        <f t="shared" si="6"/>
        <v>0.7444444444444445</v>
      </c>
      <c r="L44" s="24">
        <f t="shared" si="6"/>
        <v>0.7077313549394768</v>
      </c>
      <c r="M44" s="24">
        <f t="shared" si="6"/>
        <v>0.7250823723228995</v>
      </c>
      <c r="N44" s="80">
        <v>0.8673611111111111</v>
      </c>
      <c r="O44" s="24">
        <v>0.7246951219512195</v>
      </c>
      <c r="P44" s="25">
        <f t="shared" si="3"/>
        <v>0.03872503716799702</v>
      </c>
      <c r="Q44" s="26" t="s">
        <v>79</v>
      </c>
      <c r="R44" s="3"/>
    </row>
    <row r="45" spans="1:18" s="4" customFormat="1" ht="9" customHeight="1">
      <c r="A45" s="19" t="s">
        <v>80</v>
      </c>
      <c r="B45" s="20">
        <v>3658</v>
      </c>
      <c r="C45" s="21">
        <v>4081</v>
      </c>
      <c r="D45" s="22">
        <f t="shared" si="4"/>
        <v>7739</v>
      </c>
      <c r="E45" s="21">
        <v>2707</v>
      </c>
      <c r="F45" s="21">
        <v>2949</v>
      </c>
      <c r="G45" s="22">
        <f t="shared" si="0"/>
        <v>5656</v>
      </c>
      <c r="H45" s="22">
        <f t="shared" si="5"/>
        <v>951</v>
      </c>
      <c r="I45" s="22">
        <f t="shared" si="5"/>
        <v>1132</v>
      </c>
      <c r="J45" s="22">
        <f t="shared" si="5"/>
        <v>2083</v>
      </c>
      <c r="K45" s="23">
        <f t="shared" si="6"/>
        <v>0.7400218698742482</v>
      </c>
      <c r="L45" s="24">
        <f t="shared" si="6"/>
        <v>0.7226170056358736</v>
      </c>
      <c r="M45" s="24">
        <f t="shared" si="6"/>
        <v>0.7308437782659258</v>
      </c>
      <c r="N45" s="80">
        <v>0.8555555555555556</v>
      </c>
      <c r="O45" s="24">
        <v>0.7385705086928526</v>
      </c>
      <c r="P45" s="25">
        <f t="shared" si="3"/>
        <v>-0.7726730426926731</v>
      </c>
      <c r="Q45" s="26" t="s">
        <v>81</v>
      </c>
      <c r="R45" s="3"/>
    </row>
    <row r="46" spans="1:18" s="4" customFormat="1" ht="9" customHeight="1">
      <c r="A46" s="19" t="s">
        <v>82</v>
      </c>
      <c r="B46" s="20">
        <v>3159</v>
      </c>
      <c r="C46" s="21">
        <v>3559</v>
      </c>
      <c r="D46" s="22">
        <f t="shared" si="4"/>
        <v>6718</v>
      </c>
      <c r="E46" s="21">
        <v>2441</v>
      </c>
      <c r="F46" s="21">
        <v>2758</v>
      </c>
      <c r="G46" s="22">
        <f t="shared" si="0"/>
        <v>5199</v>
      </c>
      <c r="H46" s="22">
        <f t="shared" si="5"/>
        <v>718</v>
      </c>
      <c r="I46" s="22">
        <f t="shared" si="5"/>
        <v>801</v>
      </c>
      <c r="J46" s="22">
        <f t="shared" si="5"/>
        <v>1519</v>
      </c>
      <c r="K46" s="23">
        <f t="shared" si="6"/>
        <v>0.772712883823995</v>
      </c>
      <c r="L46" s="24">
        <f t="shared" si="6"/>
        <v>0.7749367799943805</v>
      </c>
      <c r="M46" s="24">
        <f t="shared" si="6"/>
        <v>0.7738910389997022</v>
      </c>
      <c r="N46" s="80">
        <v>0.8680555555555555</v>
      </c>
      <c r="O46" s="24">
        <v>0.771932424422051</v>
      </c>
      <c r="P46" s="25">
        <f t="shared" si="3"/>
        <v>0.19586145776512298</v>
      </c>
      <c r="Q46" s="26" t="s">
        <v>83</v>
      </c>
      <c r="R46" s="3"/>
    </row>
    <row r="47" spans="1:18" s="4" customFormat="1" ht="9" customHeight="1">
      <c r="A47" s="19" t="s">
        <v>84</v>
      </c>
      <c r="B47" s="20">
        <v>3014</v>
      </c>
      <c r="C47" s="21">
        <v>3323</v>
      </c>
      <c r="D47" s="22">
        <f t="shared" si="4"/>
        <v>6337</v>
      </c>
      <c r="E47" s="21">
        <v>2309</v>
      </c>
      <c r="F47" s="21">
        <v>2476</v>
      </c>
      <c r="G47" s="22">
        <f t="shared" si="0"/>
        <v>4785</v>
      </c>
      <c r="H47" s="22">
        <f t="shared" si="5"/>
        <v>705</v>
      </c>
      <c r="I47" s="22">
        <f t="shared" si="5"/>
        <v>847</v>
      </c>
      <c r="J47" s="22">
        <f t="shared" si="5"/>
        <v>1552</v>
      </c>
      <c r="K47" s="23">
        <f t="shared" si="6"/>
        <v>0.7660915726609158</v>
      </c>
      <c r="L47" s="24">
        <f t="shared" si="6"/>
        <v>0.7451098405055673</v>
      </c>
      <c r="M47" s="24">
        <f t="shared" si="6"/>
        <v>0.7550891589080007</v>
      </c>
      <c r="N47" s="80">
        <v>0.8590277777777778</v>
      </c>
      <c r="O47" s="24">
        <v>0.7507118000632711</v>
      </c>
      <c r="P47" s="25">
        <f t="shared" si="3"/>
        <v>0.4377358844729562</v>
      </c>
      <c r="Q47" s="26" t="s">
        <v>85</v>
      </c>
      <c r="R47" s="3"/>
    </row>
    <row r="48" spans="1:18" s="4" customFormat="1" ht="9" customHeight="1">
      <c r="A48" s="19" t="s">
        <v>86</v>
      </c>
      <c r="B48" s="20">
        <v>2157</v>
      </c>
      <c r="C48" s="21">
        <v>2385</v>
      </c>
      <c r="D48" s="22">
        <f t="shared" si="4"/>
        <v>4542</v>
      </c>
      <c r="E48" s="21">
        <v>1733</v>
      </c>
      <c r="F48" s="21">
        <v>1874</v>
      </c>
      <c r="G48" s="22">
        <f t="shared" si="0"/>
        <v>3607</v>
      </c>
      <c r="H48" s="22">
        <f t="shared" si="5"/>
        <v>424</v>
      </c>
      <c r="I48" s="22">
        <f t="shared" si="5"/>
        <v>511</v>
      </c>
      <c r="J48" s="22">
        <f t="shared" si="5"/>
        <v>935</v>
      </c>
      <c r="K48" s="23">
        <f t="shared" si="6"/>
        <v>0.8034306907742235</v>
      </c>
      <c r="L48" s="24">
        <f t="shared" si="6"/>
        <v>0.7857442348008385</v>
      </c>
      <c r="M48" s="24">
        <f t="shared" si="6"/>
        <v>0.794143549097314</v>
      </c>
      <c r="N48" s="80">
        <v>0.8847222222222223</v>
      </c>
      <c r="O48" s="24">
        <v>0.7959621993127147</v>
      </c>
      <c r="P48" s="25">
        <f t="shared" si="3"/>
        <v>-0.181865021540073</v>
      </c>
      <c r="Q48" s="26" t="s">
        <v>87</v>
      </c>
      <c r="R48" s="3"/>
    </row>
    <row r="49" spans="1:18" s="4" customFormat="1" ht="9" customHeight="1">
      <c r="A49" s="19" t="s">
        <v>108</v>
      </c>
      <c r="B49" s="20">
        <v>9602</v>
      </c>
      <c r="C49" s="21">
        <v>10663</v>
      </c>
      <c r="D49" s="22">
        <f t="shared" si="4"/>
        <v>20265</v>
      </c>
      <c r="E49" s="21">
        <v>7119</v>
      </c>
      <c r="F49" s="21">
        <v>7560</v>
      </c>
      <c r="G49" s="22">
        <f t="shared" si="0"/>
        <v>14679</v>
      </c>
      <c r="H49" s="22">
        <f t="shared" si="5"/>
        <v>2483</v>
      </c>
      <c r="I49" s="22">
        <f t="shared" si="5"/>
        <v>3103</v>
      </c>
      <c r="J49" s="22">
        <f t="shared" si="5"/>
        <v>5586</v>
      </c>
      <c r="K49" s="23">
        <f t="shared" si="6"/>
        <v>0.7414080399916684</v>
      </c>
      <c r="L49" s="24">
        <f t="shared" si="6"/>
        <v>0.7089937165900778</v>
      </c>
      <c r="M49" s="24">
        <f t="shared" si="6"/>
        <v>0.7243523316062176</v>
      </c>
      <c r="N49" s="80">
        <v>0.9097222222222222</v>
      </c>
      <c r="O49" s="24">
        <v>0.7382091592617909</v>
      </c>
      <c r="P49" s="25">
        <f t="shared" si="3"/>
        <v>-1.3856827655573278</v>
      </c>
      <c r="Q49" s="26" t="s">
        <v>113</v>
      </c>
      <c r="R49" s="3"/>
    </row>
    <row r="50" spans="1:18" s="4" customFormat="1" ht="9" customHeight="1">
      <c r="A50" s="19" t="s">
        <v>88</v>
      </c>
      <c r="B50" s="20">
        <v>3940</v>
      </c>
      <c r="C50" s="21">
        <v>4494</v>
      </c>
      <c r="D50" s="22">
        <f t="shared" si="4"/>
        <v>8434</v>
      </c>
      <c r="E50" s="21">
        <v>3014</v>
      </c>
      <c r="F50" s="21">
        <v>3506</v>
      </c>
      <c r="G50" s="22">
        <f t="shared" si="0"/>
        <v>6520</v>
      </c>
      <c r="H50" s="22">
        <f t="shared" si="5"/>
        <v>926</v>
      </c>
      <c r="I50" s="22">
        <f t="shared" si="5"/>
        <v>988</v>
      </c>
      <c r="J50" s="22">
        <f t="shared" si="5"/>
        <v>1914</v>
      </c>
      <c r="K50" s="23">
        <f t="shared" si="6"/>
        <v>0.7649746192893401</v>
      </c>
      <c r="L50" s="24">
        <f t="shared" si="6"/>
        <v>0.7801513128615932</v>
      </c>
      <c r="M50" s="24">
        <f t="shared" si="6"/>
        <v>0.7730614180697178</v>
      </c>
      <c r="N50" s="80">
        <v>0.8805555555555555</v>
      </c>
      <c r="O50" s="24">
        <v>0.7728996667049765</v>
      </c>
      <c r="P50" s="25">
        <f t="shared" si="3"/>
        <v>0.01617513647413915</v>
      </c>
      <c r="Q50" s="26" t="s">
        <v>89</v>
      </c>
      <c r="R50" s="3"/>
    </row>
    <row r="51" spans="1:18" s="4" customFormat="1" ht="9" customHeight="1">
      <c r="A51" s="19" t="s">
        <v>90</v>
      </c>
      <c r="B51" s="20">
        <v>6760</v>
      </c>
      <c r="C51" s="21">
        <v>7638</v>
      </c>
      <c r="D51" s="22">
        <f t="shared" si="4"/>
        <v>14398</v>
      </c>
      <c r="E51" s="21">
        <v>4913</v>
      </c>
      <c r="F51" s="21">
        <v>5497</v>
      </c>
      <c r="G51" s="22">
        <f t="shared" si="0"/>
        <v>10410</v>
      </c>
      <c r="H51" s="22">
        <f t="shared" si="5"/>
        <v>1847</v>
      </c>
      <c r="I51" s="22">
        <f t="shared" si="5"/>
        <v>2141</v>
      </c>
      <c r="J51" s="22">
        <f t="shared" si="5"/>
        <v>3988</v>
      </c>
      <c r="K51" s="23">
        <f t="shared" si="6"/>
        <v>0.7267751479289941</v>
      </c>
      <c r="L51" s="24">
        <f t="shared" si="6"/>
        <v>0.7196910185912543</v>
      </c>
      <c r="M51" s="24">
        <f t="shared" si="6"/>
        <v>0.7230170857063482</v>
      </c>
      <c r="N51" s="80">
        <v>0.8715277777777778</v>
      </c>
      <c r="O51" s="24">
        <v>0.7473343881130907</v>
      </c>
      <c r="P51" s="25">
        <f t="shared" si="3"/>
        <v>-2.431730240674257</v>
      </c>
      <c r="Q51" s="26" t="s">
        <v>91</v>
      </c>
      <c r="R51" s="3"/>
    </row>
    <row r="52" spans="1:18" s="4" customFormat="1" ht="9" customHeight="1">
      <c r="A52" s="19" t="s">
        <v>92</v>
      </c>
      <c r="B52" s="20">
        <v>2762</v>
      </c>
      <c r="C52" s="21">
        <v>3091</v>
      </c>
      <c r="D52" s="22">
        <f t="shared" si="4"/>
        <v>5853</v>
      </c>
      <c r="E52" s="21">
        <v>2252</v>
      </c>
      <c r="F52" s="21">
        <v>2476</v>
      </c>
      <c r="G52" s="22">
        <f t="shared" si="0"/>
        <v>4728</v>
      </c>
      <c r="H52" s="22">
        <f t="shared" si="5"/>
        <v>510</v>
      </c>
      <c r="I52" s="22">
        <f t="shared" si="5"/>
        <v>615</v>
      </c>
      <c r="J52" s="22">
        <f t="shared" si="5"/>
        <v>1125</v>
      </c>
      <c r="K52" s="23">
        <f t="shared" si="6"/>
        <v>0.8153511947863866</v>
      </c>
      <c r="L52" s="24">
        <f t="shared" si="6"/>
        <v>0.8010352636687156</v>
      </c>
      <c r="M52" s="24">
        <f t="shared" si="6"/>
        <v>0.8077908764736033</v>
      </c>
      <c r="N52" s="80">
        <v>0.8680555555555555</v>
      </c>
      <c r="O52" s="24">
        <v>0.8106060606060606</v>
      </c>
      <c r="P52" s="25">
        <f t="shared" si="3"/>
        <v>-0.28151841324572935</v>
      </c>
      <c r="Q52" s="26" t="s">
        <v>93</v>
      </c>
      <c r="R52" s="3"/>
    </row>
    <row r="53" spans="1:18" s="4" customFormat="1" ht="9" customHeight="1">
      <c r="A53" s="19" t="s">
        <v>94</v>
      </c>
      <c r="B53" s="20">
        <v>2106</v>
      </c>
      <c r="C53" s="21">
        <v>2342</v>
      </c>
      <c r="D53" s="22">
        <f t="shared" si="4"/>
        <v>4448</v>
      </c>
      <c r="E53" s="21">
        <v>1636</v>
      </c>
      <c r="F53" s="21">
        <v>1833</v>
      </c>
      <c r="G53" s="22">
        <f t="shared" si="0"/>
        <v>3469</v>
      </c>
      <c r="H53" s="22">
        <f t="shared" si="5"/>
        <v>470</v>
      </c>
      <c r="I53" s="22">
        <f t="shared" si="5"/>
        <v>509</v>
      </c>
      <c r="J53" s="22">
        <f t="shared" si="5"/>
        <v>979</v>
      </c>
      <c r="K53" s="23">
        <f t="shared" si="6"/>
        <v>0.7768281101614435</v>
      </c>
      <c r="L53" s="24">
        <f t="shared" si="6"/>
        <v>0.78266438941076</v>
      </c>
      <c r="M53" s="24">
        <f t="shared" si="6"/>
        <v>0.7799010791366906</v>
      </c>
      <c r="N53" s="80">
        <v>0.8534722222222223</v>
      </c>
      <c r="O53" s="24">
        <v>0.8008381120423467</v>
      </c>
      <c r="P53" s="25">
        <f t="shared" si="3"/>
        <v>-2.0937032905656072</v>
      </c>
      <c r="Q53" s="26" t="s">
        <v>95</v>
      </c>
      <c r="R53" s="3"/>
    </row>
    <row r="54" spans="1:18" s="4" customFormat="1" ht="9" customHeight="1">
      <c r="A54" s="27" t="s">
        <v>96</v>
      </c>
      <c r="B54" s="28">
        <v>2748</v>
      </c>
      <c r="C54" s="29">
        <v>3095</v>
      </c>
      <c r="D54" s="30">
        <f t="shared" si="4"/>
        <v>5843</v>
      </c>
      <c r="E54" s="29">
        <v>2043</v>
      </c>
      <c r="F54" s="29">
        <v>2268</v>
      </c>
      <c r="G54" s="30">
        <f t="shared" si="0"/>
        <v>4311</v>
      </c>
      <c r="H54" s="30">
        <f t="shared" si="5"/>
        <v>705</v>
      </c>
      <c r="I54" s="30">
        <f t="shared" si="5"/>
        <v>827</v>
      </c>
      <c r="J54" s="30">
        <f t="shared" si="5"/>
        <v>1532</v>
      </c>
      <c r="K54" s="31">
        <f t="shared" si="6"/>
        <v>0.7434497816593887</v>
      </c>
      <c r="L54" s="32">
        <f t="shared" si="6"/>
        <v>0.732794830371567</v>
      </c>
      <c r="M54" s="32">
        <f t="shared" si="6"/>
        <v>0.7378059216156084</v>
      </c>
      <c r="N54" s="83">
        <v>0.8618055555555556</v>
      </c>
      <c r="O54" s="32">
        <v>0.7674694708276798</v>
      </c>
      <c r="P54" s="33">
        <f t="shared" si="3"/>
        <v>-2.966354921207137</v>
      </c>
      <c r="Q54" s="34" t="s">
        <v>97</v>
      </c>
      <c r="R54" s="3"/>
    </row>
    <row r="55" spans="1:18" s="4" customFormat="1" ht="12.75" customHeight="1">
      <c r="A55" s="35" t="s">
        <v>23</v>
      </c>
      <c r="B55" s="36">
        <f>SUM(B37:B54)</f>
        <v>64402</v>
      </c>
      <c r="C55" s="37">
        <f>SUM(C37:C54)</f>
        <v>71350</v>
      </c>
      <c r="D55" s="37">
        <f t="shared" si="4"/>
        <v>135752</v>
      </c>
      <c r="E55" s="37">
        <f>SUM(E37:E54)</f>
        <v>49574</v>
      </c>
      <c r="F55" s="37">
        <f>SUM(F37:F54)</f>
        <v>53954</v>
      </c>
      <c r="G55" s="37">
        <f t="shared" si="0"/>
        <v>103528</v>
      </c>
      <c r="H55" s="37">
        <f t="shared" si="5"/>
        <v>14828</v>
      </c>
      <c r="I55" s="37">
        <f t="shared" si="5"/>
        <v>17396</v>
      </c>
      <c r="J55" s="37">
        <f t="shared" si="5"/>
        <v>32224</v>
      </c>
      <c r="K55" s="38">
        <f t="shared" si="6"/>
        <v>0.769758703145865</v>
      </c>
      <c r="L55" s="39">
        <f t="shared" si="6"/>
        <v>0.7561878065872459</v>
      </c>
      <c r="M55" s="39">
        <f t="shared" si="6"/>
        <v>0.7626259649949909</v>
      </c>
      <c r="N55" s="82"/>
      <c r="O55" s="39">
        <v>0.7708348475818058</v>
      </c>
      <c r="P55" s="40">
        <f t="shared" si="3"/>
        <v>-0.8208882586814847</v>
      </c>
      <c r="Q55" s="41" t="s">
        <v>24</v>
      </c>
      <c r="R55" s="3"/>
    </row>
    <row r="56" spans="1:18" s="4" customFormat="1" ht="12.75" customHeight="1" thickBot="1">
      <c r="A56" s="19" t="s">
        <v>114</v>
      </c>
      <c r="B56" s="49">
        <f>B36+B55</f>
        <v>154532</v>
      </c>
      <c r="C56" s="22">
        <f>C36+C55</f>
        <v>172979</v>
      </c>
      <c r="D56" s="22">
        <f t="shared" si="4"/>
        <v>327511</v>
      </c>
      <c r="E56" s="22">
        <f>E36+E55</f>
        <v>112459</v>
      </c>
      <c r="F56" s="22">
        <f>F36+F55</f>
        <v>124015</v>
      </c>
      <c r="G56" s="22">
        <f t="shared" si="0"/>
        <v>236474</v>
      </c>
      <c r="H56" s="22">
        <f t="shared" si="5"/>
        <v>42073</v>
      </c>
      <c r="I56" s="22">
        <f t="shared" si="5"/>
        <v>48964</v>
      </c>
      <c r="J56" s="22">
        <f t="shared" si="5"/>
        <v>91037</v>
      </c>
      <c r="K56" s="23">
        <f t="shared" si="6"/>
        <v>0.727739238474879</v>
      </c>
      <c r="L56" s="24">
        <f t="shared" si="6"/>
        <v>0.7169367379855358</v>
      </c>
      <c r="M56" s="24">
        <f t="shared" si="6"/>
        <v>0.7220337637514466</v>
      </c>
      <c r="N56" s="80"/>
      <c r="O56" s="24">
        <v>0.7209148009780663</v>
      </c>
      <c r="P56" s="25">
        <f t="shared" si="3"/>
        <v>0.11189627733803054</v>
      </c>
      <c r="Q56" s="26" t="s">
        <v>115</v>
      </c>
      <c r="R56" s="3"/>
    </row>
    <row r="57" spans="1:18" s="4" customFormat="1" ht="12.75" customHeight="1" thickBot="1">
      <c r="A57" s="50" t="s">
        <v>98</v>
      </c>
      <c r="B57" s="67">
        <f>B36+B20+B8</f>
        <v>339746</v>
      </c>
      <c r="C57" s="53">
        <f>C36+C20+C8</f>
        <v>374303</v>
      </c>
      <c r="D57" s="53">
        <f t="shared" si="4"/>
        <v>714049</v>
      </c>
      <c r="E57" s="53">
        <f>E36+E20+E8</f>
        <v>248538</v>
      </c>
      <c r="F57" s="53">
        <f>F36+F20+F8</f>
        <v>269898</v>
      </c>
      <c r="G57" s="53">
        <f t="shared" si="0"/>
        <v>518436</v>
      </c>
      <c r="H57" s="53">
        <f>H36+H20+H8</f>
        <v>91208</v>
      </c>
      <c r="I57" s="53">
        <f>I36+I20+I8</f>
        <v>104405</v>
      </c>
      <c r="J57" s="53">
        <f>H57+I57</f>
        <v>195613</v>
      </c>
      <c r="K57" s="54">
        <f t="shared" si="6"/>
        <v>0.7315406215231379</v>
      </c>
      <c r="L57" s="55">
        <f t="shared" si="6"/>
        <v>0.721068225475083</v>
      </c>
      <c r="M57" s="55">
        <f t="shared" si="6"/>
        <v>0.7260510133058096</v>
      </c>
      <c r="N57" s="84"/>
      <c r="O57" s="55">
        <v>0.6716188603512192</v>
      </c>
      <c r="P57" s="56">
        <f t="shared" si="3"/>
        <v>5.443215295459036</v>
      </c>
      <c r="Q57" s="57" t="s">
        <v>18</v>
      </c>
      <c r="R57" s="3"/>
    </row>
    <row r="58" spans="1:18" s="4" customFormat="1" ht="12.75" customHeight="1" thickBot="1">
      <c r="A58" s="68" t="s">
        <v>23</v>
      </c>
      <c r="B58" s="69">
        <f>B55+B31+B11</f>
        <v>129468</v>
      </c>
      <c r="C58" s="70">
        <f>C55+C31+C11</f>
        <v>141292</v>
      </c>
      <c r="D58" s="70">
        <f t="shared" si="4"/>
        <v>270760</v>
      </c>
      <c r="E58" s="70">
        <f>E55+E31+E11</f>
        <v>100792</v>
      </c>
      <c r="F58" s="70">
        <f>F55+F31+F11</f>
        <v>107992</v>
      </c>
      <c r="G58" s="70">
        <f t="shared" si="0"/>
        <v>208784</v>
      </c>
      <c r="H58" s="70">
        <f>H55+H31+H11</f>
        <v>28676</v>
      </c>
      <c r="I58" s="70">
        <f>I55+I31+I11</f>
        <v>33300</v>
      </c>
      <c r="J58" s="70">
        <f>H58+I58</f>
        <v>61976</v>
      </c>
      <c r="K58" s="71">
        <f t="shared" si="6"/>
        <v>0.7785089751907808</v>
      </c>
      <c r="L58" s="72">
        <f t="shared" si="6"/>
        <v>0.7643178665458766</v>
      </c>
      <c r="M58" s="72">
        <f t="shared" si="6"/>
        <v>0.7711035603486482</v>
      </c>
      <c r="N58" s="86"/>
      <c r="O58" s="72">
        <v>0.7594593014332386</v>
      </c>
      <c r="P58" s="73">
        <f t="shared" si="3"/>
        <v>1.1644258915409655</v>
      </c>
      <c r="Q58" s="74" t="s">
        <v>24</v>
      </c>
      <c r="R58" s="3"/>
    </row>
    <row r="59" spans="1:18" s="4" customFormat="1" ht="12.75" customHeight="1" thickBot="1">
      <c r="A59" s="16" t="s">
        <v>99</v>
      </c>
      <c r="B59" s="42">
        <f>B56+B32+B12</f>
        <v>469214</v>
      </c>
      <c r="C59" s="43">
        <f>C56+C32+C12</f>
        <v>515595</v>
      </c>
      <c r="D59" s="43">
        <f t="shared" si="4"/>
        <v>984809</v>
      </c>
      <c r="E59" s="43">
        <f>E56+E32+E12</f>
        <v>349330</v>
      </c>
      <c r="F59" s="43">
        <f>F56+F32+F12</f>
        <v>377890</v>
      </c>
      <c r="G59" s="43">
        <f t="shared" si="0"/>
        <v>727220</v>
      </c>
      <c r="H59" s="43">
        <f>H56+H32+H12</f>
        <v>119884</v>
      </c>
      <c r="I59" s="43">
        <f>I56+I32+I12</f>
        <v>137705</v>
      </c>
      <c r="J59" s="43">
        <f>H59+I59</f>
        <v>257589</v>
      </c>
      <c r="K59" s="44">
        <f t="shared" si="6"/>
        <v>0.744500377226596</v>
      </c>
      <c r="L59" s="45">
        <f t="shared" si="6"/>
        <v>0.7329202183884638</v>
      </c>
      <c r="M59" s="45">
        <f t="shared" si="6"/>
        <v>0.738437605667698</v>
      </c>
      <c r="N59" s="85">
        <v>0.9375</v>
      </c>
      <c r="O59" s="45">
        <v>0.6959560502312</v>
      </c>
      <c r="P59" s="46">
        <f t="shared" si="3"/>
        <v>4.248155543649801</v>
      </c>
      <c r="Q59" s="47" t="s">
        <v>100</v>
      </c>
      <c r="R59" s="3"/>
    </row>
    <row r="60" spans="2:14" s="4" customFormat="1" ht="13.5" customHeight="1" thickBot="1">
      <c r="B60" s="75"/>
      <c r="C60" s="75"/>
      <c r="D60" s="75"/>
      <c r="N60" s="79"/>
    </row>
    <row r="61" spans="2:4" ht="18.75" customHeight="1" thickBot="1">
      <c r="B61" s="90" t="s">
        <v>109</v>
      </c>
      <c r="C61" s="90"/>
      <c r="D61" s="87">
        <v>984817</v>
      </c>
    </row>
  </sheetData>
  <sheetProtection/>
  <mergeCells count="2">
    <mergeCell ref="A1:G1"/>
    <mergeCell ref="B61:C61"/>
  </mergeCells>
  <printOptions/>
  <pageMargins left="0.4724409448818898" right="0.31496062992125984" top="0.35433070866141736" bottom="0.15748031496062992" header="0.2362204724409449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地方課</dc:creator>
  <cp:keywords/>
  <dc:description/>
  <cp:lastModifiedBy>User</cp:lastModifiedBy>
  <cp:lastPrinted>2005-09-04T08:46:00Z</cp:lastPrinted>
  <dcterms:created xsi:type="dcterms:W3CDTF">2000-01-04T07:01:02Z</dcterms:created>
  <dcterms:modified xsi:type="dcterms:W3CDTF">2006-03-15T05:58:05Z</dcterms:modified>
  <cp:category/>
  <cp:version/>
  <cp:contentType/>
  <cp:contentStatus/>
</cp:coreProperties>
</file>