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275" windowWidth="15330" windowHeight="3915" activeTab="0"/>
  </bookViews>
  <sheets>
    <sheet name="比例投票結果（国内＋在外）" sheetId="1" r:id="rId1"/>
  </sheets>
  <definedNames>
    <definedName name="_xlnm.Print_Area" localSheetId="0">'比例投票結果（国内＋在外）'!$A$1:$O$60</definedName>
  </definedNames>
  <calcPr fullCalcOnLoad="1"/>
</workbook>
</file>

<file path=xl/sharedStrings.xml><?xml version="1.0" encoding="utf-8"?>
<sst xmlns="http://schemas.openxmlformats.org/spreadsheetml/2006/main" count="131" uniqueCount="122">
  <si>
    <t xml:space="preserve"> </t>
  </si>
  <si>
    <t>投票者数</t>
  </si>
  <si>
    <t>棄権者数</t>
  </si>
  <si>
    <t>投 票 率</t>
  </si>
  <si>
    <t>確  定</t>
  </si>
  <si>
    <t>男</t>
  </si>
  <si>
    <t>女</t>
  </si>
  <si>
    <t>計</t>
  </si>
  <si>
    <t>時  刻</t>
  </si>
  <si>
    <t>山 形 市</t>
  </si>
  <si>
    <t>山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</si>
  <si>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</si>
  <si>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</si>
  <si>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</si>
  <si>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</si>
  <si>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</si>
  <si>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</si>
  <si>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</si>
  <si>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</si>
  <si>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</si>
  <si>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</si>
  <si>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</si>
  <si>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</si>
  <si>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</si>
  <si>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</si>
  <si>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</si>
  <si>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</si>
  <si>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</si>
  <si>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</si>
  <si>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</si>
  <si>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</si>
  <si>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</si>
  <si>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</si>
  <si>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</si>
  <si>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</si>
  <si>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  　計</t>
  </si>
  <si>
    <t>市計</t>
  </si>
  <si>
    <t>山 辺 町</t>
  </si>
  <si>
    <t>山辺</t>
  </si>
  <si>
    <t>中 山 町</t>
  </si>
  <si>
    <t>中</t>
  </si>
  <si>
    <t>東村山郡計</t>
  </si>
  <si>
    <t>東村</t>
  </si>
  <si>
    <t>河 北 町</t>
  </si>
  <si>
    <t>河</t>
  </si>
  <si>
    <t>西 川 町</t>
  </si>
  <si>
    <t>西</t>
  </si>
  <si>
    <t>朝 日 町</t>
  </si>
  <si>
    <t>朝町</t>
  </si>
  <si>
    <t>大 江 町</t>
  </si>
  <si>
    <t>大江</t>
  </si>
  <si>
    <t>西村山郡計</t>
  </si>
  <si>
    <t>西村</t>
  </si>
  <si>
    <t>大石田町</t>
  </si>
  <si>
    <t>大石</t>
  </si>
  <si>
    <t>北村山郡計</t>
  </si>
  <si>
    <t>北村</t>
  </si>
  <si>
    <t>金 山 町</t>
  </si>
  <si>
    <t>金</t>
  </si>
  <si>
    <t>最 上 町</t>
  </si>
  <si>
    <t>最</t>
  </si>
  <si>
    <t>舟 形 町</t>
  </si>
  <si>
    <t>舟</t>
  </si>
  <si>
    <t>真室川町</t>
  </si>
  <si>
    <t>真</t>
  </si>
  <si>
    <t>大 蔵 村</t>
  </si>
  <si>
    <t>大蔵</t>
  </si>
  <si>
    <t>鮭 川 村</t>
  </si>
  <si>
    <t>鮭</t>
  </si>
  <si>
    <t>戸 沢 村</t>
  </si>
  <si>
    <t>戸</t>
  </si>
  <si>
    <t>最上郡計</t>
  </si>
  <si>
    <t>最上</t>
  </si>
  <si>
    <t>高 畠 町</t>
  </si>
  <si>
    <t>高</t>
  </si>
  <si>
    <t>川 西 町</t>
  </si>
  <si>
    <t>川</t>
  </si>
  <si>
    <t>東置賜郡計</t>
  </si>
  <si>
    <t>東置</t>
  </si>
  <si>
    <t>小 国 町</t>
  </si>
  <si>
    <t>小</t>
  </si>
  <si>
    <t>白 鷹 町</t>
  </si>
  <si>
    <t>白</t>
  </si>
  <si>
    <t>飯 豊 町</t>
  </si>
  <si>
    <t>飯</t>
  </si>
  <si>
    <t>西置賜郡計</t>
  </si>
  <si>
    <t>西置</t>
  </si>
  <si>
    <t>藤 島 町</t>
  </si>
  <si>
    <t>藤</t>
  </si>
  <si>
    <t>羽 黒 町</t>
  </si>
  <si>
    <t>羽</t>
  </si>
  <si>
    <t>櫛 引 町</t>
  </si>
  <si>
    <t>櫛</t>
  </si>
  <si>
    <t>三 川 町</t>
  </si>
  <si>
    <t>三</t>
  </si>
  <si>
    <t>朝 日 村</t>
  </si>
  <si>
    <t>朝村</t>
  </si>
  <si>
    <t>東田川郡計</t>
  </si>
  <si>
    <t>東田</t>
  </si>
  <si>
    <t>温 海 町</t>
  </si>
  <si>
    <t>温</t>
  </si>
  <si>
    <t>西田川郡計</t>
  </si>
  <si>
    <t>西田</t>
  </si>
  <si>
    <t>遊 佐 町</t>
  </si>
  <si>
    <t>遊</t>
  </si>
  <si>
    <t>八 幡 町</t>
  </si>
  <si>
    <t>八</t>
  </si>
  <si>
    <t>松 山 町</t>
  </si>
  <si>
    <t>松</t>
  </si>
  <si>
    <t>平 田 町</t>
  </si>
  <si>
    <t>平</t>
  </si>
  <si>
    <t>飽海郡計</t>
  </si>
  <si>
    <t>飽海</t>
  </si>
  <si>
    <t>郡      計</t>
  </si>
  <si>
    <t>郡計</t>
  </si>
  <si>
    <t>県      計</t>
  </si>
  <si>
    <t>県計</t>
  </si>
  <si>
    <t>山形県選挙管理委員会</t>
  </si>
  <si>
    <t>庄 内 町</t>
  </si>
  <si>
    <t>庄</t>
  </si>
  <si>
    <t>衆議院比例代表選出議員選挙投票結果(国内+在外)　</t>
  </si>
  <si>
    <t xml:space="preserve"> 　選挙当日有権者数（H17.9.11）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</si>
</sst>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10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  <xf numFmtId="10" fontId="4" fillId="0" borderId="9" xfId="0" applyNumberFormat="1" applyFont="1" applyBorder="1" applyAlignment="1" applyProtection="1">
      <alignment/>
      <protection/>
    </xf>
    <xf numFmtId="20" fontId="4" fillId="0" borderId="2" xfId="0" applyNumberFormat="1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/>
    </xf>
    <xf numFmtId="10" fontId="4" fillId="0" borderId="13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20" fontId="4" fillId="0" borderId="13" xfId="0" applyNumberFormat="1" applyFont="1" applyBorder="1" applyAlignment="1" applyProtection="1">
      <alignment horizontal="center"/>
      <protection locked="0"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10" fontId="4" fillId="0" borderId="16" xfId="0" applyNumberFormat="1" applyFont="1" applyBorder="1" applyAlignment="1" applyProtection="1">
      <alignment/>
      <protection/>
    </xf>
    <xf numFmtId="10" fontId="4" fillId="0" borderId="1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/>
    </xf>
    <xf numFmtId="10" fontId="4" fillId="0" borderId="21" xfId="0" applyNumberFormat="1" applyFont="1" applyBorder="1" applyAlignment="1" applyProtection="1">
      <alignment/>
      <protection/>
    </xf>
    <xf numFmtId="10" fontId="4" fillId="0" borderId="20" xfId="0" applyNumberFormat="1" applyFont="1" applyBorder="1" applyAlignment="1" applyProtection="1">
      <alignment/>
      <protection/>
    </xf>
    <xf numFmtId="20" fontId="4" fillId="0" borderId="21" xfId="0" applyNumberFormat="1" applyFont="1" applyBorder="1" applyAlignment="1" applyProtection="1">
      <alignment horizontal="center"/>
      <protection locked="0"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vertical="center"/>
      <protection/>
    </xf>
    <xf numFmtId="20" fontId="4" fillId="0" borderId="26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20" fontId="4" fillId="0" borderId="4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20" fontId="4" fillId="0" borderId="16" xfId="0" applyNumberFormat="1" applyFont="1" applyBorder="1" applyAlignment="1" applyProtection="1">
      <alignment/>
      <protection locked="0"/>
    </xf>
    <xf numFmtId="20" fontId="4" fillId="0" borderId="28" xfId="0" applyNumberFormat="1" applyFont="1" applyBorder="1" applyAlignment="1" applyProtection="1">
      <alignment/>
      <protection locked="0"/>
    </xf>
    <xf numFmtId="20" fontId="4" fillId="0" borderId="7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6" sqref="H26"/>
    </sheetView>
  </sheetViews>
  <sheetFormatPr defaultColWidth="13.375" defaultRowHeight="13.5"/>
  <cols>
    <col min="1" max="1" width="11.375" style="51" customWidth="1"/>
    <col min="2" max="4" width="10.125" style="51" customWidth="1"/>
    <col min="5" max="10" width="9.50390625" style="51" customWidth="1"/>
    <col min="11" max="13" width="8.875" style="51" customWidth="1"/>
    <col min="14" max="14" width="6.875" style="53" customWidth="1"/>
    <col min="15" max="15" width="3.875" style="51" customWidth="1"/>
    <col min="16" max="16384" width="13.375" style="51" customWidth="1"/>
  </cols>
  <sheetData>
    <row r="1" spans="1:15" ht="18.75" customHeight="1" thickBot="1">
      <c r="A1" s="50" t="s">
        <v>120</v>
      </c>
      <c r="I1" s="57"/>
      <c r="M1" s="62" t="s">
        <v>117</v>
      </c>
      <c r="N1" s="62"/>
      <c r="O1" s="62"/>
    </row>
    <row r="2" spans="1:16" s="4" customFormat="1" ht="9" customHeight="1">
      <c r="A2" s="1"/>
      <c r="B2" s="59" t="s">
        <v>121</v>
      </c>
      <c r="C2" s="60"/>
      <c r="D2" s="61"/>
      <c r="E2" s="40" t="s">
        <v>0</v>
      </c>
      <c r="F2" s="39" t="s">
        <v>1</v>
      </c>
      <c r="G2" s="41"/>
      <c r="H2" s="42"/>
      <c r="I2" s="39" t="s">
        <v>2</v>
      </c>
      <c r="J2" s="41"/>
      <c r="K2" s="43"/>
      <c r="L2" s="39" t="s">
        <v>3</v>
      </c>
      <c r="M2" s="41"/>
      <c r="N2" s="44" t="s">
        <v>4</v>
      </c>
      <c r="O2" s="45"/>
      <c r="P2" s="2"/>
    </row>
    <row r="3" spans="1:16" s="4" customFormat="1" ht="9" customHeight="1" thickBot="1">
      <c r="A3" s="3"/>
      <c r="B3" s="46" t="s">
        <v>5</v>
      </c>
      <c r="C3" s="47" t="s">
        <v>6</v>
      </c>
      <c r="D3" s="47" t="s">
        <v>7</v>
      </c>
      <c r="E3" s="47" t="s">
        <v>5</v>
      </c>
      <c r="F3" s="47" t="s">
        <v>6</v>
      </c>
      <c r="G3" s="47" t="s">
        <v>7</v>
      </c>
      <c r="H3" s="47" t="s">
        <v>5</v>
      </c>
      <c r="I3" s="47" t="s">
        <v>6</v>
      </c>
      <c r="J3" s="47" t="s">
        <v>7</v>
      </c>
      <c r="K3" s="46" t="s">
        <v>5</v>
      </c>
      <c r="L3" s="47" t="s">
        <v>6</v>
      </c>
      <c r="M3" s="47" t="s">
        <v>7</v>
      </c>
      <c r="N3" s="48" t="s">
        <v>8</v>
      </c>
      <c r="O3" s="49"/>
      <c r="P3" s="2"/>
    </row>
    <row r="4" spans="1:16" s="4" customFormat="1" ht="10.5" customHeight="1">
      <c r="A4" s="12" t="s">
        <v>9</v>
      </c>
      <c r="B4" s="13">
        <v>95926</v>
      </c>
      <c r="C4" s="13">
        <v>106705</v>
      </c>
      <c r="D4" s="14">
        <f aca="true" t="shared" si="0" ref="D4:D58">B4+C4</f>
        <v>202631</v>
      </c>
      <c r="E4" s="13">
        <v>70381</v>
      </c>
      <c r="F4" s="13">
        <v>77044</v>
      </c>
      <c r="G4" s="14">
        <f aca="true" t="shared" si="1" ref="G4:G58">E4+F4</f>
        <v>147425</v>
      </c>
      <c r="H4" s="14">
        <f aca="true" t="shared" si="2" ref="H4:J35">B4-E4</f>
        <v>25545</v>
      </c>
      <c r="I4" s="14">
        <f t="shared" si="2"/>
        <v>29661</v>
      </c>
      <c r="J4" s="14">
        <f t="shared" si="2"/>
        <v>55206</v>
      </c>
      <c r="K4" s="15">
        <f aca="true" t="shared" si="3" ref="K4:M35">E4/+B4</f>
        <v>0.7337009778370828</v>
      </c>
      <c r="L4" s="16">
        <f t="shared" si="3"/>
        <v>0.7220280211798885</v>
      </c>
      <c r="M4" s="16">
        <f t="shared" si="3"/>
        <v>0.7275540267777388</v>
      </c>
      <c r="N4" s="17">
        <v>0.9027777777777778</v>
      </c>
      <c r="O4" s="18" t="s">
        <v>10</v>
      </c>
      <c r="P4" s="2"/>
    </row>
    <row r="5" spans="1:16" s="4" customFormat="1" ht="9.75">
      <c r="A5" s="19" t="s">
        <v>11</v>
      </c>
      <c r="B5" s="20">
        <v>35377</v>
      </c>
      <c r="C5" s="20">
        <v>37839</v>
      </c>
      <c r="D5" s="21">
        <f t="shared" si="0"/>
        <v>73216</v>
      </c>
      <c r="E5" s="20">
        <v>25812</v>
      </c>
      <c r="F5" s="20">
        <v>27740</v>
      </c>
      <c r="G5" s="21">
        <f t="shared" si="1"/>
        <v>53552</v>
      </c>
      <c r="H5" s="21">
        <f t="shared" si="2"/>
        <v>9565</v>
      </c>
      <c r="I5" s="21">
        <f t="shared" si="2"/>
        <v>10099</v>
      </c>
      <c r="J5" s="21">
        <f t="shared" si="2"/>
        <v>19664</v>
      </c>
      <c r="K5" s="22">
        <f t="shared" si="3"/>
        <v>0.7296265935494813</v>
      </c>
      <c r="L5" s="23">
        <f t="shared" si="3"/>
        <v>0.7331060545997515</v>
      </c>
      <c r="M5" s="23">
        <f t="shared" si="3"/>
        <v>0.7314248251748252</v>
      </c>
      <c r="N5" s="24">
        <v>0.9236111111111112</v>
      </c>
      <c r="O5" s="25" t="s">
        <v>12</v>
      </c>
      <c r="P5" s="2"/>
    </row>
    <row r="6" spans="1:16" s="4" customFormat="1" ht="9.75">
      <c r="A6" s="19" t="s">
        <v>13</v>
      </c>
      <c r="B6" s="20">
        <v>37007</v>
      </c>
      <c r="C6" s="20">
        <v>42038</v>
      </c>
      <c r="D6" s="21">
        <f t="shared" si="0"/>
        <v>79045</v>
      </c>
      <c r="E6" s="20">
        <v>26385</v>
      </c>
      <c r="F6" s="20">
        <v>29812</v>
      </c>
      <c r="G6" s="21">
        <f t="shared" si="1"/>
        <v>56197</v>
      </c>
      <c r="H6" s="21">
        <f t="shared" si="2"/>
        <v>10622</v>
      </c>
      <c r="I6" s="21">
        <f t="shared" si="2"/>
        <v>12226</v>
      </c>
      <c r="J6" s="21">
        <f t="shared" si="2"/>
        <v>22848</v>
      </c>
      <c r="K6" s="22">
        <f t="shared" si="3"/>
        <v>0.7129732212824601</v>
      </c>
      <c r="L6" s="23">
        <f t="shared" si="3"/>
        <v>0.7091678957134021</v>
      </c>
      <c r="M6" s="23">
        <f t="shared" si="3"/>
        <v>0.7109494591688279</v>
      </c>
      <c r="N6" s="24">
        <v>0.8756944444444444</v>
      </c>
      <c r="O6" s="25" t="s">
        <v>14</v>
      </c>
      <c r="P6" s="2"/>
    </row>
    <row r="7" spans="1:16" s="4" customFormat="1" ht="9.75">
      <c r="A7" s="19" t="s">
        <v>15</v>
      </c>
      <c r="B7" s="20">
        <v>37784</v>
      </c>
      <c r="C7" s="20">
        <v>42425</v>
      </c>
      <c r="D7" s="21">
        <f t="shared" si="0"/>
        <v>80209</v>
      </c>
      <c r="E7" s="20">
        <v>25536</v>
      </c>
      <c r="F7" s="20">
        <v>28207</v>
      </c>
      <c r="G7" s="21">
        <f t="shared" si="1"/>
        <v>53743</v>
      </c>
      <c r="H7" s="21">
        <f t="shared" si="2"/>
        <v>12248</v>
      </c>
      <c r="I7" s="21">
        <f t="shared" si="2"/>
        <v>14218</v>
      </c>
      <c r="J7" s="21">
        <f t="shared" si="2"/>
        <v>26466</v>
      </c>
      <c r="K7" s="22">
        <f t="shared" si="3"/>
        <v>0.6758416260851154</v>
      </c>
      <c r="L7" s="23">
        <f t="shared" si="3"/>
        <v>0.6648674130819092</v>
      </c>
      <c r="M7" s="23">
        <f t="shared" si="3"/>
        <v>0.6700370282636612</v>
      </c>
      <c r="N7" s="24">
        <v>0.9097222222222222</v>
      </c>
      <c r="O7" s="25" t="s">
        <v>16</v>
      </c>
      <c r="P7" s="2"/>
    </row>
    <row r="8" spans="1:16" s="4" customFormat="1" ht="9.75">
      <c r="A8" s="19" t="s">
        <v>17</v>
      </c>
      <c r="B8" s="20">
        <v>15385</v>
      </c>
      <c r="C8" s="20">
        <v>17226</v>
      </c>
      <c r="D8" s="21">
        <f t="shared" si="0"/>
        <v>32611</v>
      </c>
      <c r="E8" s="20">
        <v>10962</v>
      </c>
      <c r="F8" s="20">
        <v>12044</v>
      </c>
      <c r="G8" s="21">
        <f t="shared" si="1"/>
        <v>23006</v>
      </c>
      <c r="H8" s="21">
        <f t="shared" si="2"/>
        <v>4423</v>
      </c>
      <c r="I8" s="21">
        <f t="shared" si="2"/>
        <v>5182</v>
      </c>
      <c r="J8" s="21">
        <f t="shared" si="2"/>
        <v>9605</v>
      </c>
      <c r="K8" s="22">
        <f t="shared" si="3"/>
        <v>0.7125121871953202</v>
      </c>
      <c r="L8" s="23">
        <f t="shared" si="3"/>
        <v>0.699175664692906</v>
      </c>
      <c r="M8" s="23">
        <f t="shared" si="3"/>
        <v>0.705467480298059</v>
      </c>
      <c r="N8" s="24">
        <v>0.8923611111111112</v>
      </c>
      <c r="O8" s="25" t="s">
        <v>18</v>
      </c>
      <c r="P8" s="2"/>
    </row>
    <row r="9" spans="1:16" s="4" customFormat="1" ht="9.75">
      <c r="A9" s="19" t="s">
        <v>19</v>
      </c>
      <c r="B9" s="20">
        <v>16732</v>
      </c>
      <c r="C9" s="20">
        <v>18153</v>
      </c>
      <c r="D9" s="21">
        <f t="shared" si="0"/>
        <v>34885</v>
      </c>
      <c r="E9" s="20">
        <v>12331</v>
      </c>
      <c r="F9" s="20">
        <v>13262</v>
      </c>
      <c r="G9" s="21">
        <f t="shared" si="1"/>
        <v>25593</v>
      </c>
      <c r="H9" s="21">
        <f t="shared" si="2"/>
        <v>4401</v>
      </c>
      <c r="I9" s="21">
        <f t="shared" si="2"/>
        <v>4891</v>
      </c>
      <c r="J9" s="21">
        <f t="shared" si="2"/>
        <v>9292</v>
      </c>
      <c r="K9" s="22">
        <f t="shared" si="3"/>
        <v>0.7369710733923022</v>
      </c>
      <c r="L9" s="23">
        <f t="shared" si="3"/>
        <v>0.7305679502010687</v>
      </c>
      <c r="M9" s="23">
        <f t="shared" si="3"/>
        <v>0.7336390998996704</v>
      </c>
      <c r="N9" s="24">
        <v>0.8854166666666666</v>
      </c>
      <c r="O9" s="25" t="s">
        <v>20</v>
      </c>
      <c r="P9" s="2"/>
    </row>
    <row r="10" spans="1:16" s="4" customFormat="1" ht="9.75">
      <c r="A10" s="19" t="s">
        <v>21</v>
      </c>
      <c r="B10" s="20">
        <v>14093</v>
      </c>
      <c r="C10" s="20">
        <v>15781</v>
      </c>
      <c r="D10" s="21">
        <f t="shared" si="0"/>
        <v>29874</v>
      </c>
      <c r="E10" s="20">
        <v>11028</v>
      </c>
      <c r="F10" s="20">
        <v>12159</v>
      </c>
      <c r="G10" s="21">
        <f t="shared" si="1"/>
        <v>23187</v>
      </c>
      <c r="H10" s="21">
        <f t="shared" si="2"/>
        <v>3065</v>
      </c>
      <c r="I10" s="21">
        <f t="shared" si="2"/>
        <v>3622</v>
      </c>
      <c r="J10" s="21">
        <f t="shared" si="2"/>
        <v>6687</v>
      </c>
      <c r="K10" s="22">
        <f t="shared" si="3"/>
        <v>0.7825161427659122</v>
      </c>
      <c r="L10" s="23">
        <f t="shared" si="3"/>
        <v>0.7704834928078068</v>
      </c>
      <c r="M10" s="23">
        <f t="shared" si="3"/>
        <v>0.7761598714601325</v>
      </c>
      <c r="N10" s="24">
        <v>0.873611111111111</v>
      </c>
      <c r="O10" s="25" t="s">
        <v>22</v>
      </c>
      <c r="P10" s="2"/>
    </row>
    <row r="11" spans="1:16" s="4" customFormat="1" ht="9.75">
      <c r="A11" s="19" t="s">
        <v>23</v>
      </c>
      <c r="B11" s="20">
        <v>11195</v>
      </c>
      <c r="C11" s="20">
        <v>12329</v>
      </c>
      <c r="D11" s="21">
        <f t="shared" si="0"/>
        <v>23524</v>
      </c>
      <c r="E11" s="20">
        <v>9087</v>
      </c>
      <c r="F11" s="20">
        <v>9931</v>
      </c>
      <c r="G11" s="21">
        <f t="shared" si="1"/>
        <v>19018</v>
      </c>
      <c r="H11" s="21">
        <f t="shared" si="2"/>
        <v>2108</v>
      </c>
      <c r="I11" s="21">
        <f t="shared" si="2"/>
        <v>2398</v>
      </c>
      <c r="J11" s="21">
        <f t="shared" si="2"/>
        <v>4506</v>
      </c>
      <c r="K11" s="22">
        <f t="shared" si="3"/>
        <v>0.811701652523448</v>
      </c>
      <c r="L11" s="23">
        <f t="shared" si="3"/>
        <v>0.8054992294589991</v>
      </c>
      <c r="M11" s="23">
        <f t="shared" si="3"/>
        <v>0.808450943717055</v>
      </c>
      <c r="N11" s="24">
        <v>0.8784722222222222</v>
      </c>
      <c r="O11" s="25" t="s">
        <v>24</v>
      </c>
      <c r="P11" s="2"/>
    </row>
    <row r="12" spans="1:16" s="4" customFormat="1" ht="9.75">
      <c r="A12" s="19" t="s">
        <v>25</v>
      </c>
      <c r="B12" s="20">
        <v>12002</v>
      </c>
      <c r="C12" s="20">
        <v>13113</v>
      </c>
      <c r="D12" s="21">
        <f t="shared" si="0"/>
        <v>25115</v>
      </c>
      <c r="E12" s="20">
        <v>9176</v>
      </c>
      <c r="F12" s="20">
        <v>9890</v>
      </c>
      <c r="G12" s="21">
        <f t="shared" si="1"/>
        <v>19066</v>
      </c>
      <c r="H12" s="21">
        <f t="shared" si="2"/>
        <v>2826</v>
      </c>
      <c r="I12" s="21">
        <f t="shared" si="2"/>
        <v>3223</v>
      </c>
      <c r="J12" s="21">
        <f t="shared" si="2"/>
        <v>6049</v>
      </c>
      <c r="K12" s="22">
        <f t="shared" si="3"/>
        <v>0.7645392434594235</v>
      </c>
      <c r="L12" s="23">
        <f t="shared" si="3"/>
        <v>0.7542133760390453</v>
      </c>
      <c r="M12" s="23">
        <f t="shared" si="3"/>
        <v>0.7591479195699781</v>
      </c>
      <c r="N12" s="24">
        <v>0.873611111111111</v>
      </c>
      <c r="O12" s="25" t="s">
        <v>26</v>
      </c>
      <c r="P12" s="2"/>
    </row>
    <row r="13" spans="1:16" s="4" customFormat="1" ht="9.75">
      <c r="A13" s="19" t="s">
        <v>27</v>
      </c>
      <c r="B13" s="20">
        <v>24329</v>
      </c>
      <c r="C13" s="20">
        <v>26223</v>
      </c>
      <c r="D13" s="21">
        <f t="shared" si="0"/>
        <v>50552</v>
      </c>
      <c r="E13" s="20">
        <v>17965</v>
      </c>
      <c r="F13" s="20">
        <v>19217</v>
      </c>
      <c r="G13" s="21">
        <f t="shared" si="1"/>
        <v>37182</v>
      </c>
      <c r="H13" s="21">
        <f t="shared" si="2"/>
        <v>6364</v>
      </c>
      <c r="I13" s="21">
        <f t="shared" si="2"/>
        <v>7006</v>
      </c>
      <c r="J13" s="21">
        <f t="shared" si="2"/>
        <v>13370</v>
      </c>
      <c r="K13" s="22">
        <f t="shared" si="3"/>
        <v>0.738419170537219</v>
      </c>
      <c r="L13" s="23">
        <f t="shared" si="3"/>
        <v>0.7328299584334363</v>
      </c>
      <c r="M13" s="23">
        <f t="shared" si="3"/>
        <v>0.7355198607374585</v>
      </c>
      <c r="N13" s="24">
        <v>0.8819444444444445</v>
      </c>
      <c r="O13" s="25" t="s">
        <v>28</v>
      </c>
      <c r="P13" s="2"/>
    </row>
    <row r="14" spans="1:16" s="4" customFormat="1" ht="9.75">
      <c r="A14" s="19" t="s">
        <v>29</v>
      </c>
      <c r="B14" s="20">
        <v>18233</v>
      </c>
      <c r="C14" s="20">
        <v>18575</v>
      </c>
      <c r="D14" s="21">
        <f t="shared" si="0"/>
        <v>36808</v>
      </c>
      <c r="E14" s="20">
        <v>13459</v>
      </c>
      <c r="F14" s="20">
        <v>13243</v>
      </c>
      <c r="G14" s="21">
        <f t="shared" si="1"/>
        <v>26702</v>
      </c>
      <c r="H14" s="21">
        <f t="shared" si="2"/>
        <v>4774</v>
      </c>
      <c r="I14" s="21">
        <f t="shared" si="2"/>
        <v>5332</v>
      </c>
      <c r="J14" s="21">
        <f t="shared" si="2"/>
        <v>10106</v>
      </c>
      <c r="K14" s="22">
        <f t="shared" si="3"/>
        <v>0.7381670597268689</v>
      </c>
      <c r="L14" s="23">
        <f t="shared" si="3"/>
        <v>0.7129475100942126</v>
      </c>
      <c r="M14" s="23">
        <f t="shared" si="3"/>
        <v>0.7254401217126711</v>
      </c>
      <c r="N14" s="24">
        <v>0.8854166666666666</v>
      </c>
      <c r="O14" s="25" t="s">
        <v>30</v>
      </c>
      <c r="P14" s="2"/>
    </row>
    <row r="15" spans="1:16" s="4" customFormat="1" ht="9.75">
      <c r="A15" s="19" t="s">
        <v>31</v>
      </c>
      <c r="B15" s="20">
        <v>8417</v>
      </c>
      <c r="C15" s="20">
        <v>9006</v>
      </c>
      <c r="D15" s="21">
        <f t="shared" si="0"/>
        <v>17423</v>
      </c>
      <c r="E15" s="20">
        <v>6460</v>
      </c>
      <c r="F15" s="20">
        <v>6579</v>
      </c>
      <c r="G15" s="21">
        <f t="shared" si="1"/>
        <v>13039</v>
      </c>
      <c r="H15" s="21">
        <f t="shared" si="2"/>
        <v>1957</v>
      </c>
      <c r="I15" s="21">
        <f t="shared" si="2"/>
        <v>2427</v>
      </c>
      <c r="J15" s="21">
        <f t="shared" si="2"/>
        <v>4384</v>
      </c>
      <c r="K15" s="22">
        <f t="shared" si="3"/>
        <v>0.7674943566591422</v>
      </c>
      <c r="L15" s="23">
        <f t="shared" si="3"/>
        <v>0.7305129913391073</v>
      </c>
      <c r="M15" s="23">
        <f t="shared" si="3"/>
        <v>0.7483785800378809</v>
      </c>
      <c r="N15" s="24">
        <v>0.8819444444444445</v>
      </c>
      <c r="O15" s="25" t="s">
        <v>32</v>
      </c>
      <c r="P15" s="2"/>
    </row>
    <row r="16" spans="1:16" s="4" customFormat="1" ht="9.75">
      <c r="A16" s="12" t="s">
        <v>33</v>
      </c>
      <c r="B16" s="13">
        <v>13459</v>
      </c>
      <c r="C16" s="13">
        <v>15095</v>
      </c>
      <c r="D16" s="14">
        <f t="shared" si="0"/>
        <v>28554</v>
      </c>
      <c r="E16" s="13">
        <v>9919</v>
      </c>
      <c r="F16" s="13">
        <v>10712</v>
      </c>
      <c r="G16" s="14">
        <f t="shared" si="1"/>
        <v>20631</v>
      </c>
      <c r="H16" s="14">
        <f t="shared" si="2"/>
        <v>3540</v>
      </c>
      <c r="I16" s="14">
        <f t="shared" si="2"/>
        <v>4383</v>
      </c>
      <c r="J16" s="14">
        <f t="shared" si="2"/>
        <v>7923</v>
      </c>
      <c r="K16" s="15">
        <f t="shared" si="3"/>
        <v>0.7369789731777993</v>
      </c>
      <c r="L16" s="16">
        <f t="shared" si="3"/>
        <v>0.7096389532957933</v>
      </c>
      <c r="M16" s="16">
        <f t="shared" si="3"/>
        <v>0.7225257407018281</v>
      </c>
      <c r="N16" s="17">
        <v>0.873611111111111</v>
      </c>
      <c r="O16" s="18" t="s">
        <v>34</v>
      </c>
      <c r="P16" s="2"/>
    </row>
    <row r="17" spans="1:16" s="4" customFormat="1" ht="9.75">
      <c r="A17" s="26" t="s">
        <v>35</v>
      </c>
      <c r="B17" s="27">
        <f>SUM(B4:B16)</f>
        <v>339939</v>
      </c>
      <c r="C17" s="28">
        <f>SUM(C4:C16)</f>
        <v>374508</v>
      </c>
      <c r="D17" s="28">
        <f t="shared" si="0"/>
        <v>714447</v>
      </c>
      <c r="E17" s="28">
        <f>SUM(E4:E16)</f>
        <v>248501</v>
      </c>
      <c r="F17" s="28">
        <f>SUM(F4:F16)</f>
        <v>269840</v>
      </c>
      <c r="G17" s="28">
        <f t="shared" si="1"/>
        <v>518341</v>
      </c>
      <c r="H17" s="28">
        <f t="shared" si="2"/>
        <v>91438</v>
      </c>
      <c r="I17" s="28">
        <f t="shared" si="2"/>
        <v>104668</v>
      </c>
      <c r="J17" s="28">
        <f t="shared" si="2"/>
        <v>196106</v>
      </c>
      <c r="K17" s="29">
        <f t="shared" si="3"/>
        <v>0.7310164470684446</v>
      </c>
      <c r="L17" s="30">
        <f t="shared" si="3"/>
        <v>0.7205186538071283</v>
      </c>
      <c r="M17" s="30">
        <f t="shared" si="3"/>
        <v>0.7255135790338542</v>
      </c>
      <c r="N17" s="54"/>
      <c r="O17" s="31" t="s">
        <v>36</v>
      </c>
      <c r="P17" s="2"/>
    </row>
    <row r="18" spans="1:16" s="4" customFormat="1" ht="9.75">
      <c r="A18" s="12" t="s">
        <v>37</v>
      </c>
      <c r="B18" s="13">
        <v>6092</v>
      </c>
      <c r="C18" s="13">
        <v>6540</v>
      </c>
      <c r="D18" s="14">
        <f t="shared" si="0"/>
        <v>12632</v>
      </c>
      <c r="E18" s="13">
        <v>4771</v>
      </c>
      <c r="F18" s="13">
        <v>5100</v>
      </c>
      <c r="G18" s="14">
        <f t="shared" si="1"/>
        <v>9871</v>
      </c>
      <c r="H18" s="14">
        <f t="shared" si="2"/>
        <v>1321</v>
      </c>
      <c r="I18" s="14">
        <f t="shared" si="2"/>
        <v>1440</v>
      </c>
      <c r="J18" s="14">
        <f t="shared" si="2"/>
        <v>2761</v>
      </c>
      <c r="K18" s="15">
        <f t="shared" si="3"/>
        <v>0.7831582403151675</v>
      </c>
      <c r="L18" s="16">
        <f t="shared" si="3"/>
        <v>0.7798165137614679</v>
      </c>
      <c r="M18" s="16">
        <f t="shared" si="3"/>
        <v>0.7814281190626979</v>
      </c>
      <c r="N18" s="17">
        <v>0.8819444444444445</v>
      </c>
      <c r="O18" s="18" t="s">
        <v>38</v>
      </c>
      <c r="P18" s="2"/>
    </row>
    <row r="19" spans="1:16" s="4" customFormat="1" ht="9.75">
      <c r="A19" s="32" t="s">
        <v>39</v>
      </c>
      <c r="B19" s="33">
        <v>4964</v>
      </c>
      <c r="C19" s="33">
        <v>5373</v>
      </c>
      <c r="D19" s="34">
        <f t="shared" si="0"/>
        <v>10337</v>
      </c>
      <c r="E19" s="33">
        <v>3896</v>
      </c>
      <c r="F19" s="33">
        <v>4121</v>
      </c>
      <c r="G19" s="34">
        <f t="shared" si="1"/>
        <v>8017</v>
      </c>
      <c r="H19" s="34">
        <f t="shared" si="2"/>
        <v>1068</v>
      </c>
      <c r="I19" s="34">
        <f t="shared" si="2"/>
        <v>1252</v>
      </c>
      <c r="J19" s="34">
        <f t="shared" si="2"/>
        <v>2320</v>
      </c>
      <c r="K19" s="35">
        <f t="shared" si="3"/>
        <v>0.7848509266720387</v>
      </c>
      <c r="L19" s="36">
        <f t="shared" si="3"/>
        <v>0.7669830634654755</v>
      </c>
      <c r="M19" s="36">
        <f t="shared" si="3"/>
        <v>0.7755635097223565</v>
      </c>
      <c r="N19" s="37">
        <v>0.8694444444444445</v>
      </c>
      <c r="O19" s="38" t="s">
        <v>40</v>
      </c>
      <c r="P19" s="2"/>
    </row>
    <row r="20" spans="1:16" s="4" customFormat="1" ht="9.75">
      <c r="A20" s="26" t="s">
        <v>41</v>
      </c>
      <c r="B20" s="27">
        <f>B18+B19</f>
        <v>11056</v>
      </c>
      <c r="C20" s="28">
        <f>C18+C19</f>
        <v>11913</v>
      </c>
      <c r="D20" s="28">
        <f t="shared" si="0"/>
        <v>22969</v>
      </c>
      <c r="E20" s="28">
        <f>E18+E19</f>
        <v>8667</v>
      </c>
      <c r="F20" s="28">
        <f>F18+F19</f>
        <v>9221</v>
      </c>
      <c r="G20" s="28">
        <f t="shared" si="1"/>
        <v>17888</v>
      </c>
      <c r="H20" s="28">
        <f t="shared" si="2"/>
        <v>2389</v>
      </c>
      <c r="I20" s="28">
        <f t="shared" si="2"/>
        <v>2692</v>
      </c>
      <c r="J20" s="28">
        <f t="shared" si="2"/>
        <v>5081</v>
      </c>
      <c r="K20" s="29">
        <f t="shared" si="3"/>
        <v>0.7839182344428365</v>
      </c>
      <c r="L20" s="30">
        <f t="shared" si="3"/>
        <v>0.7740283723663225</v>
      </c>
      <c r="M20" s="30">
        <f t="shared" si="3"/>
        <v>0.7787888022987505</v>
      </c>
      <c r="N20" s="54"/>
      <c r="O20" s="31" t="s">
        <v>42</v>
      </c>
      <c r="P20" s="2"/>
    </row>
    <row r="21" spans="1:16" s="4" customFormat="1" ht="9.75">
      <c r="A21" s="12" t="s">
        <v>43</v>
      </c>
      <c r="B21" s="13">
        <v>8254</v>
      </c>
      <c r="C21" s="13">
        <v>8986</v>
      </c>
      <c r="D21" s="14">
        <f t="shared" si="0"/>
        <v>17240</v>
      </c>
      <c r="E21" s="13">
        <v>6397</v>
      </c>
      <c r="F21" s="13">
        <v>6853</v>
      </c>
      <c r="G21" s="14">
        <f t="shared" si="1"/>
        <v>13250</v>
      </c>
      <c r="H21" s="14">
        <f t="shared" si="2"/>
        <v>1857</v>
      </c>
      <c r="I21" s="14">
        <f t="shared" si="2"/>
        <v>2133</v>
      </c>
      <c r="J21" s="14">
        <f t="shared" si="2"/>
        <v>3990</v>
      </c>
      <c r="K21" s="15">
        <f t="shared" si="3"/>
        <v>0.7750181730070269</v>
      </c>
      <c r="L21" s="16">
        <f t="shared" si="3"/>
        <v>0.7626307589583797</v>
      </c>
      <c r="M21" s="16">
        <f t="shared" si="3"/>
        <v>0.7685614849187935</v>
      </c>
      <c r="N21" s="17">
        <v>0.8784722222222222</v>
      </c>
      <c r="O21" s="18" t="s">
        <v>44</v>
      </c>
      <c r="P21" s="2"/>
    </row>
    <row r="22" spans="1:16" s="4" customFormat="1" ht="9.75">
      <c r="A22" s="19" t="s">
        <v>45</v>
      </c>
      <c r="B22" s="20">
        <v>2890</v>
      </c>
      <c r="C22" s="20">
        <v>3069</v>
      </c>
      <c r="D22" s="21">
        <f t="shared" si="0"/>
        <v>5959</v>
      </c>
      <c r="E22" s="20">
        <v>2398</v>
      </c>
      <c r="F22" s="20">
        <v>2510</v>
      </c>
      <c r="G22" s="21">
        <f t="shared" si="1"/>
        <v>4908</v>
      </c>
      <c r="H22" s="21">
        <f t="shared" si="2"/>
        <v>492</v>
      </c>
      <c r="I22" s="21">
        <f t="shared" si="2"/>
        <v>559</v>
      </c>
      <c r="J22" s="21">
        <f t="shared" si="2"/>
        <v>1051</v>
      </c>
      <c r="K22" s="22">
        <f t="shared" si="3"/>
        <v>0.829757785467128</v>
      </c>
      <c r="L22" s="23">
        <f t="shared" si="3"/>
        <v>0.8178559791463017</v>
      </c>
      <c r="M22" s="23">
        <f t="shared" si="3"/>
        <v>0.8236281255244169</v>
      </c>
      <c r="N22" s="24">
        <v>0.875</v>
      </c>
      <c r="O22" s="25" t="s">
        <v>46</v>
      </c>
      <c r="P22" s="2"/>
    </row>
    <row r="23" spans="1:16" s="4" customFormat="1" ht="9.75">
      <c r="A23" s="19" t="s">
        <v>47</v>
      </c>
      <c r="B23" s="20">
        <v>3575</v>
      </c>
      <c r="C23" s="20">
        <v>3764</v>
      </c>
      <c r="D23" s="21">
        <f t="shared" si="0"/>
        <v>7339</v>
      </c>
      <c r="E23" s="20">
        <v>3009</v>
      </c>
      <c r="F23" s="20">
        <v>3099</v>
      </c>
      <c r="G23" s="21">
        <f t="shared" si="1"/>
        <v>6108</v>
      </c>
      <c r="H23" s="21">
        <f t="shared" si="2"/>
        <v>566</v>
      </c>
      <c r="I23" s="21">
        <f t="shared" si="2"/>
        <v>665</v>
      </c>
      <c r="J23" s="21">
        <f t="shared" si="2"/>
        <v>1231</v>
      </c>
      <c r="K23" s="22">
        <f t="shared" si="3"/>
        <v>0.8416783216783217</v>
      </c>
      <c r="L23" s="23">
        <f t="shared" si="3"/>
        <v>0.823326248671626</v>
      </c>
      <c r="M23" s="23">
        <f t="shared" si="3"/>
        <v>0.8322659762910478</v>
      </c>
      <c r="N23" s="24">
        <v>0.8715277777777778</v>
      </c>
      <c r="O23" s="25" t="s">
        <v>48</v>
      </c>
      <c r="P23" s="2"/>
    </row>
    <row r="24" spans="1:16" s="4" customFormat="1" ht="9.75">
      <c r="A24" s="12" t="s">
        <v>49</v>
      </c>
      <c r="B24" s="13">
        <v>3917</v>
      </c>
      <c r="C24" s="13">
        <v>4258</v>
      </c>
      <c r="D24" s="14">
        <f t="shared" si="0"/>
        <v>8175</v>
      </c>
      <c r="E24" s="13">
        <v>3208</v>
      </c>
      <c r="F24" s="13">
        <v>3382</v>
      </c>
      <c r="G24" s="14">
        <f t="shared" si="1"/>
        <v>6590</v>
      </c>
      <c r="H24" s="14">
        <f t="shared" si="2"/>
        <v>709</v>
      </c>
      <c r="I24" s="14">
        <f t="shared" si="2"/>
        <v>876</v>
      </c>
      <c r="J24" s="14">
        <f t="shared" si="2"/>
        <v>1585</v>
      </c>
      <c r="K24" s="15">
        <f t="shared" si="3"/>
        <v>0.8189941281593056</v>
      </c>
      <c r="L24" s="16">
        <f t="shared" si="3"/>
        <v>0.7942696101456083</v>
      </c>
      <c r="M24" s="16">
        <f t="shared" si="3"/>
        <v>0.8061162079510703</v>
      </c>
      <c r="N24" s="17">
        <v>0.875</v>
      </c>
      <c r="O24" s="18" t="s">
        <v>50</v>
      </c>
      <c r="P24" s="2"/>
    </row>
    <row r="25" spans="1:16" s="4" customFormat="1" ht="9.75">
      <c r="A25" s="26" t="s">
        <v>51</v>
      </c>
      <c r="B25" s="27">
        <f>SUM(B21:B24)</f>
        <v>18636</v>
      </c>
      <c r="C25" s="28">
        <f>SUM(C21:C24)</f>
        <v>20077</v>
      </c>
      <c r="D25" s="28">
        <f t="shared" si="0"/>
        <v>38713</v>
      </c>
      <c r="E25" s="28">
        <f>SUM(E21:E24)</f>
        <v>15012</v>
      </c>
      <c r="F25" s="28">
        <f>SUM(F21:F24)</f>
        <v>15844</v>
      </c>
      <c r="G25" s="28">
        <f t="shared" si="1"/>
        <v>30856</v>
      </c>
      <c r="H25" s="28">
        <f t="shared" si="2"/>
        <v>3624</v>
      </c>
      <c r="I25" s="28">
        <f t="shared" si="2"/>
        <v>4233</v>
      </c>
      <c r="J25" s="28">
        <f t="shared" si="2"/>
        <v>7857</v>
      </c>
      <c r="K25" s="29">
        <f t="shared" si="3"/>
        <v>0.8055376690276883</v>
      </c>
      <c r="L25" s="30">
        <f t="shared" si="3"/>
        <v>0.7891617273497037</v>
      </c>
      <c r="M25" s="30">
        <f t="shared" si="3"/>
        <v>0.7970449203110066</v>
      </c>
      <c r="N25" s="54"/>
      <c r="O25" s="31" t="s">
        <v>52</v>
      </c>
      <c r="P25" s="2"/>
    </row>
    <row r="26" spans="1:16" s="4" customFormat="1" ht="9.75">
      <c r="A26" s="12" t="s">
        <v>53</v>
      </c>
      <c r="B26" s="13">
        <v>3643</v>
      </c>
      <c r="C26" s="13">
        <v>3883</v>
      </c>
      <c r="D26" s="14">
        <f t="shared" si="0"/>
        <v>7526</v>
      </c>
      <c r="E26" s="13">
        <v>2881</v>
      </c>
      <c r="F26" s="13">
        <v>3027</v>
      </c>
      <c r="G26" s="14">
        <f t="shared" si="1"/>
        <v>5908</v>
      </c>
      <c r="H26" s="14">
        <f t="shared" si="2"/>
        <v>762</v>
      </c>
      <c r="I26" s="14">
        <f t="shared" si="2"/>
        <v>856</v>
      </c>
      <c r="J26" s="14">
        <f t="shared" si="2"/>
        <v>1618</v>
      </c>
      <c r="K26" s="15">
        <f t="shared" si="3"/>
        <v>0.7908317320889376</v>
      </c>
      <c r="L26" s="16">
        <f t="shared" si="3"/>
        <v>0.7795518928663404</v>
      </c>
      <c r="M26" s="16">
        <f t="shared" si="3"/>
        <v>0.7850119585437151</v>
      </c>
      <c r="N26" s="17">
        <v>0.8715277777777778</v>
      </c>
      <c r="O26" s="18" t="s">
        <v>54</v>
      </c>
      <c r="P26" s="2"/>
    </row>
    <row r="27" spans="1:16" s="4" customFormat="1" ht="9.75">
      <c r="A27" s="26" t="s">
        <v>55</v>
      </c>
      <c r="B27" s="27">
        <f>B26</f>
        <v>3643</v>
      </c>
      <c r="C27" s="28">
        <f>C26</f>
        <v>3883</v>
      </c>
      <c r="D27" s="28">
        <f t="shared" si="0"/>
        <v>7526</v>
      </c>
      <c r="E27" s="28">
        <f>E26</f>
        <v>2881</v>
      </c>
      <c r="F27" s="28">
        <f>F26</f>
        <v>3027</v>
      </c>
      <c r="G27" s="28">
        <f t="shared" si="1"/>
        <v>5908</v>
      </c>
      <c r="H27" s="28">
        <f t="shared" si="2"/>
        <v>762</v>
      </c>
      <c r="I27" s="28">
        <f t="shared" si="2"/>
        <v>856</v>
      </c>
      <c r="J27" s="28">
        <f t="shared" si="2"/>
        <v>1618</v>
      </c>
      <c r="K27" s="29">
        <f t="shared" si="3"/>
        <v>0.7908317320889376</v>
      </c>
      <c r="L27" s="30">
        <f t="shared" si="3"/>
        <v>0.7795518928663404</v>
      </c>
      <c r="M27" s="30">
        <f t="shared" si="3"/>
        <v>0.7850119585437151</v>
      </c>
      <c r="N27" s="54"/>
      <c r="O27" s="31" t="s">
        <v>56</v>
      </c>
      <c r="P27" s="2"/>
    </row>
    <row r="28" spans="1:16" s="4" customFormat="1" ht="9.75">
      <c r="A28" s="12" t="s">
        <v>57</v>
      </c>
      <c r="B28" s="13">
        <v>2699</v>
      </c>
      <c r="C28" s="13">
        <v>2927</v>
      </c>
      <c r="D28" s="14">
        <f t="shared" si="0"/>
        <v>5626</v>
      </c>
      <c r="E28" s="13">
        <v>2209</v>
      </c>
      <c r="F28" s="13">
        <v>2397</v>
      </c>
      <c r="G28" s="14">
        <f t="shared" si="1"/>
        <v>4606</v>
      </c>
      <c r="H28" s="14">
        <f t="shared" si="2"/>
        <v>490</v>
      </c>
      <c r="I28" s="14">
        <f t="shared" si="2"/>
        <v>530</v>
      </c>
      <c r="J28" s="14">
        <f t="shared" si="2"/>
        <v>1020</v>
      </c>
      <c r="K28" s="15">
        <f t="shared" si="3"/>
        <v>0.8184512782512041</v>
      </c>
      <c r="L28" s="16">
        <f t="shared" si="3"/>
        <v>0.8189272292449608</v>
      </c>
      <c r="M28" s="16">
        <f t="shared" si="3"/>
        <v>0.8186988979736936</v>
      </c>
      <c r="N28" s="17">
        <v>0.8645833333333334</v>
      </c>
      <c r="O28" s="18" t="s">
        <v>58</v>
      </c>
      <c r="P28" s="2"/>
    </row>
    <row r="29" spans="1:16" s="4" customFormat="1" ht="9.75">
      <c r="A29" s="19" t="s">
        <v>59</v>
      </c>
      <c r="B29" s="20">
        <v>4363</v>
      </c>
      <c r="C29" s="20">
        <v>4665</v>
      </c>
      <c r="D29" s="21">
        <f t="shared" si="0"/>
        <v>9028</v>
      </c>
      <c r="E29" s="20">
        <v>3468</v>
      </c>
      <c r="F29" s="20">
        <v>3709</v>
      </c>
      <c r="G29" s="21">
        <f t="shared" si="1"/>
        <v>7177</v>
      </c>
      <c r="H29" s="21">
        <f t="shared" si="2"/>
        <v>895</v>
      </c>
      <c r="I29" s="21">
        <f t="shared" si="2"/>
        <v>956</v>
      </c>
      <c r="J29" s="21">
        <f t="shared" si="2"/>
        <v>1851</v>
      </c>
      <c r="K29" s="22">
        <f t="shared" si="3"/>
        <v>0.7948659179463672</v>
      </c>
      <c r="L29" s="23">
        <f t="shared" si="3"/>
        <v>0.795069667738478</v>
      </c>
      <c r="M29" s="23">
        <f t="shared" si="3"/>
        <v>0.7949712007089056</v>
      </c>
      <c r="N29" s="24">
        <v>0.8625</v>
      </c>
      <c r="O29" s="25" t="s">
        <v>60</v>
      </c>
      <c r="P29" s="2"/>
    </row>
    <row r="30" spans="1:16" s="4" customFormat="1" ht="9.75">
      <c r="A30" s="19" t="s">
        <v>61</v>
      </c>
      <c r="B30" s="20">
        <v>2634</v>
      </c>
      <c r="C30" s="20">
        <v>2817</v>
      </c>
      <c r="D30" s="21">
        <f t="shared" si="0"/>
        <v>5451</v>
      </c>
      <c r="E30" s="20">
        <v>2171</v>
      </c>
      <c r="F30" s="20">
        <v>2316</v>
      </c>
      <c r="G30" s="21">
        <f t="shared" si="1"/>
        <v>4487</v>
      </c>
      <c r="H30" s="21">
        <f t="shared" si="2"/>
        <v>463</v>
      </c>
      <c r="I30" s="21">
        <f t="shared" si="2"/>
        <v>501</v>
      </c>
      <c r="J30" s="21">
        <f t="shared" si="2"/>
        <v>964</v>
      </c>
      <c r="K30" s="22">
        <f t="shared" si="3"/>
        <v>0.8242217160212605</v>
      </c>
      <c r="L30" s="23">
        <f t="shared" si="3"/>
        <v>0.8221512247071352</v>
      </c>
      <c r="M30" s="23">
        <f t="shared" si="3"/>
        <v>0.8231517152815997</v>
      </c>
      <c r="N30" s="24">
        <v>0.8645833333333334</v>
      </c>
      <c r="O30" s="25" t="s">
        <v>62</v>
      </c>
      <c r="P30" s="2"/>
    </row>
    <row r="31" spans="1:16" s="4" customFormat="1" ht="9.75">
      <c r="A31" s="19" t="s">
        <v>63</v>
      </c>
      <c r="B31" s="20">
        <v>3970</v>
      </c>
      <c r="C31" s="20">
        <v>4389</v>
      </c>
      <c r="D31" s="21">
        <f t="shared" si="0"/>
        <v>8359</v>
      </c>
      <c r="E31" s="20">
        <v>3064</v>
      </c>
      <c r="F31" s="20">
        <v>3361</v>
      </c>
      <c r="G31" s="21">
        <f t="shared" si="1"/>
        <v>6425</v>
      </c>
      <c r="H31" s="21">
        <f t="shared" si="2"/>
        <v>906</v>
      </c>
      <c r="I31" s="21">
        <f t="shared" si="2"/>
        <v>1028</v>
      </c>
      <c r="J31" s="21">
        <f t="shared" si="2"/>
        <v>1934</v>
      </c>
      <c r="K31" s="22">
        <f t="shared" si="3"/>
        <v>0.7717884130982368</v>
      </c>
      <c r="L31" s="23">
        <f t="shared" si="3"/>
        <v>0.7657780815675552</v>
      </c>
      <c r="M31" s="23">
        <f t="shared" si="3"/>
        <v>0.7686326115564063</v>
      </c>
      <c r="N31" s="24">
        <v>0.8638888888888889</v>
      </c>
      <c r="O31" s="25" t="s">
        <v>64</v>
      </c>
      <c r="P31" s="2"/>
    </row>
    <row r="32" spans="1:16" s="4" customFormat="1" ht="9.75">
      <c r="A32" s="19" t="s">
        <v>65</v>
      </c>
      <c r="B32" s="20">
        <v>1676</v>
      </c>
      <c r="C32" s="20">
        <v>1799</v>
      </c>
      <c r="D32" s="21">
        <f t="shared" si="0"/>
        <v>3475</v>
      </c>
      <c r="E32" s="20">
        <v>1400</v>
      </c>
      <c r="F32" s="20">
        <v>1446</v>
      </c>
      <c r="G32" s="21">
        <f t="shared" si="1"/>
        <v>2846</v>
      </c>
      <c r="H32" s="21">
        <f t="shared" si="2"/>
        <v>276</v>
      </c>
      <c r="I32" s="21">
        <f t="shared" si="2"/>
        <v>353</v>
      </c>
      <c r="J32" s="21">
        <f t="shared" si="2"/>
        <v>629</v>
      </c>
      <c r="K32" s="22">
        <f t="shared" si="3"/>
        <v>0.8353221957040573</v>
      </c>
      <c r="L32" s="23">
        <f t="shared" si="3"/>
        <v>0.8037798777098388</v>
      </c>
      <c r="M32" s="23">
        <f t="shared" si="3"/>
        <v>0.8189928057553957</v>
      </c>
      <c r="N32" s="24">
        <v>0.8638888888888889</v>
      </c>
      <c r="O32" s="25" t="s">
        <v>66</v>
      </c>
      <c r="P32" s="2"/>
    </row>
    <row r="33" spans="1:16" s="4" customFormat="1" ht="9.75">
      <c r="A33" s="19" t="s">
        <v>67</v>
      </c>
      <c r="B33" s="20">
        <v>2171</v>
      </c>
      <c r="C33" s="20">
        <v>2379</v>
      </c>
      <c r="D33" s="21">
        <f t="shared" si="0"/>
        <v>4550</v>
      </c>
      <c r="E33" s="20">
        <v>1745</v>
      </c>
      <c r="F33" s="20">
        <v>1850</v>
      </c>
      <c r="G33" s="21">
        <f t="shared" si="1"/>
        <v>3595</v>
      </c>
      <c r="H33" s="21">
        <f t="shared" si="2"/>
        <v>426</v>
      </c>
      <c r="I33" s="21">
        <f t="shared" si="2"/>
        <v>529</v>
      </c>
      <c r="J33" s="21">
        <f t="shared" si="2"/>
        <v>955</v>
      </c>
      <c r="K33" s="22">
        <f t="shared" si="3"/>
        <v>0.8037770612620913</v>
      </c>
      <c r="L33" s="23">
        <f t="shared" si="3"/>
        <v>0.7776376628835645</v>
      </c>
      <c r="M33" s="23">
        <f t="shared" si="3"/>
        <v>0.7901098901098901</v>
      </c>
      <c r="N33" s="24">
        <v>0.8590277777777778</v>
      </c>
      <c r="O33" s="25" t="s">
        <v>68</v>
      </c>
      <c r="P33" s="2"/>
    </row>
    <row r="34" spans="1:16" s="4" customFormat="1" ht="9.75">
      <c r="A34" s="12" t="s">
        <v>69</v>
      </c>
      <c r="B34" s="13">
        <v>2407</v>
      </c>
      <c r="C34" s="13">
        <v>2590</v>
      </c>
      <c r="D34" s="14">
        <f t="shared" si="0"/>
        <v>4997</v>
      </c>
      <c r="E34" s="13">
        <v>1936</v>
      </c>
      <c r="F34" s="13">
        <v>2051</v>
      </c>
      <c r="G34" s="14">
        <f t="shared" si="1"/>
        <v>3987</v>
      </c>
      <c r="H34" s="14">
        <f t="shared" si="2"/>
        <v>471</v>
      </c>
      <c r="I34" s="14">
        <f t="shared" si="2"/>
        <v>539</v>
      </c>
      <c r="J34" s="14">
        <f t="shared" si="2"/>
        <v>1010</v>
      </c>
      <c r="K34" s="15">
        <f t="shared" si="3"/>
        <v>0.8043207312006647</v>
      </c>
      <c r="L34" s="16">
        <f t="shared" si="3"/>
        <v>0.7918918918918919</v>
      </c>
      <c r="M34" s="16">
        <f t="shared" si="3"/>
        <v>0.7978787272363418</v>
      </c>
      <c r="N34" s="17">
        <v>0.8645833333333334</v>
      </c>
      <c r="O34" s="18" t="s">
        <v>70</v>
      </c>
      <c r="P34" s="2"/>
    </row>
    <row r="35" spans="1:16" s="4" customFormat="1" ht="9.75">
      <c r="A35" s="26" t="s">
        <v>71</v>
      </c>
      <c r="B35" s="27">
        <f>SUM(B28:B34)</f>
        <v>19920</v>
      </c>
      <c r="C35" s="28">
        <f>SUM(C28:C34)</f>
        <v>21566</v>
      </c>
      <c r="D35" s="28">
        <f t="shared" si="0"/>
        <v>41486</v>
      </c>
      <c r="E35" s="28">
        <f>SUM(E28:E34)</f>
        <v>15993</v>
      </c>
      <c r="F35" s="28">
        <f>SUM(F28:F34)</f>
        <v>17130</v>
      </c>
      <c r="G35" s="28">
        <f t="shared" si="1"/>
        <v>33123</v>
      </c>
      <c r="H35" s="28">
        <f t="shared" si="2"/>
        <v>3927</v>
      </c>
      <c r="I35" s="28">
        <f t="shared" si="2"/>
        <v>4436</v>
      </c>
      <c r="J35" s="28">
        <f t="shared" si="2"/>
        <v>8363</v>
      </c>
      <c r="K35" s="29">
        <f t="shared" si="3"/>
        <v>0.8028614457831326</v>
      </c>
      <c r="L35" s="30">
        <f t="shared" si="3"/>
        <v>0.7943058518037652</v>
      </c>
      <c r="M35" s="30">
        <f t="shared" si="3"/>
        <v>0.7984139227691269</v>
      </c>
      <c r="N35" s="54"/>
      <c r="O35" s="31" t="s">
        <v>72</v>
      </c>
      <c r="P35" s="2"/>
    </row>
    <row r="36" spans="1:16" s="4" customFormat="1" ht="9.75">
      <c r="A36" s="12" t="s">
        <v>73</v>
      </c>
      <c r="B36" s="13">
        <v>10225</v>
      </c>
      <c r="C36" s="13">
        <v>11028</v>
      </c>
      <c r="D36" s="14">
        <f t="shared" si="0"/>
        <v>21253</v>
      </c>
      <c r="E36" s="13">
        <v>7655</v>
      </c>
      <c r="F36" s="13">
        <v>8128</v>
      </c>
      <c r="G36" s="14">
        <f t="shared" si="1"/>
        <v>15783</v>
      </c>
      <c r="H36" s="14">
        <f aca="true" t="shared" si="4" ref="H36:J58">B36-E36</f>
        <v>2570</v>
      </c>
      <c r="I36" s="14">
        <f t="shared" si="4"/>
        <v>2900</v>
      </c>
      <c r="J36" s="14">
        <f t="shared" si="4"/>
        <v>5470</v>
      </c>
      <c r="K36" s="15">
        <f aca="true" t="shared" si="5" ref="K36:M58">E36/+B36</f>
        <v>0.7486552567237164</v>
      </c>
      <c r="L36" s="16">
        <f t="shared" si="5"/>
        <v>0.7370330068915488</v>
      </c>
      <c r="M36" s="16">
        <f t="shared" si="5"/>
        <v>0.7426245706488496</v>
      </c>
      <c r="N36" s="17">
        <v>0.8784722222222222</v>
      </c>
      <c r="O36" s="18" t="s">
        <v>74</v>
      </c>
      <c r="P36" s="2"/>
    </row>
    <row r="37" spans="1:16" s="4" customFormat="1" ht="9.75">
      <c r="A37" s="32" t="s">
        <v>75</v>
      </c>
      <c r="B37" s="33">
        <v>7594</v>
      </c>
      <c r="C37" s="33">
        <v>8121</v>
      </c>
      <c r="D37" s="34">
        <f t="shared" si="0"/>
        <v>15715</v>
      </c>
      <c r="E37" s="33">
        <v>5717</v>
      </c>
      <c r="F37" s="33">
        <v>6000</v>
      </c>
      <c r="G37" s="34">
        <f t="shared" si="1"/>
        <v>11717</v>
      </c>
      <c r="H37" s="34">
        <f t="shared" si="4"/>
        <v>1877</v>
      </c>
      <c r="I37" s="34">
        <f t="shared" si="4"/>
        <v>2121</v>
      </c>
      <c r="J37" s="34">
        <f t="shared" si="4"/>
        <v>3998</v>
      </c>
      <c r="K37" s="35">
        <f t="shared" si="5"/>
        <v>0.7528311825125099</v>
      </c>
      <c r="L37" s="36">
        <f t="shared" si="5"/>
        <v>0.7388252678241596</v>
      </c>
      <c r="M37" s="36">
        <f t="shared" si="5"/>
        <v>0.7455933821189946</v>
      </c>
      <c r="N37" s="37">
        <v>0.9166666666666666</v>
      </c>
      <c r="O37" s="38" t="s">
        <v>76</v>
      </c>
      <c r="P37" s="2"/>
    </row>
    <row r="38" spans="1:16" s="4" customFormat="1" ht="9.75">
      <c r="A38" s="26" t="s">
        <v>77</v>
      </c>
      <c r="B38" s="27">
        <f>B36+B37</f>
        <v>17819</v>
      </c>
      <c r="C38" s="28">
        <f>C36+C37</f>
        <v>19149</v>
      </c>
      <c r="D38" s="28">
        <f t="shared" si="0"/>
        <v>36968</v>
      </c>
      <c r="E38" s="28">
        <f>E36+E37</f>
        <v>13372</v>
      </c>
      <c r="F38" s="28">
        <f>F36+F37</f>
        <v>14128</v>
      </c>
      <c r="G38" s="28">
        <f t="shared" si="1"/>
        <v>27500</v>
      </c>
      <c r="H38" s="28">
        <f t="shared" si="4"/>
        <v>4447</v>
      </c>
      <c r="I38" s="28">
        <f t="shared" si="4"/>
        <v>5021</v>
      </c>
      <c r="J38" s="28">
        <f t="shared" si="4"/>
        <v>9468</v>
      </c>
      <c r="K38" s="29">
        <f t="shared" si="5"/>
        <v>0.7504349290083618</v>
      </c>
      <c r="L38" s="30">
        <f t="shared" si="5"/>
        <v>0.7377930962452347</v>
      </c>
      <c r="M38" s="30">
        <f t="shared" si="5"/>
        <v>0.7438866046310323</v>
      </c>
      <c r="N38" s="54"/>
      <c r="O38" s="31" t="s">
        <v>78</v>
      </c>
      <c r="P38" s="2"/>
    </row>
    <row r="39" spans="1:16" s="4" customFormat="1" ht="9.75">
      <c r="A39" s="12" t="s">
        <v>79</v>
      </c>
      <c r="B39" s="13">
        <v>3886</v>
      </c>
      <c r="C39" s="13">
        <v>4179</v>
      </c>
      <c r="D39" s="14">
        <f t="shared" si="0"/>
        <v>8065</v>
      </c>
      <c r="E39" s="13">
        <v>3223</v>
      </c>
      <c r="F39" s="13">
        <v>3373</v>
      </c>
      <c r="G39" s="14">
        <f t="shared" si="1"/>
        <v>6596</v>
      </c>
      <c r="H39" s="14">
        <f t="shared" si="4"/>
        <v>663</v>
      </c>
      <c r="I39" s="14">
        <f t="shared" si="4"/>
        <v>806</v>
      </c>
      <c r="J39" s="14">
        <f t="shared" si="4"/>
        <v>1469</v>
      </c>
      <c r="K39" s="15">
        <f t="shared" si="5"/>
        <v>0.8293875450334535</v>
      </c>
      <c r="L39" s="16">
        <f t="shared" si="5"/>
        <v>0.8071308925580283</v>
      </c>
      <c r="M39" s="16">
        <f t="shared" si="5"/>
        <v>0.8178549287042778</v>
      </c>
      <c r="N39" s="17">
        <v>0.8680555555555555</v>
      </c>
      <c r="O39" s="18" t="s">
        <v>80</v>
      </c>
      <c r="P39" s="2"/>
    </row>
    <row r="40" spans="1:16" s="4" customFormat="1" ht="9.75">
      <c r="A40" s="19" t="s">
        <v>81</v>
      </c>
      <c r="B40" s="20">
        <v>6558</v>
      </c>
      <c r="C40" s="20">
        <v>6991</v>
      </c>
      <c r="D40" s="21">
        <f t="shared" si="0"/>
        <v>13549</v>
      </c>
      <c r="E40" s="20">
        <v>5219</v>
      </c>
      <c r="F40" s="20">
        <v>5472</v>
      </c>
      <c r="G40" s="21">
        <f t="shared" si="1"/>
        <v>10691</v>
      </c>
      <c r="H40" s="21">
        <f t="shared" si="4"/>
        <v>1339</v>
      </c>
      <c r="I40" s="21">
        <f t="shared" si="4"/>
        <v>1519</v>
      </c>
      <c r="J40" s="21">
        <f t="shared" si="4"/>
        <v>2858</v>
      </c>
      <c r="K40" s="22">
        <f t="shared" si="5"/>
        <v>0.7958218969197927</v>
      </c>
      <c r="L40" s="23">
        <f t="shared" si="5"/>
        <v>0.7827206408239165</v>
      </c>
      <c r="M40" s="23">
        <f t="shared" si="5"/>
        <v>0.78906192338918</v>
      </c>
      <c r="N40" s="24">
        <v>0.8645833333333334</v>
      </c>
      <c r="O40" s="25" t="s">
        <v>82</v>
      </c>
      <c r="P40" s="2"/>
    </row>
    <row r="41" spans="1:16" s="4" customFormat="1" ht="9.75">
      <c r="A41" s="12" t="s">
        <v>83</v>
      </c>
      <c r="B41" s="13">
        <v>3515</v>
      </c>
      <c r="C41" s="13">
        <v>3797</v>
      </c>
      <c r="D41" s="14">
        <f t="shared" si="0"/>
        <v>7312</v>
      </c>
      <c r="E41" s="13">
        <v>2853</v>
      </c>
      <c r="F41" s="13">
        <v>2959</v>
      </c>
      <c r="G41" s="14">
        <f t="shared" si="1"/>
        <v>5812</v>
      </c>
      <c r="H41" s="14">
        <f t="shared" si="4"/>
        <v>662</v>
      </c>
      <c r="I41" s="14">
        <f t="shared" si="4"/>
        <v>838</v>
      </c>
      <c r="J41" s="14">
        <f t="shared" si="4"/>
        <v>1500</v>
      </c>
      <c r="K41" s="15">
        <f t="shared" si="5"/>
        <v>0.8116642958748221</v>
      </c>
      <c r="L41" s="16">
        <f t="shared" si="5"/>
        <v>0.7792994469317882</v>
      </c>
      <c r="M41" s="16">
        <f t="shared" si="5"/>
        <v>0.7948577680525164</v>
      </c>
      <c r="N41" s="17">
        <v>0.8645833333333334</v>
      </c>
      <c r="O41" s="18" t="s">
        <v>84</v>
      </c>
      <c r="P41" s="2"/>
    </row>
    <row r="42" spans="1:16" s="4" customFormat="1" ht="9.75">
      <c r="A42" s="26" t="s">
        <v>85</v>
      </c>
      <c r="B42" s="27">
        <f>SUM(B39:B41)</f>
        <v>13959</v>
      </c>
      <c r="C42" s="28">
        <f>SUM(C39:C41)</f>
        <v>14967</v>
      </c>
      <c r="D42" s="28">
        <f t="shared" si="0"/>
        <v>28926</v>
      </c>
      <c r="E42" s="28">
        <f>SUM(E39:E41)</f>
        <v>11295</v>
      </c>
      <c r="F42" s="28">
        <f>SUM(F39:F41)</f>
        <v>11804</v>
      </c>
      <c r="G42" s="28">
        <f t="shared" si="1"/>
        <v>23099</v>
      </c>
      <c r="H42" s="28">
        <f t="shared" si="4"/>
        <v>2664</v>
      </c>
      <c r="I42" s="28">
        <f t="shared" si="4"/>
        <v>3163</v>
      </c>
      <c r="J42" s="28">
        <f t="shared" si="4"/>
        <v>5827</v>
      </c>
      <c r="K42" s="29">
        <f t="shared" si="5"/>
        <v>0.8091553836234687</v>
      </c>
      <c r="L42" s="30">
        <f t="shared" si="5"/>
        <v>0.7886684038217412</v>
      </c>
      <c r="M42" s="30">
        <f t="shared" si="5"/>
        <v>0.7985549332780197</v>
      </c>
      <c r="N42" s="54"/>
      <c r="O42" s="31" t="s">
        <v>86</v>
      </c>
      <c r="P42" s="2"/>
    </row>
    <row r="43" spans="1:16" s="4" customFormat="1" ht="9.75">
      <c r="A43" s="19" t="s">
        <v>87</v>
      </c>
      <c r="B43" s="20">
        <v>4593</v>
      </c>
      <c r="C43" s="20">
        <v>5127</v>
      </c>
      <c r="D43" s="21">
        <f t="shared" si="0"/>
        <v>9720</v>
      </c>
      <c r="E43" s="20">
        <v>3417</v>
      </c>
      <c r="F43" s="20">
        <v>3625</v>
      </c>
      <c r="G43" s="21">
        <f t="shared" si="1"/>
        <v>7042</v>
      </c>
      <c r="H43" s="21">
        <f t="shared" si="4"/>
        <v>1176</v>
      </c>
      <c r="I43" s="21">
        <f t="shared" si="4"/>
        <v>1502</v>
      </c>
      <c r="J43" s="21">
        <f t="shared" si="4"/>
        <v>2678</v>
      </c>
      <c r="K43" s="22">
        <f t="shared" si="5"/>
        <v>0.743958197256695</v>
      </c>
      <c r="L43" s="23">
        <f t="shared" si="5"/>
        <v>0.7070411546713478</v>
      </c>
      <c r="M43" s="23">
        <f t="shared" si="5"/>
        <v>0.724485596707819</v>
      </c>
      <c r="N43" s="24">
        <v>0.8673611111111111</v>
      </c>
      <c r="O43" s="25" t="s">
        <v>88</v>
      </c>
      <c r="P43" s="2"/>
    </row>
    <row r="44" spans="1:16" s="4" customFormat="1" ht="9.75">
      <c r="A44" s="19" t="s">
        <v>89</v>
      </c>
      <c r="B44" s="20">
        <v>3659</v>
      </c>
      <c r="C44" s="20">
        <v>4081</v>
      </c>
      <c r="D44" s="21">
        <f t="shared" si="0"/>
        <v>7740</v>
      </c>
      <c r="E44" s="20">
        <v>2705</v>
      </c>
      <c r="F44" s="20">
        <v>2945</v>
      </c>
      <c r="G44" s="21">
        <f t="shared" si="1"/>
        <v>5650</v>
      </c>
      <c r="H44" s="21">
        <f t="shared" si="4"/>
        <v>954</v>
      </c>
      <c r="I44" s="21">
        <f t="shared" si="4"/>
        <v>1136</v>
      </c>
      <c r="J44" s="21">
        <f t="shared" si="4"/>
        <v>2090</v>
      </c>
      <c r="K44" s="22">
        <f t="shared" si="5"/>
        <v>0.7392730254167805</v>
      </c>
      <c r="L44" s="23">
        <f t="shared" si="5"/>
        <v>0.7216368537123254</v>
      </c>
      <c r="M44" s="23">
        <f t="shared" si="5"/>
        <v>0.7299741602067183</v>
      </c>
      <c r="N44" s="24">
        <v>0.8555555555555556</v>
      </c>
      <c r="O44" s="25" t="s">
        <v>90</v>
      </c>
      <c r="P44" s="2"/>
    </row>
    <row r="45" spans="1:16" s="4" customFormat="1" ht="9.75">
      <c r="A45" s="19" t="s">
        <v>91</v>
      </c>
      <c r="B45" s="20">
        <v>3159</v>
      </c>
      <c r="C45" s="20">
        <v>3561</v>
      </c>
      <c r="D45" s="21">
        <f t="shared" si="0"/>
        <v>6720</v>
      </c>
      <c r="E45" s="20">
        <v>2440</v>
      </c>
      <c r="F45" s="20">
        <v>2755</v>
      </c>
      <c r="G45" s="21">
        <f t="shared" si="1"/>
        <v>5195</v>
      </c>
      <c r="H45" s="21">
        <f t="shared" si="4"/>
        <v>719</v>
      </c>
      <c r="I45" s="21">
        <f t="shared" si="4"/>
        <v>806</v>
      </c>
      <c r="J45" s="21">
        <f t="shared" si="4"/>
        <v>1525</v>
      </c>
      <c r="K45" s="22">
        <f t="shared" si="5"/>
        <v>0.7723963279518835</v>
      </c>
      <c r="L45" s="23">
        <f t="shared" si="5"/>
        <v>0.7736590845268183</v>
      </c>
      <c r="M45" s="23">
        <f t="shared" si="5"/>
        <v>0.7730654761904762</v>
      </c>
      <c r="N45" s="24">
        <v>0.8680555555555555</v>
      </c>
      <c r="O45" s="25" t="s">
        <v>92</v>
      </c>
      <c r="P45" s="2"/>
    </row>
    <row r="46" spans="1:16" s="4" customFormat="1" ht="9.75">
      <c r="A46" s="19" t="s">
        <v>93</v>
      </c>
      <c r="B46" s="20">
        <v>3017</v>
      </c>
      <c r="C46" s="20">
        <v>3323</v>
      </c>
      <c r="D46" s="21">
        <f t="shared" si="0"/>
        <v>6340</v>
      </c>
      <c r="E46" s="20">
        <v>2310</v>
      </c>
      <c r="F46" s="20">
        <v>2476</v>
      </c>
      <c r="G46" s="21">
        <f t="shared" si="1"/>
        <v>4786</v>
      </c>
      <c r="H46" s="21">
        <f t="shared" si="4"/>
        <v>707</v>
      </c>
      <c r="I46" s="21">
        <f t="shared" si="4"/>
        <v>847</v>
      </c>
      <c r="J46" s="21">
        <f t="shared" si="4"/>
        <v>1554</v>
      </c>
      <c r="K46" s="22">
        <f t="shared" si="5"/>
        <v>0.765661252900232</v>
      </c>
      <c r="L46" s="23">
        <f t="shared" si="5"/>
        <v>0.7451098405055673</v>
      </c>
      <c r="M46" s="23">
        <f t="shared" si="5"/>
        <v>0.7548895899053628</v>
      </c>
      <c r="N46" s="24">
        <v>0.8590277777777778</v>
      </c>
      <c r="O46" s="25" t="s">
        <v>94</v>
      </c>
      <c r="P46" s="2"/>
    </row>
    <row r="47" spans="1:16" s="4" customFormat="1" ht="9.75">
      <c r="A47" s="12" t="s">
        <v>95</v>
      </c>
      <c r="B47" s="13">
        <v>2159</v>
      </c>
      <c r="C47" s="13">
        <v>2387</v>
      </c>
      <c r="D47" s="14">
        <f t="shared" si="0"/>
        <v>4546</v>
      </c>
      <c r="E47" s="13">
        <v>1730</v>
      </c>
      <c r="F47" s="13">
        <v>1873</v>
      </c>
      <c r="G47" s="14">
        <f t="shared" si="1"/>
        <v>3603</v>
      </c>
      <c r="H47" s="14">
        <f t="shared" si="4"/>
        <v>429</v>
      </c>
      <c r="I47" s="14">
        <f t="shared" si="4"/>
        <v>514</v>
      </c>
      <c r="J47" s="14">
        <f t="shared" si="4"/>
        <v>943</v>
      </c>
      <c r="K47" s="15">
        <f t="shared" si="5"/>
        <v>0.8012968967114404</v>
      </c>
      <c r="L47" s="16">
        <f t="shared" si="5"/>
        <v>0.7846669459572685</v>
      </c>
      <c r="M47" s="16">
        <f t="shared" si="5"/>
        <v>0.7925648922129345</v>
      </c>
      <c r="N47" s="17">
        <v>0.8847222222222223</v>
      </c>
      <c r="O47" s="18" t="s">
        <v>96</v>
      </c>
      <c r="P47" s="2"/>
    </row>
    <row r="48" spans="1:16" s="4" customFormat="1" ht="9.75">
      <c r="A48" s="19" t="s">
        <v>118</v>
      </c>
      <c r="B48" s="20">
        <v>9608</v>
      </c>
      <c r="C48" s="20">
        <v>10668</v>
      </c>
      <c r="D48" s="21">
        <f t="shared" si="0"/>
        <v>20276</v>
      </c>
      <c r="E48" s="20">
        <v>7118</v>
      </c>
      <c r="F48" s="20">
        <v>7559</v>
      </c>
      <c r="G48" s="21">
        <f t="shared" si="1"/>
        <v>14677</v>
      </c>
      <c r="H48" s="21">
        <f t="shared" si="4"/>
        <v>2490</v>
      </c>
      <c r="I48" s="21">
        <f t="shared" si="4"/>
        <v>3109</v>
      </c>
      <c r="J48" s="21">
        <f t="shared" si="4"/>
        <v>5599</v>
      </c>
      <c r="K48" s="22">
        <f t="shared" si="5"/>
        <v>0.7408409658617818</v>
      </c>
      <c r="L48" s="23">
        <f t="shared" si="5"/>
        <v>0.70856767904012</v>
      </c>
      <c r="M48" s="23">
        <f t="shared" si="5"/>
        <v>0.7238607220359046</v>
      </c>
      <c r="N48" s="24">
        <v>0.9097222222222222</v>
      </c>
      <c r="O48" s="25" t="s">
        <v>119</v>
      </c>
      <c r="P48" s="2"/>
    </row>
    <row r="49" spans="1:16" s="4" customFormat="1" ht="9.75">
      <c r="A49" s="26" t="s">
        <v>97</v>
      </c>
      <c r="B49" s="27">
        <f>SUM(B43:B48)</f>
        <v>26195</v>
      </c>
      <c r="C49" s="28">
        <f>SUM(C43:C48)</f>
        <v>29147</v>
      </c>
      <c r="D49" s="28">
        <f t="shared" si="0"/>
        <v>55342</v>
      </c>
      <c r="E49" s="28">
        <f>SUM(E43:E48)</f>
        <v>19720</v>
      </c>
      <c r="F49" s="28">
        <f>SUM(F43:F48)</f>
        <v>21233</v>
      </c>
      <c r="G49" s="28">
        <f t="shared" si="1"/>
        <v>40953</v>
      </c>
      <c r="H49" s="28">
        <f t="shared" si="4"/>
        <v>6475</v>
      </c>
      <c r="I49" s="28">
        <f t="shared" si="4"/>
        <v>7914</v>
      </c>
      <c r="J49" s="28">
        <f t="shared" si="4"/>
        <v>14389</v>
      </c>
      <c r="K49" s="29">
        <f t="shared" si="5"/>
        <v>0.7528154227906089</v>
      </c>
      <c r="L49" s="30">
        <f t="shared" si="5"/>
        <v>0.7284797749339554</v>
      </c>
      <c r="M49" s="30">
        <f t="shared" si="5"/>
        <v>0.73999855444328</v>
      </c>
      <c r="N49" s="54"/>
      <c r="O49" s="31" t="s">
        <v>98</v>
      </c>
      <c r="P49" s="2"/>
    </row>
    <row r="50" spans="1:16" s="4" customFormat="1" ht="9.75">
      <c r="A50" s="12" t="s">
        <v>99</v>
      </c>
      <c r="B50" s="13">
        <v>3940</v>
      </c>
      <c r="C50" s="13">
        <v>4494</v>
      </c>
      <c r="D50" s="14">
        <f t="shared" si="0"/>
        <v>8434</v>
      </c>
      <c r="E50" s="13">
        <v>3013</v>
      </c>
      <c r="F50" s="13">
        <v>3507</v>
      </c>
      <c r="G50" s="14">
        <f t="shared" si="1"/>
        <v>6520</v>
      </c>
      <c r="H50" s="14">
        <f t="shared" si="4"/>
        <v>927</v>
      </c>
      <c r="I50" s="14">
        <f t="shared" si="4"/>
        <v>987</v>
      </c>
      <c r="J50" s="14">
        <f t="shared" si="4"/>
        <v>1914</v>
      </c>
      <c r="K50" s="15">
        <f t="shared" si="5"/>
        <v>0.7647208121827411</v>
      </c>
      <c r="L50" s="16">
        <f t="shared" si="5"/>
        <v>0.780373831775701</v>
      </c>
      <c r="M50" s="16">
        <f t="shared" si="5"/>
        <v>0.7730614180697178</v>
      </c>
      <c r="N50" s="17">
        <v>0.8805555555555555</v>
      </c>
      <c r="O50" s="18" t="s">
        <v>100</v>
      </c>
      <c r="P50" s="2"/>
    </row>
    <row r="51" spans="1:16" s="4" customFormat="1" ht="9.75">
      <c r="A51" s="26" t="s">
        <v>101</v>
      </c>
      <c r="B51" s="27">
        <f>B50</f>
        <v>3940</v>
      </c>
      <c r="C51" s="28">
        <f>C50</f>
        <v>4494</v>
      </c>
      <c r="D51" s="28">
        <f t="shared" si="0"/>
        <v>8434</v>
      </c>
      <c r="E51" s="28">
        <f>E50</f>
        <v>3013</v>
      </c>
      <c r="F51" s="28">
        <f>F50</f>
        <v>3507</v>
      </c>
      <c r="G51" s="28">
        <f t="shared" si="1"/>
        <v>6520</v>
      </c>
      <c r="H51" s="28">
        <f t="shared" si="4"/>
        <v>927</v>
      </c>
      <c r="I51" s="28">
        <f t="shared" si="4"/>
        <v>987</v>
      </c>
      <c r="J51" s="28">
        <f t="shared" si="4"/>
        <v>1914</v>
      </c>
      <c r="K51" s="29">
        <f t="shared" si="5"/>
        <v>0.7647208121827411</v>
      </c>
      <c r="L51" s="30">
        <f t="shared" si="5"/>
        <v>0.780373831775701</v>
      </c>
      <c r="M51" s="30">
        <f t="shared" si="5"/>
        <v>0.7730614180697178</v>
      </c>
      <c r="N51" s="54"/>
      <c r="O51" s="31" t="s">
        <v>102</v>
      </c>
      <c r="P51" s="2"/>
    </row>
    <row r="52" spans="1:16" s="4" customFormat="1" ht="9.75">
      <c r="A52" s="12" t="s">
        <v>103</v>
      </c>
      <c r="B52" s="13">
        <v>6763</v>
      </c>
      <c r="C52" s="13">
        <v>7641</v>
      </c>
      <c r="D52" s="14">
        <f t="shared" si="0"/>
        <v>14404</v>
      </c>
      <c r="E52" s="13">
        <v>4911</v>
      </c>
      <c r="F52" s="13">
        <v>5497</v>
      </c>
      <c r="G52" s="14">
        <f t="shared" si="1"/>
        <v>10408</v>
      </c>
      <c r="H52" s="14">
        <f t="shared" si="4"/>
        <v>1852</v>
      </c>
      <c r="I52" s="14">
        <f t="shared" si="4"/>
        <v>2144</v>
      </c>
      <c r="J52" s="14">
        <f t="shared" si="4"/>
        <v>3996</v>
      </c>
      <c r="K52" s="15">
        <f t="shared" si="5"/>
        <v>0.7261570309034452</v>
      </c>
      <c r="L52" s="16">
        <f t="shared" si="5"/>
        <v>0.7194084543907866</v>
      </c>
      <c r="M52" s="16">
        <f t="shared" si="5"/>
        <v>0.7225770619272425</v>
      </c>
      <c r="N52" s="17">
        <v>0.875</v>
      </c>
      <c r="O52" s="18" t="s">
        <v>104</v>
      </c>
      <c r="P52" s="2"/>
    </row>
    <row r="53" spans="1:16" s="4" customFormat="1" ht="9.75">
      <c r="A53" s="19" t="s">
        <v>105</v>
      </c>
      <c r="B53" s="20">
        <v>2763</v>
      </c>
      <c r="C53" s="20">
        <v>3092</v>
      </c>
      <c r="D53" s="21">
        <f t="shared" si="0"/>
        <v>5855</v>
      </c>
      <c r="E53" s="20">
        <v>2252</v>
      </c>
      <c r="F53" s="20">
        <v>2476</v>
      </c>
      <c r="G53" s="21">
        <f t="shared" si="1"/>
        <v>4728</v>
      </c>
      <c r="H53" s="21">
        <f t="shared" si="4"/>
        <v>511</v>
      </c>
      <c r="I53" s="21">
        <f t="shared" si="4"/>
        <v>616</v>
      </c>
      <c r="J53" s="21">
        <f t="shared" si="4"/>
        <v>1127</v>
      </c>
      <c r="K53" s="22">
        <f t="shared" si="5"/>
        <v>0.8150560984437206</v>
      </c>
      <c r="L53" s="23">
        <f t="shared" si="5"/>
        <v>0.8007761966364813</v>
      </c>
      <c r="M53" s="23">
        <f t="shared" si="5"/>
        <v>0.8075149444918873</v>
      </c>
      <c r="N53" s="24">
        <v>0.8680555555555555</v>
      </c>
      <c r="O53" s="25" t="s">
        <v>106</v>
      </c>
      <c r="P53" s="2"/>
    </row>
    <row r="54" spans="1:16" s="4" customFormat="1" ht="9.75">
      <c r="A54" s="19" t="s">
        <v>107</v>
      </c>
      <c r="B54" s="20">
        <v>2108</v>
      </c>
      <c r="C54" s="20">
        <v>2346</v>
      </c>
      <c r="D54" s="21">
        <f t="shared" si="0"/>
        <v>4454</v>
      </c>
      <c r="E54" s="20">
        <v>1637</v>
      </c>
      <c r="F54" s="20">
        <v>1835</v>
      </c>
      <c r="G54" s="21">
        <f t="shared" si="1"/>
        <v>3472</v>
      </c>
      <c r="H54" s="21">
        <f t="shared" si="4"/>
        <v>471</v>
      </c>
      <c r="I54" s="21">
        <f t="shared" si="4"/>
        <v>511</v>
      </c>
      <c r="J54" s="21">
        <f t="shared" si="4"/>
        <v>982</v>
      </c>
      <c r="K54" s="22">
        <f t="shared" si="5"/>
        <v>0.7765654648956357</v>
      </c>
      <c r="L54" s="23">
        <f t="shared" si="5"/>
        <v>0.7821824381926684</v>
      </c>
      <c r="M54" s="23">
        <f t="shared" si="5"/>
        <v>0.779524023349798</v>
      </c>
      <c r="N54" s="24">
        <v>0.8534722222222223</v>
      </c>
      <c r="O54" s="25" t="s">
        <v>108</v>
      </c>
      <c r="P54" s="2"/>
    </row>
    <row r="55" spans="1:16" s="4" customFormat="1" ht="9.75">
      <c r="A55" s="12" t="s">
        <v>109</v>
      </c>
      <c r="B55" s="13">
        <v>2749</v>
      </c>
      <c r="C55" s="13">
        <v>3095</v>
      </c>
      <c r="D55" s="14">
        <f t="shared" si="0"/>
        <v>5844</v>
      </c>
      <c r="E55" s="13">
        <v>2043</v>
      </c>
      <c r="F55" s="13">
        <v>2265</v>
      </c>
      <c r="G55" s="14">
        <f t="shared" si="1"/>
        <v>4308</v>
      </c>
      <c r="H55" s="14">
        <f t="shared" si="4"/>
        <v>706</v>
      </c>
      <c r="I55" s="14">
        <f t="shared" si="4"/>
        <v>830</v>
      </c>
      <c r="J55" s="14">
        <f t="shared" si="4"/>
        <v>1536</v>
      </c>
      <c r="K55" s="15">
        <f t="shared" si="5"/>
        <v>0.7431793379410695</v>
      </c>
      <c r="L55" s="16">
        <f t="shared" si="5"/>
        <v>0.7318255250403877</v>
      </c>
      <c r="M55" s="16">
        <f t="shared" si="5"/>
        <v>0.7371663244353183</v>
      </c>
      <c r="N55" s="17">
        <v>0.8618055555555556</v>
      </c>
      <c r="O55" s="18" t="s">
        <v>110</v>
      </c>
      <c r="P55" s="2"/>
    </row>
    <row r="56" spans="1:16" s="4" customFormat="1" ht="9.75">
      <c r="A56" s="26" t="s">
        <v>111</v>
      </c>
      <c r="B56" s="27">
        <f>SUM(B52:B55)</f>
        <v>14383</v>
      </c>
      <c r="C56" s="28">
        <f>SUM(C52:C55)</f>
        <v>16174</v>
      </c>
      <c r="D56" s="28">
        <f t="shared" si="0"/>
        <v>30557</v>
      </c>
      <c r="E56" s="28">
        <f>SUM(E52:E55)</f>
        <v>10843</v>
      </c>
      <c r="F56" s="28">
        <f>SUM(F52:F55)</f>
        <v>12073</v>
      </c>
      <c r="G56" s="28">
        <f t="shared" si="1"/>
        <v>22916</v>
      </c>
      <c r="H56" s="28">
        <f t="shared" si="4"/>
        <v>3540</v>
      </c>
      <c r="I56" s="28">
        <f t="shared" si="4"/>
        <v>4101</v>
      </c>
      <c r="J56" s="28">
        <f t="shared" si="4"/>
        <v>7641</v>
      </c>
      <c r="K56" s="29">
        <f t="shared" si="5"/>
        <v>0.7538761037335744</v>
      </c>
      <c r="L56" s="30">
        <f t="shared" si="5"/>
        <v>0.7464449115864968</v>
      </c>
      <c r="M56" s="30">
        <f t="shared" si="5"/>
        <v>0.7499427299800373</v>
      </c>
      <c r="N56" s="54"/>
      <c r="O56" s="31" t="s">
        <v>112</v>
      </c>
      <c r="P56" s="2"/>
    </row>
    <row r="57" spans="1:16" s="4" customFormat="1" ht="10.5" thickBot="1">
      <c r="A57" s="5" t="s">
        <v>113</v>
      </c>
      <c r="B57" s="6">
        <f>B20+B25+B27+B35+B38+B42+B49+B51+B56</f>
        <v>129551</v>
      </c>
      <c r="C57" s="7">
        <f>C20+C25+C27+C35+C38+C42+C49+C51+C56</f>
        <v>141370</v>
      </c>
      <c r="D57" s="7">
        <f t="shared" si="0"/>
        <v>270921</v>
      </c>
      <c r="E57" s="7">
        <f>E20+E25+E27+E35+E38+E42+E49+E51+E56</f>
        <v>100796</v>
      </c>
      <c r="F57" s="7">
        <f>F20+F25+F27+F35+F38+F42+F49+F51+F56</f>
        <v>107967</v>
      </c>
      <c r="G57" s="7">
        <f t="shared" si="1"/>
        <v>208763</v>
      </c>
      <c r="H57" s="7">
        <f t="shared" si="4"/>
        <v>28755</v>
      </c>
      <c r="I57" s="7">
        <f t="shared" si="4"/>
        <v>33403</v>
      </c>
      <c r="J57" s="7">
        <f t="shared" si="4"/>
        <v>62158</v>
      </c>
      <c r="K57" s="10">
        <f t="shared" si="5"/>
        <v>0.778041080346736</v>
      </c>
      <c r="L57" s="8">
        <f t="shared" si="5"/>
        <v>0.7637193181014359</v>
      </c>
      <c r="M57" s="8">
        <f t="shared" si="5"/>
        <v>0.7705678038985535</v>
      </c>
      <c r="N57" s="55"/>
      <c r="O57" s="9" t="s">
        <v>114</v>
      </c>
      <c r="P57" s="2"/>
    </row>
    <row r="58" spans="1:16" s="4" customFormat="1" ht="11.25" customHeight="1" thickBot="1">
      <c r="A58" s="5" t="s">
        <v>115</v>
      </c>
      <c r="B58" s="6">
        <f>B17+B57</f>
        <v>469490</v>
      </c>
      <c r="C58" s="7">
        <f>C17+C57</f>
        <v>515878</v>
      </c>
      <c r="D58" s="7">
        <f t="shared" si="0"/>
        <v>985368</v>
      </c>
      <c r="E58" s="7">
        <f>E17+E57</f>
        <v>349297</v>
      </c>
      <c r="F58" s="7">
        <f>F17+F57</f>
        <v>377807</v>
      </c>
      <c r="G58" s="7">
        <f t="shared" si="1"/>
        <v>727104</v>
      </c>
      <c r="H58" s="7">
        <f t="shared" si="4"/>
        <v>120193</v>
      </c>
      <c r="I58" s="7">
        <f t="shared" si="4"/>
        <v>138071</v>
      </c>
      <c r="J58" s="7">
        <f t="shared" si="4"/>
        <v>258264</v>
      </c>
      <c r="K58" s="10">
        <f t="shared" si="5"/>
        <v>0.743992417303883</v>
      </c>
      <c r="L58" s="8">
        <f t="shared" si="5"/>
        <v>0.7323572627636766</v>
      </c>
      <c r="M58" s="8">
        <f t="shared" si="5"/>
        <v>0.7379009669483888</v>
      </c>
      <c r="N58" s="56">
        <v>0.9375</v>
      </c>
      <c r="O58" s="9" t="s">
        <v>116</v>
      </c>
      <c r="P58" s="2"/>
    </row>
    <row r="59" spans="2:14" s="4" customFormat="1" ht="9.75">
      <c r="B59" s="11"/>
      <c r="C59" s="11"/>
      <c r="D59" s="11"/>
      <c r="N59" s="52"/>
    </row>
    <row r="60" spans="2:14" s="4" customFormat="1" ht="9.75">
      <c r="B60" s="58"/>
      <c r="C60" s="58"/>
      <c r="D60" s="11"/>
      <c r="E60" s="11"/>
      <c r="N60" s="52"/>
    </row>
    <row r="61" s="4" customFormat="1" ht="9.75">
      <c r="N61" s="52"/>
    </row>
    <row r="62" s="4" customFormat="1" ht="9.75">
      <c r="N62" s="52"/>
    </row>
    <row r="63" s="4" customFormat="1" ht="9.75">
      <c r="N63" s="52"/>
    </row>
    <row r="64" s="4" customFormat="1" ht="9.75">
      <c r="N64" s="52"/>
    </row>
    <row r="65" s="4" customFormat="1" ht="9.75">
      <c r="N65" s="52"/>
    </row>
    <row r="66" s="4" customFormat="1" ht="9.75">
      <c r="N66" s="52"/>
    </row>
    <row r="67" s="4" customFormat="1" ht="9.75">
      <c r="N67" s="52"/>
    </row>
    <row r="68" s="4" customFormat="1" ht="9.75">
      <c r="N68" s="52"/>
    </row>
    <row r="69" s="4" customFormat="1" ht="9.75">
      <c r="N69" s="52"/>
    </row>
    <row r="70" s="4" customFormat="1" ht="9.75">
      <c r="N70" s="52"/>
    </row>
    <row r="71" s="4" customFormat="1" ht="9.75">
      <c r="N71" s="52"/>
    </row>
    <row r="72" s="4" customFormat="1" ht="9.75">
      <c r="N72" s="52"/>
    </row>
    <row r="73" s="4" customFormat="1" ht="9.75">
      <c r="N73" s="52"/>
    </row>
    <row r="74" s="4" customFormat="1" ht="9.75">
      <c r="N74" s="52"/>
    </row>
    <row r="75" s="4" customFormat="1" ht="9.75">
      <c r="N75" s="52"/>
    </row>
    <row r="76" s="4" customFormat="1" ht="9.75">
      <c r="N76" s="52"/>
    </row>
    <row r="77" s="4" customFormat="1" ht="9.75">
      <c r="N77" s="52"/>
    </row>
    <row r="78" s="4" customFormat="1" ht="9.75">
      <c r="N78" s="52"/>
    </row>
    <row r="79" s="4" customFormat="1" ht="9.75">
      <c r="N79" s="52"/>
    </row>
    <row r="80" s="4" customFormat="1" ht="9.75">
      <c r="N80" s="52"/>
    </row>
    <row r="81" s="4" customFormat="1" ht="9.75">
      <c r="N81" s="52"/>
    </row>
    <row r="82" s="4" customFormat="1" ht="9.75">
      <c r="N82" s="52"/>
    </row>
    <row r="83" s="4" customFormat="1" ht="9.75">
      <c r="N83" s="52"/>
    </row>
    <row r="84" s="4" customFormat="1" ht="9.75">
      <c r="N84" s="52"/>
    </row>
    <row r="85" s="4" customFormat="1" ht="9.75">
      <c r="N85" s="52"/>
    </row>
    <row r="86" s="4" customFormat="1" ht="9.75">
      <c r="N86" s="52"/>
    </row>
    <row r="87" s="4" customFormat="1" ht="9.75">
      <c r="N87" s="52"/>
    </row>
  </sheetData>
  <sheetProtection/>
  <mergeCells count="3">
    <mergeCell ref="B60:C60"/>
    <mergeCell ref="B2:D2"/>
    <mergeCell ref="M1:O1"/>
  </mergeCells>
  <printOptions/>
  <pageMargins left="0.6299212598425197" right="0.3937007874015748" top="0.35433070866141736" bottom="0.15748031496062992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2005-07-26T00:01:35Z</cp:lastPrinted>
  <dcterms:created xsi:type="dcterms:W3CDTF">2000-06-16T17:21:14Z</dcterms:created>
  <dcterms:modified xsi:type="dcterms:W3CDTF">2006-03-15T05:58:54Z</dcterms:modified>
  <cp:category/>
  <cp:version/>
  <cp:contentType/>
  <cp:contentStatus/>
</cp:coreProperties>
</file>