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Q880094\common2\経営班ファイル\2021_R3\02 決算\11 決算統計\08 公営企業に係る経営比較分析表について\02 提出\"/>
    </mc:Choice>
  </mc:AlternateContent>
  <workbookProtection workbookAlgorithmName="SHA-512" workbookHashValue="Jx+q4Sj0RvP2KQvWzT9g0pmZqqQ+QZQd+meRUyWZ2hwTwiMvfhkKbms06PQLBHBBzfnAyokYz8kuF+76ERyToA==" workbookSaltValue="XHXS/UOcE1ktDBEnmlR8xg==" workbookSpinCount="100000" lockStructure="1"/>
  <bookViews>
    <workbookView xWindow="0" yWindow="0" windowWidth="20490" windowHeight="775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IZ54" i="4" l="1"/>
  <c r="IZ32" i="4"/>
  <c r="HM78" i="4"/>
  <c r="FL54" i="4"/>
  <c r="FL32" i="4"/>
  <c r="BX32" i="4"/>
  <c r="CS78" i="4"/>
  <c r="MN54" i="4"/>
  <c r="MN32" i="4"/>
  <c r="MH78" i="4"/>
  <c r="BX54" i="4"/>
  <c r="C11" i="5"/>
  <c r="D11" i="5"/>
  <c r="E11" i="5"/>
  <c r="B11" i="5"/>
  <c r="AN78" i="4" l="1"/>
  <c r="AE54" i="4"/>
  <c r="AE32" i="4"/>
  <c r="KC78" i="4"/>
  <c r="HG54" i="4"/>
  <c r="HG32" i="4"/>
  <c r="FH78" i="4"/>
  <c r="DS54" i="4"/>
  <c r="DS32" i="4"/>
  <c r="KU54" i="4"/>
  <c r="KU32" i="4"/>
  <c r="EW32" i="4"/>
  <c r="LO78" i="4"/>
  <c r="IK54" i="4"/>
  <c r="IK32" i="4"/>
  <c r="GT78" i="4"/>
  <c r="BZ78" i="4"/>
  <c r="BI54" i="4"/>
  <c r="BI32" i="4"/>
  <c r="LY54" i="4"/>
  <c r="LY32" i="4"/>
  <c r="EW54" i="4"/>
  <c r="JJ78" i="4"/>
  <c r="P54" i="4"/>
  <c r="EO78" i="4"/>
  <c r="DD54" i="4"/>
  <c r="DD32" i="4"/>
  <c r="U78" i="4"/>
  <c r="P32" i="4"/>
  <c r="KF54" i="4"/>
  <c r="KF32" i="4"/>
  <c r="GR54" i="4"/>
  <c r="GR32" i="4"/>
  <c r="AT54" i="4"/>
  <c r="AT32" i="4"/>
  <c r="LJ54" i="4"/>
  <c r="LJ32" i="4"/>
  <c r="HV32" i="4"/>
  <c r="HV54" i="4"/>
  <c r="GA78" i="4"/>
  <c r="EH54" i="4"/>
  <c r="EH32" i="4"/>
  <c r="BG78" i="4"/>
  <c r="KV78" i="4"/>
</calcChain>
</file>

<file path=xl/sharedStrings.xml><?xml version="1.0" encoding="utf-8"?>
<sst xmlns="http://schemas.openxmlformats.org/spreadsheetml/2006/main" count="326" uniqueCount="184">
  <si>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</si>
  <si>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</si>
  <si>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</si>
  <si>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</si>
  <si>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</si>
  <si>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</si>
  <si>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</si>
  <si>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</si>
  <si>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</si>
  <si>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</si>
  <si>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</si>
  <si>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</si>
  <si>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</si>
  <si>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</si>
  <si>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</si>
  <si>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</si>
  <si>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</si>
  <si>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</si>
  <si>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</si>
  <si>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</si>
  <si>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</si>
  <si>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</si>
  <si>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</si>
  <si>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</si>
  <si>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</si>
  <si>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</si>
  <si>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</si>
  <si>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</si>
  <si>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</si>
  <si>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</si>
  <si>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</si>
  <si>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</si>
  <si>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</si>
  <si>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</si>
  <si>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</si>
  <si>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</si>
  <si>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</si>
  <si>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</si>
  <si>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</si>
  <si>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</si>
  <si>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</si>
  <si>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</si>
  <si>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</si>
  <si>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</si>
  <si>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</si>
  <si>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</si>
  <si>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</si>
  <si>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</si>
  <si>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</si>
  <si>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</si>
  <si>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</si>
  <si>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</si>
  <si>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</si>
  <si>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</si>
  <si>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</si>
  <si>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</si>
  <si>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</si>
  <si>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</si>
  <si>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</si>
  <si>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</si>
  <si>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</si>
  <si>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</si>
  <si>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</si>
  <si>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</si>
  <si>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</si>
  <si>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</si>
  <si>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</si>
  <si>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</si>
  <si>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</si>
  <si>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</si>
  <si>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</si>
  <si>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</si>
  <si>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</si>
  <si>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</si>
  <si>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</si>
  <si>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</si>
  <si>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</si>
  <si>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</si>
  <si>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</si>
  <si>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</si>
  <si>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</si>
  <si>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</si>
  <si>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</si>
  <si>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</si>
  <si>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</si>
  <si>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</si>
  <si>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</si>
  <si>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</si>
  <si>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</si>
  <si>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</si>
  <si>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</si>
  <si>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</si>
  <si>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</si>
  <si>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</si>
  <si>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</si>
  <si>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</si>
  <si>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</si>
  <si>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</si>
  <si>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</si>
  <si>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</si>
  <si>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</si>
  <si>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</si>
  <si>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</si>
  <si>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</si>
  <si>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</si>
  <si>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</si>
  <si>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</si>
  <si>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</si>
  <si>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</si>
  <si>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</si>
  <si>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</si>
  <si>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</si>
  <si>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</si>
  <si>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</si>
  <si>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</si>
  <si>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</si>
  <si>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</si>
  <si>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</si>
  <si>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</si>
  <si>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</si>
  <si>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</si>
  <si>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</si>
  <si>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</si>
  <si>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</si>
  <si>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</si>
  <si>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</si>
  <si>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</si>
  <si>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</si>
  <si>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</si>
  <si>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</si>
  <si>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</si>
  <si>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</si>
  <si>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</si>
  <si>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</si>
  <si>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</si>
  <si>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</si>
  <si>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</si>
  <si>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</si>
  <si>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</si>
  <si>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</si>
  <si>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</si>
  <si>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</si>
  <si>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</si>
  <si>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</si>
  <si>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</si>
  <si>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</si>
  <si>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</si>
  <si>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</si>
  <si>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</si>
  <si>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</si>
  <si>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</si>
  <si>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</si>
  <si>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</si>
  <si>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</si>
  <si>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</si>
  <si>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</si>
  <si>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</si>
  <si>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</si>
  <si>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</si>
  <si>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</si>
  <si>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</si>
  <si>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</si>
  <si>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</si>
  <si>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河北病院</t>
  </si>
  <si>
    <t>条例全部</t>
  </si>
  <si>
    <t>病院事業</t>
  </si>
  <si>
    <t>一般病院</t>
  </si>
  <si>
    <t>100床以上～200床未満</t>
  </si>
  <si>
    <t>自治体職員</t>
  </si>
  <si>
    <t>直営</t>
  </si>
  <si>
    <t>対象</t>
  </si>
  <si>
    <t>透 訓</t>
  </si>
  <si>
    <t>救 臨 感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</si>
  <si>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</si>
  <si>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</si>
  <si>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</si>
  <si>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</si>
  <si>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</si>
  <si>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</si>
  <si>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</si>
  <si>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西・北村山地域の基幹病院として、救急医療・急性期医療を担っているほか、緩和ケアや地域包括ケアに対応した地域密着型の病院として、在宅医療も含め地域を多面的に支える役割を担っている。</t>
    <rPh sb="0" eb="1">
      <t>ニシ</t>
    </rPh>
    <rPh sb="2" eb="3">
      <t>キタ</t>
    </rPh>
    <rPh sb="3" eb="5">
      <t>ムラヤマ</t>
    </rPh>
    <rPh sb="5" eb="7">
      <t>チイキ</t>
    </rPh>
    <rPh sb="8" eb="12">
      <t>キカンビョウイン</t>
    </rPh>
    <rPh sb="16" eb="20">
      <t>キュウキュウイリョウ</t>
    </rPh>
    <rPh sb="21" eb="26">
      <t>キュウセイキイリョウ</t>
    </rPh>
    <rPh sb="27" eb="28">
      <t>ニナ</t>
    </rPh>
    <rPh sb="35" eb="37">
      <t>カンワ</t>
    </rPh>
    <rPh sb="40" eb="42">
      <t>チイキ</t>
    </rPh>
    <rPh sb="42" eb="44">
      <t>ホウカツ</t>
    </rPh>
    <rPh sb="47" eb="49">
      <t>タイオウ</t>
    </rPh>
    <rPh sb="51" eb="53">
      <t>チイキ</t>
    </rPh>
    <rPh sb="53" eb="55">
      <t>ミッチャク</t>
    </rPh>
    <rPh sb="55" eb="56">
      <t>ガタ</t>
    </rPh>
    <rPh sb="57" eb="59">
      <t>ビョウイン</t>
    </rPh>
    <rPh sb="63" eb="65">
      <t>ザイタク</t>
    </rPh>
    <rPh sb="65" eb="67">
      <t>イリョウ</t>
    </rPh>
    <rPh sb="68" eb="69">
      <t>フク</t>
    </rPh>
    <rPh sb="70" eb="72">
      <t>チイキ</t>
    </rPh>
    <rPh sb="73" eb="75">
      <t>タメン</t>
    </rPh>
    <rPh sb="75" eb="76">
      <t>テキ</t>
    </rPh>
    <rPh sb="77" eb="78">
      <t>ササ</t>
    </rPh>
    <rPh sb="80" eb="82">
      <t>ヤクワリ</t>
    </rPh>
    <rPh sb="83" eb="84">
      <t>ニナ</t>
    </rPh>
    <phoneticPr fontId="5"/>
  </si>
  <si>
    <t>　有形固定資産減価償却率は、平成26年度以降平均値を上回っており、類似病院に比べ老朽化が進んでいる。今後、施設の老朽化により、修繕費等の増加が予想されるが、それらについては計画的に実施していく。
　１床当たり有形固定資産は、病棟の再編に伴う病床数の減から、令和２年度に大きく増加し、平均値を上回る状況が続いている。</t>
    <rPh sb="1" eb="7">
      <t>ユウケイコテイシサン</t>
    </rPh>
    <rPh sb="7" eb="12">
      <t>ゲンカショウキャクリツ</t>
    </rPh>
    <rPh sb="14" eb="16">
      <t>ヘイセイ</t>
    </rPh>
    <rPh sb="18" eb="20">
      <t>ネンド</t>
    </rPh>
    <rPh sb="20" eb="25">
      <t>イコウヘイキンチ</t>
    </rPh>
    <rPh sb="26" eb="28">
      <t>ウワマワ</t>
    </rPh>
    <rPh sb="118" eb="119">
      <t>トモナ</t>
    </rPh>
    <phoneticPr fontId="5"/>
  </si>
  <si>
    <t>　経常収支比率は前年度よりも改善したものの、依然として100％を下回っている。さらに、累積欠損金比率が平均値を大きく上回っており、経営状況が厳しい状況にある。
　このため、病棟間のベットコントロール等による入院患者の確保、ＤＰＣコーディングの適正化等による診療単価の向上等に取組み、収益の確保を図る。
　また、業務委託や機器の保守に係る適正経費の算定と内容の見直し、後発医薬品の使用率の高水準の維持等により費用の削減を図る。</t>
    <rPh sb="1" eb="7">
      <t>ケイジョウシュウシヒリツ</t>
    </rPh>
    <rPh sb="8" eb="11">
      <t>ゼンネンド</t>
    </rPh>
    <rPh sb="14" eb="16">
      <t>カイゼン</t>
    </rPh>
    <rPh sb="22" eb="24">
      <t>イゼン</t>
    </rPh>
    <rPh sb="32" eb="34">
      <t>シタマワ</t>
    </rPh>
    <rPh sb="43" eb="50">
      <t>ルイセキケッソンキンヒリツ</t>
    </rPh>
    <rPh sb="51" eb="54">
      <t>ヘイキンチ</t>
    </rPh>
    <rPh sb="55" eb="56">
      <t>オオ</t>
    </rPh>
    <rPh sb="58" eb="60">
      <t>ウワマワ</t>
    </rPh>
    <rPh sb="65" eb="69">
      <t>ケイエイジョウキョウ</t>
    </rPh>
    <rPh sb="70" eb="71">
      <t>キビ</t>
    </rPh>
    <rPh sb="73" eb="75">
      <t>ジョウキョウ</t>
    </rPh>
    <rPh sb="86" eb="89">
      <t>ビョウトウカン</t>
    </rPh>
    <rPh sb="99" eb="100">
      <t>トウ</t>
    </rPh>
    <rPh sb="103" eb="107">
      <t>ニュウインカンジャ</t>
    </rPh>
    <rPh sb="108" eb="110">
      <t>カクホ</t>
    </rPh>
    <rPh sb="121" eb="125">
      <t>テキセイカトウ</t>
    </rPh>
    <rPh sb="128" eb="132">
      <t>シンリョウタンカ</t>
    </rPh>
    <rPh sb="133" eb="135">
      <t>コウジョウ</t>
    </rPh>
    <rPh sb="135" eb="136">
      <t>ナド</t>
    </rPh>
    <rPh sb="137" eb="139">
      <t>トリク</t>
    </rPh>
    <rPh sb="141" eb="143">
      <t>シュウエキ</t>
    </rPh>
    <rPh sb="144" eb="146">
      <t>カクホ</t>
    </rPh>
    <rPh sb="147" eb="148">
      <t>ハカ</t>
    </rPh>
    <rPh sb="155" eb="159">
      <t>ギョウムイタク</t>
    </rPh>
    <rPh sb="160" eb="162">
      <t>キキ</t>
    </rPh>
    <rPh sb="163" eb="165">
      <t>ホシュ</t>
    </rPh>
    <rPh sb="166" eb="167">
      <t>カカ</t>
    </rPh>
    <rPh sb="168" eb="170">
      <t>テキセイ</t>
    </rPh>
    <rPh sb="170" eb="172">
      <t>ケイヒ</t>
    </rPh>
    <rPh sb="173" eb="175">
      <t>サンテイ</t>
    </rPh>
    <rPh sb="176" eb="178">
      <t>ナイヨウ</t>
    </rPh>
    <rPh sb="179" eb="181">
      <t>ミナオ</t>
    </rPh>
    <rPh sb="183" eb="188">
      <t>コウハツイヤクヒン</t>
    </rPh>
    <rPh sb="189" eb="192">
      <t>シヨウリツ</t>
    </rPh>
    <rPh sb="193" eb="196">
      <t>コウスイジュン</t>
    </rPh>
    <rPh sb="197" eb="199">
      <t>イジ</t>
    </rPh>
    <rPh sb="199" eb="200">
      <t>トウ</t>
    </rPh>
    <rPh sb="203" eb="205">
      <t>ヒヨウ</t>
    </rPh>
    <rPh sb="206" eb="208">
      <t>サクゲン</t>
    </rPh>
    <rPh sb="209" eb="210">
      <t>ハカ</t>
    </rPh>
    <phoneticPr fontId="5"/>
  </si>
  <si>
    <t>　新型コロナウイルス専用病床確保に伴う入院収益の減により、医業収益は減少となったが、新型コロナウイルス補助金の収益増による医業外収益の増により、経常収支比率は前年度より改善している。
　累積欠損金比率は医業収益の減により、前年度よりもさらに悪化した。
　１日１人当たり収益は、入院・外来ともに前年度から上昇しており、平均値を上回っている。
　職員給与費対医業収益比率は、医業収益の減少の影響により前年度より悪化した。材料費対医業収益比率も同様に前年度より上昇したが、平均値を下回っている。</t>
    <rPh sb="1" eb="3">
      <t>シンガタ</t>
    </rPh>
    <rPh sb="10" eb="14">
      <t>センヨウビョウショウ</t>
    </rPh>
    <rPh sb="14" eb="16">
      <t>カクホ</t>
    </rPh>
    <rPh sb="17" eb="18">
      <t>トモナ</t>
    </rPh>
    <rPh sb="19" eb="21">
      <t>ニュウイン</t>
    </rPh>
    <rPh sb="21" eb="23">
      <t>シュウエキ</t>
    </rPh>
    <rPh sb="24" eb="25">
      <t>ゲン</t>
    </rPh>
    <rPh sb="29" eb="33">
      <t>イギョウシュウエキ</t>
    </rPh>
    <rPh sb="34" eb="36">
      <t>ゲンショウ</t>
    </rPh>
    <rPh sb="42" eb="44">
      <t>シンガタ</t>
    </rPh>
    <rPh sb="51" eb="54">
      <t>ホジョキン</t>
    </rPh>
    <rPh sb="55" eb="58">
      <t>シュウエキゾウ</t>
    </rPh>
    <rPh sb="61" eb="66">
      <t>イギョウガイシュウエキ</t>
    </rPh>
    <rPh sb="67" eb="68">
      <t>ゾウ</t>
    </rPh>
    <rPh sb="72" eb="78">
      <t>ケイジョウシュウシヒリツ</t>
    </rPh>
    <rPh sb="79" eb="82">
      <t>ゼンネンド</t>
    </rPh>
    <rPh sb="84" eb="86">
      <t>カイゼン</t>
    </rPh>
    <rPh sb="93" eb="100">
      <t>ルイセキケッソンキンヒリツ</t>
    </rPh>
    <rPh sb="101" eb="105">
      <t>イギョウシュウエキ</t>
    </rPh>
    <rPh sb="106" eb="107">
      <t>ゲン</t>
    </rPh>
    <rPh sb="111" eb="114">
      <t>ゼンネンド</t>
    </rPh>
    <rPh sb="120" eb="122">
      <t>アッカ</t>
    </rPh>
    <rPh sb="128" eb="129">
      <t>ニチ</t>
    </rPh>
    <rPh sb="130" eb="131">
      <t>ヒト</t>
    </rPh>
    <rPh sb="131" eb="132">
      <t>ア</t>
    </rPh>
    <rPh sb="134" eb="136">
      <t>シュウエキ</t>
    </rPh>
    <rPh sb="138" eb="140">
      <t>ニュウイン</t>
    </rPh>
    <rPh sb="141" eb="143">
      <t>ガイライ</t>
    </rPh>
    <rPh sb="146" eb="149">
      <t>ゼンネンド</t>
    </rPh>
    <rPh sb="151" eb="153">
      <t>ジョウショウ</t>
    </rPh>
    <rPh sb="158" eb="161">
      <t>ヘイキンチ</t>
    </rPh>
    <rPh sb="162" eb="164">
      <t>ウワマワ</t>
    </rPh>
    <rPh sb="171" eb="176">
      <t>ショクインキュウヨヒ</t>
    </rPh>
    <rPh sb="176" eb="177">
      <t>タイ</t>
    </rPh>
    <rPh sb="177" eb="181">
      <t>イギョウシュウエキ</t>
    </rPh>
    <rPh sb="181" eb="183">
      <t>ヒリツ</t>
    </rPh>
    <rPh sb="185" eb="189">
      <t>イギョウシュウエキ</t>
    </rPh>
    <rPh sb="190" eb="192">
      <t>ゲンショウ</t>
    </rPh>
    <rPh sb="193" eb="195">
      <t>エイキョウ</t>
    </rPh>
    <rPh sb="198" eb="201">
      <t>ゼンネンド</t>
    </rPh>
    <rPh sb="203" eb="205">
      <t>アッカ</t>
    </rPh>
    <rPh sb="216" eb="218">
      <t>ヒリツ</t>
    </rPh>
    <rPh sb="227" eb="229">
      <t>ジョウショウ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</si>
</sst>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73.8</c:v>
                </c:pt>
                <c:pt idx="1">
                  <c:v>66.5</c:v>
                </c:pt>
                <c:pt idx="2">
                  <c:v>50.2</c:v>
                </c:pt>
                <c:pt idx="3">
                  <c:v>61.3</c:v>
                </c:pt>
                <c:pt idx="4">
                  <c:v>51.3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89-4EC6-989F-76EDD2E3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55272"/>
        <c:axId val="352955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89-4EC6-989F-76EDD2E3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55272"/>
        <c:axId val="352955656"/>
      </c:lineChart>
      <c:catAx>
        <c:axId val="35295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955656"/>
        <c:crosses val="autoZero"/>
        <c:auto val="1"/>
        <c:lblAlgn val="ctr"/>
        <c:lblOffset val="100"/>
        <c:noMultiLvlLbl val="1"/>
      </c:catAx>
      <c:valAx>
        <c:axId val="35295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55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10520</c:v>
                </c:pt>
                <c:pt idx="1">
                  <c:v>10828</c:v>
                </c:pt>
                <c:pt idx="2">
                  <c:v>11197</c:v>
                </c:pt>
                <c:pt idx="3">
                  <c:v>11914</c:v>
                </c:pt>
                <c:pt idx="4">
                  <c:v>12455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7-4C36-B145-867F72D3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4680"/>
        <c:axId val="35347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47-4C36-B145-867F72D3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4680"/>
        <c:axId val="353478600"/>
      </c:lineChart>
      <c:catAx>
        <c:axId val="353474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8600"/>
        <c:crosses val="autoZero"/>
        <c:auto val="1"/>
        <c:lblAlgn val="ctr"/>
        <c:lblOffset val="100"/>
        <c:noMultiLvlLbl val="1"/>
      </c:catAx>
      <c:valAx>
        <c:axId val="35347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3474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38782</c:v>
                </c:pt>
                <c:pt idx="1">
                  <c:v>39108</c:v>
                </c:pt>
                <c:pt idx="2">
                  <c:v>39471</c:v>
                </c:pt>
                <c:pt idx="3">
                  <c:v>40985</c:v>
                </c:pt>
                <c:pt idx="4">
                  <c:v>42764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51-4D09-99A5-13FEF28D6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55880"/>
        <c:axId val="16465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51-4D09-99A5-13FEF28D6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55880"/>
        <c:axId val="164655488"/>
      </c:lineChart>
      <c:catAx>
        <c:axId val="164655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655488"/>
        <c:crosses val="autoZero"/>
        <c:auto val="1"/>
        <c:lblAlgn val="ctr"/>
        <c:lblOffset val="100"/>
        <c:noMultiLvlLbl val="1"/>
      </c:catAx>
      <c:valAx>
        <c:axId val="16465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4655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361.1</c:v>
                </c:pt>
                <c:pt idx="1">
                  <c:v>407.2</c:v>
                </c:pt>
                <c:pt idx="2">
                  <c:v>481.6</c:v>
                </c:pt>
                <c:pt idx="3">
                  <c:v>556.20000000000005</c:v>
                </c:pt>
                <c:pt idx="4">
                  <c:v>637.70000000000005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16-4FE4-92AA-53D4D4D8F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85792"/>
        <c:axId val="3524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16-4FE4-92AA-53D4D4D8F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85792"/>
        <c:axId val="352486176"/>
      </c:lineChart>
      <c:catAx>
        <c:axId val="35248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486176"/>
        <c:crosses val="autoZero"/>
        <c:auto val="1"/>
        <c:lblAlgn val="ctr"/>
        <c:lblOffset val="100"/>
        <c:noMultiLvlLbl val="1"/>
      </c:catAx>
      <c:valAx>
        <c:axId val="3524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85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70.099999999999994</c:v>
                </c:pt>
                <c:pt idx="2">
                  <c:v>68.400000000000006</c:v>
                </c:pt>
                <c:pt idx="3">
                  <c:v>67.599999999999994</c:v>
                </c:pt>
                <c:pt idx="4">
                  <c:v>58.5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74-4860-AFCD-402D5CCC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891080"/>
        <c:axId val="35289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74-4860-AFCD-402D5CCC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91080"/>
        <c:axId val="352891464"/>
      </c:lineChart>
      <c:catAx>
        <c:axId val="352891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2891464"/>
        <c:crosses val="autoZero"/>
        <c:auto val="1"/>
        <c:lblAlgn val="ctr"/>
        <c:lblOffset val="100"/>
        <c:noMultiLvlLbl val="1"/>
      </c:catAx>
      <c:valAx>
        <c:axId val="35289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891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81.900000000000006</c:v>
                </c:pt>
                <c:pt idx="2">
                  <c:v>81.099999999999994</c:v>
                </c:pt>
                <c:pt idx="3">
                  <c:v>82.4</c:v>
                </c:pt>
                <c:pt idx="4">
                  <c:v>98.4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0F-46D4-B4DD-ADC38C62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5856"/>
        <c:axId val="35347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0F-46D4-B4DD-ADC38C62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5856"/>
        <c:axId val="353479384"/>
      </c:lineChart>
      <c:catAx>
        <c:axId val="353475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9384"/>
        <c:crosses val="autoZero"/>
        <c:auto val="1"/>
        <c:lblAlgn val="ctr"/>
        <c:lblOffset val="100"/>
        <c:noMultiLvlLbl val="1"/>
      </c:catAx>
      <c:valAx>
        <c:axId val="35347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5347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73.900000000000006</c:v>
                </c:pt>
                <c:pt idx="1">
                  <c:v>70.7</c:v>
                </c:pt>
                <c:pt idx="2">
                  <c:v>74.400000000000006</c:v>
                </c:pt>
                <c:pt idx="3">
                  <c:v>77.8</c:v>
                </c:pt>
                <c:pt idx="4">
                  <c:v>80.400000000000006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A-40F5-A1CD-3485022F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5464"/>
        <c:axId val="353476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CA-40F5-A1CD-3485022F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5464"/>
        <c:axId val="353476248"/>
      </c:lineChart>
      <c:catAx>
        <c:axId val="353475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6248"/>
        <c:crosses val="autoZero"/>
        <c:auto val="1"/>
        <c:lblAlgn val="ctr"/>
        <c:lblOffset val="100"/>
        <c:noMultiLvlLbl val="1"/>
      </c:catAx>
      <c:valAx>
        <c:axId val="353476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475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72.7</c:v>
                </c:pt>
                <c:pt idx="1">
                  <c:v>54.8</c:v>
                </c:pt>
                <c:pt idx="2">
                  <c:v>60.5</c:v>
                </c:pt>
                <c:pt idx="3">
                  <c:v>66.8</c:v>
                </c:pt>
                <c:pt idx="4">
                  <c:v>71.7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E5-44EA-B381-705DEB8F1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6640"/>
        <c:axId val="353477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E5-44EA-B381-705DEB8F1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6640"/>
        <c:axId val="353477032"/>
      </c:lineChart>
      <c:catAx>
        <c:axId val="353476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7032"/>
        <c:crosses val="autoZero"/>
        <c:auto val="1"/>
        <c:lblAlgn val="ctr"/>
        <c:lblOffset val="100"/>
        <c:noMultiLvlLbl val="1"/>
      </c:catAx>
      <c:valAx>
        <c:axId val="353477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47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52384731</c:v>
                </c:pt>
                <c:pt idx="1">
                  <c:v>54260108</c:v>
                </c:pt>
                <c:pt idx="2">
                  <c:v>53450694</c:v>
                </c:pt>
                <c:pt idx="3">
                  <c:v>73285588</c:v>
                </c:pt>
                <c:pt idx="4">
                  <c:v>73691213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5C-4088-9059-DFFDA3B9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8208"/>
        <c:axId val="35347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5C-4088-9059-DFFDA3B9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8208"/>
        <c:axId val="353478992"/>
      </c:lineChart>
      <c:catAx>
        <c:axId val="35347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8992"/>
        <c:crosses val="autoZero"/>
        <c:auto val="1"/>
        <c:lblAlgn val="ctr"/>
        <c:lblOffset val="100"/>
        <c:noMultiLvlLbl val="1"/>
      </c:catAx>
      <c:valAx>
        <c:axId val="35347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347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15.9</c:v>
                </c:pt>
                <c:pt idx="1">
                  <c:v>15</c:v>
                </c:pt>
                <c:pt idx="2">
                  <c:v>13.7</c:v>
                </c:pt>
                <c:pt idx="3">
                  <c:v>13.1</c:v>
                </c:pt>
                <c:pt idx="4">
                  <c:v>15.5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5-40FC-A57A-E848A32D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9776"/>
        <c:axId val="35347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65-40FC-A57A-E848A32D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9776"/>
        <c:axId val="353473112"/>
      </c:lineChart>
      <c:catAx>
        <c:axId val="353479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3112"/>
        <c:crosses val="autoZero"/>
        <c:auto val="1"/>
        <c:lblAlgn val="ctr"/>
        <c:lblOffset val="100"/>
        <c:noMultiLvlLbl val="1"/>
      </c:catAx>
      <c:valAx>
        <c:axId val="35347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47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82.1</c:v>
                </c:pt>
                <c:pt idx="2">
                  <c:v>76.2</c:v>
                </c:pt>
                <c:pt idx="3">
                  <c:v>86.6</c:v>
                </c:pt>
                <c:pt idx="4">
                  <c:v>102.2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D3-46B2-98AF-525747CD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473504"/>
        <c:axId val="35347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D3-46B2-98AF-525747CD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73504"/>
        <c:axId val="353474288"/>
      </c:lineChart>
      <c:catAx>
        <c:axId val="353473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3474288"/>
        <c:crosses val="autoZero"/>
        <c:auto val="1"/>
        <c:lblAlgn val="ctr"/>
        <c:lblOffset val="100"/>
        <c:noMultiLvlLbl val="1"/>
      </c:catAx>
      <c:valAx>
        <c:axId val="35347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473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39" zoomScaleNormal="100" zoomScaleSheetLayoutView="70" workbookViewId="0">
      <selection activeCell="NJ52" sqref="NJ52:NX5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9" t="str">
        <f>データ!H6</f>
        <v>山形県　河北病院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100床以上～200床未満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自治体職員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130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16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対象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透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感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>
        <f>データ!AD6</f>
        <v>6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136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1056682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17981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第２種該当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130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130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180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84.5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81.900000000000006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81.099999999999994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82.4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98.4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72.2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70.099999999999994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68.400000000000006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67.599999999999994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58.5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361.1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407.2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481.6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556.20000000000005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637.70000000000005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73.8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66.5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50.2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61.3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51.3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96.6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97.2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96.9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100.6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105.9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83.9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84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84.3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80.7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82.2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116.9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117.1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120.5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124.2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121.6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69.7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70.099999999999994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70.400000000000006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65.8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65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183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181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38782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39108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39471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40985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42764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10520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10828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11197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11914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12455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82.1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82.1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76.2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86.6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102.2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15.9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15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13.7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13.1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15.5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34136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34924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35788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37855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39289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10130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10244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10602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11234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11512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63.4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63.7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63.3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68.5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67.099999999999994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18.3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17.7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17.5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17.5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17.3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182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73.900000000000006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70.7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74.400000000000006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77.8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80.400000000000006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72.7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54.8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60.5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66.8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71.7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52384731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54260108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53450694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73285588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73691213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53.5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54.1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54.6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71.3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71.400000000000006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71.7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73.900000000000006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39094598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40683727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41891213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42806727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43530781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5t7nSlxEV6y2YdXsWE9vM9aqAQfmZ6ktmu6f9fPuonjfDTrIDAf4OJ0MFOE8I/WFndxTGcbzy78Vr+yz0jXhKg==" saltValue="RLTgeHY02mdr8DnYe8wjlA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106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118</v>
      </c>
      <c r="B5" s="51"/>
      <c r="C5" s="51"/>
      <c r="D5" s="51"/>
      <c r="E5" s="51"/>
      <c r="F5" s="51"/>
      <c r="G5" s="51"/>
      <c r="H5" s="52" t="s">
        <v>119</v>
      </c>
      <c r="I5" s="52" t="s">
        <v>120</v>
      </c>
      <c r="J5" s="52" t="s">
        <v>121</v>
      </c>
      <c r="K5" s="52" t="s">
        <v>1</v>
      </c>
      <c r="L5" s="52" t="s">
        <v>2</v>
      </c>
      <c r="M5" s="52" t="s">
        <v>3</v>
      </c>
      <c r="N5" s="52" t="s">
        <v>122</v>
      </c>
      <c r="O5" s="52" t="s">
        <v>5</v>
      </c>
      <c r="P5" s="52" t="s">
        <v>123</v>
      </c>
      <c r="Q5" s="52" t="s">
        <v>124</v>
      </c>
      <c r="R5" s="52" t="s">
        <v>125</v>
      </c>
      <c r="S5" s="52" t="s">
        <v>126</v>
      </c>
      <c r="T5" s="52" t="s">
        <v>127</v>
      </c>
      <c r="U5" s="52" t="s">
        <v>128</v>
      </c>
      <c r="V5" s="52" t="s">
        <v>129</v>
      </c>
      <c r="W5" s="52" t="s">
        <v>130</v>
      </c>
      <c r="X5" s="52" t="s">
        <v>131</v>
      </c>
      <c r="Y5" s="52" t="s">
        <v>132</v>
      </c>
      <c r="Z5" s="52" t="s">
        <v>133</v>
      </c>
      <c r="AA5" s="52" t="s">
        <v>134</v>
      </c>
      <c r="AB5" s="52" t="s">
        <v>135</v>
      </c>
      <c r="AC5" s="52" t="s">
        <v>136</v>
      </c>
      <c r="AD5" s="52" t="s">
        <v>137</v>
      </c>
      <c r="AE5" s="52" t="s">
        <v>138</v>
      </c>
      <c r="AF5" s="52" t="s">
        <v>139</v>
      </c>
      <c r="AG5" s="52" t="s">
        <v>140</v>
      </c>
      <c r="AH5" s="52" t="s">
        <v>141</v>
      </c>
      <c r="AI5" s="52" t="s">
        <v>142</v>
      </c>
      <c r="AJ5" s="52" t="s">
        <v>143</v>
      </c>
      <c r="AK5" s="52" t="s">
        <v>144</v>
      </c>
      <c r="AL5" s="52" t="s">
        <v>145</v>
      </c>
      <c r="AM5" s="52" t="s">
        <v>146</v>
      </c>
      <c r="AN5" s="52" t="s">
        <v>147</v>
      </c>
      <c r="AO5" s="52" t="s">
        <v>148</v>
      </c>
      <c r="AP5" s="52" t="s">
        <v>149</v>
      </c>
      <c r="AQ5" s="52" t="s">
        <v>150</v>
      </c>
      <c r="AR5" s="52" t="s">
        <v>151</v>
      </c>
      <c r="AS5" s="52" t="s">
        <v>152</v>
      </c>
      <c r="AT5" s="52" t="s">
        <v>142</v>
      </c>
      <c r="AU5" s="52" t="s">
        <v>143</v>
      </c>
      <c r="AV5" s="52" t="s">
        <v>153</v>
      </c>
      <c r="AW5" s="52" t="s">
        <v>145</v>
      </c>
      <c r="AX5" s="52" t="s">
        <v>154</v>
      </c>
      <c r="AY5" s="52" t="s">
        <v>147</v>
      </c>
      <c r="AZ5" s="52" t="s">
        <v>148</v>
      </c>
      <c r="BA5" s="52" t="s">
        <v>149</v>
      </c>
      <c r="BB5" s="52" t="s">
        <v>150</v>
      </c>
      <c r="BC5" s="52" t="s">
        <v>151</v>
      </c>
      <c r="BD5" s="52" t="s">
        <v>152</v>
      </c>
      <c r="BE5" s="52" t="s">
        <v>142</v>
      </c>
      <c r="BF5" s="52" t="s">
        <v>143</v>
      </c>
      <c r="BG5" s="52" t="s">
        <v>153</v>
      </c>
      <c r="BH5" s="52" t="s">
        <v>145</v>
      </c>
      <c r="BI5" s="52" t="s">
        <v>154</v>
      </c>
      <c r="BJ5" s="52" t="s">
        <v>147</v>
      </c>
      <c r="BK5" s="52" t="s">
        <v>148</v>
      </c>
      <c r="BL5" s="52" t="s">
        <v>149</v>
      </c>
      <c r="BM5" s="52" t="s">
        <v>150</v>
      </c>
      <c r="BN5" s="52" t="s">
        <v>151</v>
      </c>
      <c r="BO5" s="52" t="s">
        <v>152</v>
      </c>
      <c r="BP5" s="52" t="s">
        <v>142</v>
      </c>
      <c r="BQ5" s="52" t="s">
        <v>143</v>
      </c>
      <c r="BR5" s="52" t="s">
        <v>153</v>
      </c>
      <c r="BS5" s="52" t="s">
        <v>145</v>
      </c>
      <c r="BT5" s="52" t="s">
        <v>154</v>
      </c>
      <c r="BU5" s="52" t="s">
        <v>147</v>
      </c>
      <c r="BV5" s="52" t="s">
        <v>148</v>
      </c>
      <c r="BW5" s="52" t="s">
        <v>149</v>
      </c>
      <c r="BX5" s="52" t="s">
        <v>150</v>
      </c>
      <c r="BY5" s="52" t="s">
        <v>151</v>
      </c>
      <c r="BZ5" s="52" t="s">
        <v>152</v>
      </c>
      <c r="CA5" s="52" t="s">
        <v>142</v>
      </c>
      <c r="CB5" s="52" t="s">
        <v>155</v>
      </c>
      <c r="CC5" s="52" t="s">
        <v>153</v>
      </c>
      <c r="CD5" s="52" t="s">
        <v>145</v>
      </c>
      <c r="CE5" s="52" t="s">
        <v>154</v>
      </c>
      <c r="CF5" s="52" t="s">
        <v>147</v>
      </c>
      <c r="CG5" s="52" t="s">
        <v>148</v>
      </c>
      <c r="CH5" s="52" t="s">
        <v>149</v>
      </c>
      <c r="CI5" s="52" t="s">
        <v>150</v>
      </c>
      <c r="CJ5" s="52" t="s">
        <v>151</v>
      </c>
      <c r="CK5" s="52" t="s">
        <v>152</v>
      </c>
      <c r="CL5" s="52" t="s">
        <v>142</v>
      </c>
      <c r="CM5" s="52" t="s">
        <v>143</v>
      </c>
      <c r="CN5" s="52" t="s">
        <v>153</v>
      </c>
      <c r="CO5" s="52" t="s">
        <v>145</v>
      </c>
      <c r="CP5" s="52" t="s">
        <v>146</v>
      </c>
      <c r="CQ5" s="52" t="s">
        <v>147</v>
      </c>
      <c r="CR5" s="52" t="s">
        <v>148</v>
      </c>
      <c r="CS5" s="52" t="s">
        <v>149</v>
      </c>
      <c r="CT5" s="52" t="s">
        <v>150</v>
      </c>
      <c r="CU5" s="52" t="s">
        <v>151</v>
      </c>
      <c r="CV5" s="52" t="s">
        <v>152</v>
      </c>
      <c r="CW5" s="52" t="s">
        <v>142</v>
      </c>
      <c r="CX5" s="52" t="s">
        <v>143</v>
      </c>
      <c r="CY5" s="52" t="s">
        <v>153</v>
      </c>
      <c r="CZ5" s="52" t="s">
        <v>156</v>
      </c>
      <c r="DA5" s="52" t="s">
        <v>146</v>
      </c>
      <c r="DB5" s="52" t="s">
        <v>147</v>
      </c>
      <c r="DC5" s="52" t="s">
        <v>148</v>
      </c>
      <c r="DD5" s="52" t="s">
        <v>149</v>
      </c>
      <c r="DE5" s="52" t="s">
        <v>150</v>
      </c>
      <c r="DF5" s="52" t="s">
        <v>151</v>
      </c>
      <c r="DG5" s="52" t="s">
        <v>152</v>
      </c>
      <c r="DH5" s="52" t="s">
        <v>142</v>
      </c>
      <c r="DI5" s="52" t="s">
        <v>143</v>
      </c>
      <c r="DJ5" s="52" t="s">
        <v>153</v>
      </c>
      <c r="DK5" s="52" t="s">
        <v>156</v>
      </c>
      <c r="DL5" s="52" t="s">
        <v>154</v>
      </c>
      <c r="DM5" s="52" t="s">
        <v>147</v>
      </c>
      <c r="DN5" s="52" t="s">
        <v>148</v>
      </c>
      <c r="DO5" s="52" t="s">
        <v>149</v>
      </c>
      <c r="DP5" s="52" t="s">
        <v>150</v>
      </c>
      <c r="DQ5" s="52" t="s">
        <v>151</v>
      </c>
      <c r="DR5" s="52" t="s">
        <v>152</v>
      </c>
      <c r="DS5" s="52" t="s">
        <v>142</v>
      </c>
      <c r="DT5" s="52" t="s">
        <v>143</v>
      </c>
      <c r="DU5" s="52" t="s">
        <v>153</v>
      </c>
      <c r="DV5" s="52" t="s">
        <v>145</v>
      </c>
      <c r="DW5" s="52" t="s">
        <v>154</v>
      </c>
      <c r="DX5" s="52" t="s">
        <v>147</v>
      </c>
      <c r="DY5" s="52" t="s">
        <v>148</v>
      </c>
      <c r="DZ5" s="52" t="s">
        <v>149</v>
      </c>
      <c r="EA5" s="52" t="s">
        <v>150</v>
      </c>
      <c r="EB5" s="52" t="s">
        <v>151</v>
      </c>
      <c r="EC5" s="52" t="s">
        <v>152</v>
      </c>
      <c r="ED5" s="52" t="s">
        <v>157</v>
      </c>
      <c r="EE5" s="52" t="s">
        <v>143</v>
      </c>
      <c r="EF5" s="52" t="s">
        <v>153</v>
      </c>
      <c r="EG5" s="52" t="s">
        <v>145</v>
      </c>
      <c r="EH5" s="52" t="s">
        <v>154</v>
      </c>
      <c r="EI5" s="52" t="s">
        <v>147</v>
      </c>
      <c r="EJ5" s="52" t="s">
        <v>148</v>
      </c>
      <c r="EK5" s="52" t="s">
        <v>149</v>
      </c>
      <c r="EL5" s="52" t="s">
        <v>150</v>
      </c>
      <c r="EM5" s="52" t="s">
        <v>151</v>
      </c>
      <c r="EN5" s="52" t="s">
        <v>158</v>
      </c>
      <c r="EO5" s="52" t="s">
        <v>159</v>
      </c>
      <c r="EP5" s="52" t="s">
        <v>155</v>
      </c>
      <c r="EQ5" s="52" t="s">
        <v>144</v>
      </c>
      <c r="ER5" s="52" t="s">
        <v>145</v>
      </c>
      <c r="ES5" s="52" t="s">
        <v>146</v>
      </c>
      <c r="ET5" s="52" t="s">
        <v>147</v>
      </c>
      <c r="EU5" s="52" t="s">
        <v>148</v>
      </c>
      <c r="EV5" s="52" t="s">
        <v>149</v>
      </c>
      <c r="EW5" s="52" t="s">
        <v>150</v>
      </c>
      <c r="EX5" s="52" t="s">
        <v>151</v>
      </c>
      <c r="EY5" s="52" t="s">
        <v>152</v>
      </c>
    </row>
    <row r="6" spans="1:155" s="57" customFormat="1">
      <c r="A6" s="38" t="s">
        <v>160</v>
      </c>
      <c r="B6" s="53">
        <f>B8</f>
        <v>2021</v>
      </c>
      <c r="C6" s="53">
        <f t="shared" ref="C6:M6" si="2">C8</f>
        <v>60003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3</v>
      </c>
      <c r="H6" s="158" t="str">
        <f>IF(H8&lt;&gt;I8,H8,"")&amp;IF(I8&lt;&gt;J8,I8,"")&amp;"　"&amp;J8</f>
        <v>山形県　河北病院</v>
      </c>
      <c r="I6" s="159"/>
      <c r="J6" s="160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100床以上～200床未満</v>
      </c>
      <c r="O6" s="53" t="str">
        <f>O8</f>
        <v>自治体職員</v>
      </c>
      <c r="P6" s="53" t="str">
        <f>P8</f>
        <v>直営</v>
      </c>
      <c r="Q6" s="54">
        <f t="shared" ref="Q6:AH6" si="3">Q8</f>
        <v>16</v>
      </c>
      <c r="R6" s="53" t="str">
        <f t="shared" si="3"/>
        <v>対象</v>
      </c>
      <c r="S6" s="53" t="str">
        <f t="shared" si="3"/>
        <v>透 訓</v>
      </c>
      <c r="T6" s="53" t="str">
        <f t="shared" si="3"/>
        <v>救 臨 感 輪</v>
      </c>
      <c r="U6" s="54">
        <f>U8</f>
        <v>1056682</v>
      </c>
      <c r="V6" s="54">
        <f>V8</f>
        <v>17981</v>
      </c>
      <c r="W6" s="53" t="str">
        <f>W8</f>
        <v>第２種該当</v>
      </c>
      <c r="X6" s="53" t="str">
        <f t="shared" ref="X6" si="4">X8</f>
        <v>-</v>
      </c>
      <c r="Y6" s="53" t="str">
        <f t="shared" si="3"/>
        <v>１０：１</v>
      </c>
      <c r="Z6" s="54">
        <f t="shared" si="3"/>
        <v>130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>
        <f t="shared" si="3"/>
        <v>6</v>
      </c>
      <c r="AE6" s="54">
        <f t="shared" si="3"/>
        <v>136</v>
      </c>
      <c r="AF6" s="54">
        <f t="shared" si="3"/>
        <v>130</v>
      </c>
      <c r="AG6" s="54" t="str">
        <f t="shared" si="3"/>
        <v>-</v>
      </c>
      <c r="AH6" s="54">
        <f t="shared" si="3"/>
        <v>130</v>
      </c>
      <c r="AI6" s="55">
        <f>IF(AI8="-",NA(),AI8)</f>
        <v>84.5</v>
      </c>
      <c r="AJ6" s="55">
        <f t="shared" ref="AJ6:AR6" si="5">IF(AJ8="-",NA(),AJ8)</f>
        <v>81.900000000000006</v>
      </c>
      <c r="AK6" s="55">
        <f t="shared" si="5"/>
        <v>81.099999999999994</v>
      </c>
      <c r="AL6" s="55">
        <f t="shared" si="5"/>
        <v>82.4</v>
      </c>
      <c r="AM6" s="55">
        <f t="shared" si="5"/>
        <v>98.4</v>
      </c>
      <c r="AN6" s="55">
        <f t="shared" si="5"/>
        <v>96.6</v>
      </c>
      <c r="AO6" s="55">
        <f t="shared" si="5"/>
        <v>97.2</v>
      </c>
      <c r="AP6" s="55">
        <f t="shared" si="5"/>
        <v>96.9</v>
      </c>
      <c r="AQ6" s="55">
        <f t="shared" si="5"/>
        <v>100.6</v>
      </c>
      <c r="AR6" s="55">
        <f t="shared" si="5"/>
        <v>105.9</v>
      </c>
      <c r="AS6" s="55" t="str">
        <f>IF(AS8="-","【-】","【"&amp;SUBSTITUTE(TEXT(AS8,"#,##0.0"),"-","△")&amp;"】")</f>
        <v>【106.2】</v>
      </c>
      <c r="AT6" s="55">
        <f>IF(AT8="-",NA(),AT8)</f>
        <v>72.2</v>
      </c>
      <c r="AU6" s="55">
        <f t="shared" ref="AU6:BC6" si="6">IF(AU8="-",NA(),AU8)</f>
        <v>70.099999999999994</v>
      </c>
      <c r="AV6" s="55">
        <f t="shared" si="6"/>
        <v>68.400000000000006</v>
      </c>
      <c r="AW6" s="55">
        <f t="shared" si="6"/>
        <v>67.599999999999994</v>
      </c>
      <c r="AX6" s="55">
        <f t="shared" si="6"/>
        <v>58.5</v>
      </c>
      <c r="AY6" s="55">
        <f t="shared" si="6"/>
        <v>83.9</v>
      </c>
      <c r="AZ6" s="55">
        <f t="shared" si="6"/>
        <v>84</v>
      </c>
      <c r="BA6" s="55">
        <f t="shared" si="6"/>
        <v>84.3</v>
      </c>
      <c r="BB6" s="55">
        <f t="shared" si="6"/>
        <v>80.7</v>
      </c>
      <c r="BC6" s="55">
        <f t="shared" si="6"/>
        <v>82.2</v>
      </c>
      <c r="BD6" s="55" t="str">
        <f>IF(BD8="-","【-】","【"&amp;SUBSTITUTE(TEXT(BD8,"#,##0.0"),"-","△")&amp;"】")</f>
        <v>【86.6】</v>
      </c>
      <c r="BE6" s="55">
        <f>IF(BE8="-",NA(),BE8)</f>
        <v>361.1</v>
      </c>
      <c r="BF6" s="55">
        <f t="shared" ref="BF6:BN6" si="7">IF(BF8="-",NA(),BF8)</f>
        <v>407.2</v>
      </c>
      <c r="BG6" s="55">
        <f t="shared" si="7"/>
        <v>481.6</v>
      </c>
      <c r="BH6" s="55">
        <f t="shared" si="7"/>
        <v>556.20000000000005</v>
      </c>
      <c r="BI6" s="55">
        <f t="shared" si="7"/>
        <v>637.70000000000005</v>
      </c>
      <c r="BJ6" s="55">
        <f t="shared" si="7"/>
        <v>116.9</v>
      </c>
      <c r="BK6" s="55">
        <f t="shared" si="7"/>
        <v>117.1</v>
      </c>
      <c r="BL6" s="55">
        <f t="shared" si="7"/>
        <v>120.5</v>
      </c>
      <c r="BM6" s="55">
        <f t="shared" si="7"/>
        <v>124.2</v>
      </c>
      <c r="BN6" s="55">
        <f t="shared" si="7"/>
        <v>121.6</v>
      </c>
      <c r="BO6" s="55" t="str">
        <f>IF(BO8="-","【-】","【"&amp;SUBSTITUTE(TEXT(BO8,"#,##0.0"),"-","△")&amp;"】")</f>
        <v>【70.7】</v>
      </c>
      <c r="BP6" s="55">
        <f>IF(BP8="-",NA(),BP8)</f>
        <v>73.8</v>
      </c>
      <c r="BQ6" s="55">
        <f t="shared" ref="BQ6:BY6" si="8">IF(BQ8="-",NA(),BQ8)</f>
        <v>66.5</v>
      </c>
      <c r="BR6" s="55">
        <f t="shared" si="8"/>
        <v>50.2</v>
      </c>
      <c r="BS6" s="55">
        <f t="shared" si="8"/>
        <v>61.3</v>
      </c>
      <c r="BT6" s="55">
        <f t="shared" si="8"/>
        <v>51.3</v>
      </c>
      <c r="BU6" s="55">
        <f t="shared" si="8"/>
        <v>69.7</v>
      </c>
      <c r="BV6" s="55">
        <f t="shared" si="8"/>
        <v>70.099999999999994</v>
      </c>
      <c r="BW6" s="55">
        <f t="shared" si="8"/>
        <v>70.400000000000006</v>
      </c>
      <c r="BX6" s="55">
        <f t="shared" si="8"/>
        <v>65.8</v>
      </c>
      <c r="BY6" s="55">
        <f t="shared" si="8"/>
        <v>65</v>
      </c>
      <c r="BZ6" s="55" t="str">
        <f>IF(BZ8="-","【-】","【"&amp;SUBSTITUTE(TEXT(BZ8,"#,##0.0"),"-","△")&amp;"】")</f>
        <v>【67.1】</v>
      </c>
      <c r="CA6" s="56">
        <f>IF(CA8="-",NA(),CA8)</f>
        <v>38782</v>
      </c>
      <c r="CB6" s="56">
        <f t="shared" ref="CB6:CJ6" si="9">IF(CB8="-",NA(),CB8)</f>
        <v>39108</v>
      </c>
      <c r="CC6" s="56">
        <f t="shared" si="9"/>
        <v>39471</v>
      </c>
      <c r="CD6" s="56">
        <f t="shared" si="9"/>
        <v>40985</v>
      </c>
      <c r="CE6" s="56">
        <f t="shared" si="9"/>
        <v>42764</v>
      </c>
      <c r="CF6" s="56">
        <f t="shared" si="9"/>
        <v>34136</v>
      </c>
      <c r="CG6" s="56">
        <f t="shared" si="9"/>
        <v>34924</v>
      </c>
      <c r="CH6" s="56">
        <f t="shared" si="9"/>
        <v>35788</v>
      </c>
      <c r="CI6" s="56">
        <f t="shared" si="9"/>
        <v>37855</v>
      </c>
      <c r="CJ6" s="56">
        <f t="shared" si="9"/>
        <v>39289</v>
      </c>
      <c r="CK6" s="55" t="str">
        <f>IF(CK8="-","【-】","【"&amp;SUBSTITUTE(TEXT(CK8,"#,##0"),"-","△")&amp;"】")</f>
        <v>【59,287】</v>
      </c>
      <c r="CL6" s="56">
        <f>IF(CL8="-",NA(),CL8)</f>
        <v>10520</v>
      </c>
      <c r="CM6" s="56">
        <f t="shared" ref="CM6:CU6" si="10">IF(CM8="-",NA(),CM8)</f>
        <v>10828</v>
      </c>
      <c r="CN6" s="56">
        <f t="shared" si="10"/>
        <v>11197</v>
      </c>
      <c r="CO6" s="56">
        <f t="shared" si="10"/>
        <v>11914</v>
      </c>
      <c r="CP6" s="56">
        <f t="shared" si="10"/>
        <v>12455</v>
      </c>
      <c r="CQ6" s="56">
        <f t="shared" si="10"/>
        <v>10130</v>
      </c>
      <c r="CR6" s="56">
        <f t="shared" si="10"/>
        <v>10244</v>
      </c>
      <c r="CS6" s="56">
        <f t="shared" si="10"/>
        <v>10602</v>
      </c>
      <c r="CT6" s="56">
        <f t="shared" si="10"/>
        <v>11234</v>
      </c>
      <c r="CU6" s="56">
        <f t="shared" si="10"/>
        <v>11512</v>
      </c>
      <c r="CV6" s="55" t="str">
        <f>IF(CV8="-","【-】","【"&amp;SUBSTITUTE(TEXT(CV8,"#,##0"),"-","△")&amp;"】")</f>
        <v>【17,202】</v>
      </c>
      <c r="CW6" s="55">
        <f>IF(CW8="-",NA(),CW8)</f>
        <v>82.1</v>
      </c>
      <c r="CX6" s="55">
        <f t="shared" ref="CX6:DF6" si="11">IF(CX8="-",NA(),CX8)</f>
        <v>82.1</v>
      </c>
      <c r="CY6" s="55">
        <f t="shared" si="11"/>
        <v>76.2</v>
      </c>
      <c r="CZ6" s="55">
        <f t="shared" si="11"/>
        <v>86.6</v>
      </c>
      <c r="DA6" s="55">
        <f t="shared" si="11"/>
        <v>102.2</v>
      </c>
      <c r="DB6" s="55">
        <f t="shared" si="11"/>
        <v>63.4</v>
      </c>
      <c r="DC6" s="55">
        <f t="shared" si="11"/>
        <v>63.7</v>
      </c>
      <c r="DD6" s="55">
        <f t="shared" si="11"/>
        <v>63.3</v>
      </c>
      <c r="DE6" s="55">
        <f t="shared" si="11"/>
        <v>68.5</v>
      </c>
      <c r="DF6" s="55">
        <f t="shared" si="11"/>
        <v>67.099999999999994</v>
      </c>
      <c r="DG6" s="55" t="str">
        <f>IF(DG8="-","【-】","【"&amp;SUBSTITUTE(TEXT(DG8,"#,##0.0"),"-","△")&amp;"】")</f>
        <v>【56.4】</v>
      </c>
      <c r="DH6" s="55">
        <f>IF(DH8="-",NA(),DH8)</f>
        <v>15.9</v>
      </c>
      <c r="DI6" s="55">
        <f t="shared" ref="DI6:DQ6" si="12">IF(DI8="-",NA(),DI8)</f>
        <v>15</v>
      </c>
      <c r="DJ6" s="55">
        <f t="shared" si="12"/>
        <v>13.7</v>
      </c>
      <c r="DK6" s="55">
        <f t="shared" si="12"/>
        <v>13.1</v>
      </c>
      <c r="DL6" s="55">
        <f t="shared" si="12"/>
        <v>15.5</v>
      </c>
      <c r="DM6" s="55">
        <f t="shared" si="12"/>
        <v>18.3</v>
      </c>
      <c r="DN6" s="55">
        <f t="shared" si="12"/>
        <v>17.7</v>
      </c>
      <c r="DO6" s="55">
        <f t="shared" si="12"/>
        <v>17.5</v>
      </c>
      <c r="DP6" s="55">
        <f t="shared" si="12"/>
        <v>17.5</v>
      </c>
      <c r="DQ6" s="55">
        <f t="shared" si="12"/>
        <v>17.3</v>
      </c>
      <c r="DR6" s="55" t="str">
        <f>IF(DR8="-","【-】","【"&amp;SUBSTITUTE(TEXT(DR8,"#,##0.0"),"-","△")&amp;"】")</f>
        <v>【24.8】</v>
      </c>
      <c r="DS6" s="55">
        <f>IF(DS8="-",NA(),DS8)</f>
        <v>73.900000000000006</v>
      </c>
      <c r="DT6" s="55">
        <f t="shared" ref="DT6:EB6" si="13">IF(DT8="-",NA(),DT8)</f>
        <v>70.7</v>
      </c>
      <c r="DU6" s="55">
        <f t="shared" si="13"/>
        <v>74.400000000000006</v>
      </c>
      <c r="DV6" s="55">
        <f t="shared" si="13"/>
        <v>77.8</v>
      </c>
      <c r="DW6" s="55">
        <f t="shared" si="13"/>
        <v>80.400000000000006</v>
      </c>
      <c r="DX6" s="55">
        <f t="shared" si="13"/>
        <v>53.5</v>
      </c>
      <c r="DY6" s="55">
        <f t="shared" si="13"/>
        <v>54.1</v>
      </c>
      <c r="DZ6" s="55">
        <f t="shared" si="13"/>
        <v>54.6</v>
      </c>
      <c r="EA6" s="55">
        <f t="shared" si="13"/>
        <v>56.9</v>
      </c>
      <c r="EB6" s="55">
        <f t="shared" si="13"/>
        <v>58.1</v>
      </c>
      <c r="EC6" s="55" t="str">
        <f>IF(EC8="-","【-】","【"&amp;SUBSTITUTE(TEXT(EC8,"#,##0.0"),"-","△")&amp;"】")</f>
        <v>【56.0】</v>
      </c>
      <c r="ED6" s="55">
        <f>IF(ED8="-",NA(),ED8)</f>
        <v>72.7</v>
      </c>
      <c r="EE6" s="55">
        <f t="shared" ref="EE6:EM6" si="14">IF(EE8="-",NA(),EE8)</f>
        <v>54.8</v>
      </c>
      <c r="EF6" s="55">
        <f t="shared" si="14"/>
        <v>60.5</v>
      </c>
      <c r="EG6" s="55">
        <f t="shared" si="14"/>
        <v>66.8</v>
      </c>
      <c r="EH6" s="55">
        <f t="shared" si="14"/>
        <v>71.7</v>
      </c>
      <c r="EI6" s="55">
        <f t="shared" si="14"/>
        <v>71.3</v>
      </c>
      <c r="EJ6" s="55">
        <f t="shared" si="14"/>
        <v>71.400000000000006</v>
      </c>
      <c r="EK6" s="55">
        <f t="shared" si="14"/>
        <v>71.7</v>
      </c>
      <c r="EL6" s="55">
        <f t="shared" si="14"/>
        <v>72.900000000000006</v>
      </c>
      <c r="EM6" s="55">
        <f t="shared" si="14"/>
        <v>73.900000000000006</v>
      </c>
      <c r="EN6" s="55" t="str">
        <f>IF(EN8="-","【-】","【"&amp;SUBSTITUTE(TEXT(EN8,"#,##0.0"),"-","△")&amp;"】")</f>
        <v>【70.7】</v>
      </c>
      <c r="EO6" s="56">
        <f>IF(EO8="-",NA(),EO8)</f>
        <v>52384731</v>
      </c>
      <c r="EP6" s="56">
        <f t="shared" ref="EP6:EX6" si="15">IF(EP8="-",NA(),EP8)</f>
        <v>54260108</v>
      </c>
      <c r="EQ6" s="56">
        <f t="shared" si="15"/>
        <v>53450694</v>
      </c>
      <c r="ER6" s="56">
        <f t="shared" si="15"/>
        <v>73285588</v>
      </c>
      <c r="ES6" s="56">
        <f t="shared" si="15"/>
        <v>73691213</v>
      </c>
      <c r="ET6" s="56">
        <f t="shared" si="15"/>
        <v>39094598</v>
      </c>
      <c r="EU6" s="56">
        <f t="shared" si="15"/>
        <v>40683727</v>
      </c>
      <c r="EV6" s="56">
        <f t="shared" si="15"/>
        <v>41891213</v>
      </c>
      <c r="EW6" s="56">
        <f t="shared" si="15"/>
        <v>42806727</v>
      </c>
      <c r="EX6" s="56">
        <f t="shared" si="15"/>
        <v>43530781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161</v>
      </c>
      <c r="B7" s="53">
        <f t="shared" ref="B7:AH7" si="16">B8</f>
        <v>2021</v>
      </c>
      <c r="C7" s="53">
        <f t="shared" si="16"/>
        <v>60003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3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100床以上～200床未満</v>
      </c>
      <c r="O7" s="53" t="str">
        <f>O8</f>
        <v>自治体職員</v>
      </c>
      <c r="P7" s="53" t="str">
        <f>P8</f>
        <v>直営</v>
      </c>
      <c r="Q7" s="54">
        <f t="shared" si="16"/>
        <v>16</v>
      </c>
      <c r="R7" s="53" t="str">
        <f t="shared" si="16"/>
        <v>対象</v>
      </c>
      <c r="S7" s="53" t="str">
        <f t="shared" si="16"/>
        <v>透 訓</v>
      </c>
      <c r="T7" s="53" t="str">
        <f t="shared" si="16"/>
        <v>救 臨 感 輪</v>
      </c>
      <c r="U7" s="54">
        <f>U8</f>
        <v>1056682</v>
      </c>
      <c r="V7" s="54">
        <f>V8</f>
        <v>17981</v>
      </c>
      <c r="W7" s="53" t="str">
        <f>W8</f>
        <v>第２種該当</v>
      </c>
      <c r="X7" s="53" t="str">
        <f t="shared" si="16"/>
        <v>-</v>
      </c>
      <c r="Y7" s="53" t="str">
        <f t="shared" si="16"/>
        <v>１０：１</v>
      </c>
      <c r="Z7" s="54">
        <f t="shared" si="16"/>
        <v>130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>
        <f t="shared" si="16"/>
        <v>6</v>
      </c>
      <c r="AE7" s="54">
        <f t="shared" si="16"/>
        <v>136</v>
      </c>
      <c r="AF7" s="54">
        <f t="shared" si="16"/>
        <v>130</v>
      </c>
      <c r="AG7" s="54" t="str">
        <f t="shared" si="16"/>
        <v>-</v>
      </c>
      <c r="AH7" s="54">
        <f t="shared" si="16"/>
        <v>130</v>
      </c>
      <c r="AI7" s="55">
        <f>AI8</f>
        <v>84.5</v>
      </c>
      <c r="AJ7" s="55">
        <f t="shared" ref="AJ7:AR7" si="17">AJ8</f>
        <v>81.900000000000006</v>
      </c>
      <c r="AK7" s="55">
        <f t="shared" si="17"/>
        <v>81.099999999999994</v>
      </c>
      <c r="AL7" s="55">
        <f t="shared" si="17"/>
        <v>82.4</v>
      </c>
      <c r="AM7" s="55">
        <f t="shared" si="17"/>
        <v>98.4</v>
      </c>
      <c r="AN7" s="55">
        <f t="shared" si="17"/>
        <v>96.6</v>
      </c>
      <c r="AO7" s="55">
        <f t="shared" si="17"/>
        <v>97.2</v>
      </c>
      <c r="AP7" s="55">
        <f t="shared" si="17"/>
        <v>96.9</v>
      </c>
      <c r="AQ7" s="55">
        <f t="shared" si="17"/>
        <v>100.6</v>
      </c>
      <c r="AR7" s="55">
        <f t="shared" si="17"/>
        <v>105.9</v>
      </c>
      <c r="AS7" s="55"/>
      <c r="AT7" s="55">
        <f>AT8</f>
        <v>72.2</v>
      </c>
      <c r="AU7" s="55">
        <f t="shared" ref="AU7:BC7" si="18">AU8</f>
        <v>70.099999999999994</v>
      </c>
      <c r="AV7" s="55">
        <f t="shared" si="18"/>
        <v>68.400000000000006</v>
      </c>
      <c r="AW7" s="55">
        <f t="shared" si="18"/>
        <v>67.599999999999994</v>
      </c>
      <c r="AX7" s="55">
        <f t="shared" si="18"/>
        <v>58.5</v>
      </c>
      <c r="AY7" s="55">
        <f t="shared" si="18"/>
        <v>83.9</v>
      </c>
      <c r="AZ7" s="55">
        <f t="shared" si="18"/>
        <v>84</v>
      </c>
      <c r="BA7" s="55">
        <f t="shared" si="18"/>
        <v>84.3</v>
      </c>
      <c r="BB7" s="55">
        <f t="shared" si="18"/>
        <v>80.7</v>
      </c>
      <c r="BC7" s="55">
        <f t="shared" si="18"/>
        <v>82.2</v>
      </c>
      <c r="BD7" s="55"/>
      <c r="BE7" s="55">
        <f>BE8</f>
        <v>361.1</v>
      </c>
      <c r="BF7" s="55">
        <f t="shared" ref="BF7:BN7" si="19">BF8</f>
        <v>407.2</v>
      </c>
      <c r="BG7" s="55">
        <f t="shared" si="19"/>
        <v>481.6</v>
      </c>
      <c r="BH7" s="55">
        <f t="shared" si="19"/>
        <v>556.20000000000005</v>
      </c>
      <c r="BI7" s="55">
        <f t="shared" si="19"/>
        <v>637.70000000000005</v>
      </c>
      <c r="BJ7" s="55">
        <f t="shared" si="19"/>
        <v>116.9</v>
      </c>
      <c r="BK7" s="55">
        <f t="shared" si="19"/>
        <v>117.1</v>
      </c>
      <c r="BL7" s="55">
        <f t="shared" si="19"/>
        <v>120.5</v>
      </c>
      <c r="BM7" s="55">
        <f t="shared" si="19"/>
        <v>124.2</v>
      </c>
      <c r="BN7" s="55">
        <f t="shared" si="19"/>
        <v>121.6</v>
      </c>
      <c r="BO7" s="55"/>
      <c r="BP7" s="55">
        <f>BP8</f>
        <v>73.8</v>
      </c>
      <c r="BQ7" s="55">
        <f t="shared" ref="BQ7:BY7" si="20">BQ8</f>
        <v>66.5</v>
      </c>
      <c r="BR7" s="55">
        <f t="shared" si="20"/>
        <v>50.2</v>
      </c>
      <c r="BS7" s="55">
        <f t="shared" si="20"/>
        <v>61.3</v>
      </c>
      <c r="BT7" s="55">
        <f t="shared" si="20"/>
        <v>51.3</v>
      </c>
      <c r="BU7" s="55">
        <f t="shared" si="20"/>
        <v>69.7</v>
      </c>
      <c r="BV7" s="55">
        <f t="shared" si="20"/>
        <v>70.099999999999994</v>
      </c>
      <c r="BW7" s="55">
        <f t="shared" si="20"/>
        <v>70.400000000000006</v>
      </c>
      <c r="BX7" s="55">
        <f t="shared" si="20"/>
        <v>65.8</v>
      </c>
      <c r="BY7" s="55">
        <f t="shared" si="20"/>
        <v>65</v>
      </c>
      <c r="BZ7" s="55"/>
      <c r="CA7" s="56">
        <f>CA8</f>
        <v>38782</v>
      </c>
      <c r="CB7" s="56">
        <f t="shared" ref="CB7:CJ7" si="21">CB8</f>
        <v>39108</v>
      </c>
      <c r="CC7" s="56">
        <f t="shared" si="21"/>
        <v>39471</v>
      </c>
      <c r="CD7" s="56">
        <f t="shared" si="21"/>
        <v>40985</v>
      </c>
      <c r="CE7" s="56">
        <f t="shared" si="21"/>
        <v>42764</v>
      </c>
      <c r="CF7" s="56">
        <f t="shared" si="21"/>
        <v>34136</v>
      </c>
      <c r="CG7" s="56">
        <f t="shared" si="21"/>
        <v>34924</v>
      </c>
      <c r="CH7" s="56">
        <f t="shared" si="21"/>
        <v>35788</v>
      </c>
      <c r="CI7" s="56">
        <f t="shared" si="21"/>
        <v>37855</v>
      </c>
      <c r="CJ7" s="56">
        <f t="shared" si="21"/>
        <v>39289</v>
      </c>
      <c r="CK7" s="55"/>
      <c r="CL7" s="56">
        <f>CL8</f>
        <v>10520</v>
      </c>
      <c r="CM7" s="56">
        <f t="shared" ref="CM7:CU7" si="22">CM8</f>
        <v>10828</v>
      </c>
      <c r="CN7" s="56">
        <f t="shared" si="22"/>
        <v>11197</v>
      </c>
      <c r="CO7" s="56">
        <f t="shared" si="22"/>
        <v>11914</v>
      </c>
      <c r="CP7" s="56">
        <f t="shared" si="22"/>
        <v>12455</v>
      </c>
      <c r="CQ7" s="56">
        <f t="shared" si="22"/>
        <v>10130</v>
      </c>
      <c r="CR7" s="56">
        <f t="shared" si="22"/>
        <v>10244</v>
      </c>
      <c r="CS7" s="56">
        <f t="shared" si="22"/>
        <v>10602</v>
      </c>
      <c r="CT7" s="56">
        <f t="shared" si="22"/>
        <v>11234</v>
      </c>
      <c r="CU7" s="56">
        <f t="shared" si="22"/>
        <v>11512</v>
      </c>
      <c r="CV7" s="55"/>
      <c r="CW7" s="55">
        <f>CW8</f>
        <v>82.1</v>
      </c>
      <c r="CX7" s="55">
        <f t="shared" ref="CX7:DF7" si="23">CX8</f>
        <v>82.1</v>
      </c>
      <c r="CY7" s="55">
        <f t="shared" si="23"/>
        <v>76.2</v>
      </c>
      <c r="CZ7" s="55">
        <f t="shared" si="23"/>
        <v>86.6</v>
      </c>
      <c r="DA7" s="55">
        <f t="shared" si="23"/>
        <v>102.2</v>
      </c>
      <c r="DB7" s="55">
        <f t="shared" si="23"/>
        <v>63.4</v>
      </c>
      <c r="DC7" s="55">
        <f t="shared" si="23"/>
        <v>63.7</v>
      </c>
      <c r="DD7" s="55">
        <f t="shared" si="23"/>
        <v>63.3</v>
      </c>
      <c r="DE7" s="55">
        <f t="shared" si="23"/>
        <v>68.5</v>
      </c>
      <c r="DF7" s="55">
        <f t="shared" si="23"/>
        <v>67.099999999999994</v>
      </c>
      <c r="DG7" s="55"/>
      <c r="DH7" s="55">
        <f>DH8</f>
        <v>15.9</v>
      </c>
      <c r="DI7" s="55">
        <f t="shared" ref="DI7:DQ7" si="24">DI8</f>
        <v>15</v>
      </c>
      <c r="DJ7" s="55">
        <f t="shared" si="24"/>
        <v>13.7</v>
      </c>
      <c r="DK7" s="55">
        <f t="shared" si="24"/>
        <v>13.1</v>
      </c>
      <c r="DL7" s="55">
        <f t="shared" si="24"/>
        <v>15.5</v>
      </c>
      <c r="DM7" s="55">
        <f t="shared" si="24"/>
        <v>18.3</v>
      </c>
      <c r="DN7" s="55">
        <f t="shared" si="24"/>
        <v>17.7</v>
      </c>
      <c r="DO7" s="55">
        <f t="shared" si="24"/>
        <v>17.5</v>
      </c>
      <c r="DP7" s="55">
        <f t="shared" si="24"/>
        <v>17.5</v>
      </c>
      <c r="DQ7" s="55">
        <f t="shared" si="24"/>
        <v>17.3</v>
      </c>
      <c r="DR7" s="55"/>
      <c r="DS7" s="55">
        <f>DS8</f>
        <v>73.900000000000006</v>
      </c>
      <c r="DT7" s="55">
        <f t="shared" ref="DT7:EB7" si="25">DT8</f>
        <v>70.7</v>
      </c>
      <c r="DU7" s="55">
        <f t="shared" si="25"/>
        <v>74.400000000000006</v>
      </c>
      <c r="DV7" s="55">
        <f t="shared" si="25"/>
        <v>77.8</v>
      </c>
      <c r="DW7" s="55">
        <f t="shared" si="25"/>
        <v>80.400000000000006</v>
      </c>
      <c r="DX7" s="55">
        <f t="shared" si="25"/>
        <v>53.5</v>
      </c>
      <c r="DY7" s="55">
        <f t="shared" si="25"/>
        <v>54.1</v>
      </c>
      <c r="DZ7" s="55">
        <f t="shared" si="25"/>
        <v>54.6</v>
      </c>
      <c r="EA7" s="55">
        <f t="shared" si="25"/>
        <v>56.9</v>
      </c>
      <c r="EB7" s="55">
        <f t="shared" si="25"/>
        <v>58.1</v>
      </c>
      <c r="EC7" s="55"/>
      <c r="ED7" s="55">
        <f>ED8</f>
        <v>72.7</v>
      </c>
      <c r="EE7" s="55">
        <f t="shared" ref="EE7:EM7" si="26">EE8</f>
        <v>54.8</v>
      </c>
      <c r="EF7" s="55">
        <f t="shared" si="26"/>
        <v>60.5</v>
      </c>
      <c r="EG7" s="55">
        <f t="shared" si="26"/>
        <v>66.8</v>
      </c>
      <c r="EH7" s="55">
        <f t="shared" si="26"/>
        <v>71.7</v>
      </c>
      <c r="EI7" s="55">
        <f t="shared" si="26"/>
        <v>71.3</v>
      </c>
      <c r="EJ7" s="55">
        <f t="shared" si="26"/>
        <v>71.400000000000006</v>
      </c>
      <c r="EK7" s="55">
        <f t="shared" si="26"/>
        <v>71.7</v>
      </c>
      <c r="EL7" s="55">
        <f t="shared" si="26"/>
        <v>72.900000000000006</v>
      </c>
      <c r="EM7" s="55">
        <f t="shared" si="26"/>
        <v>73.900000000000006</v>
      </c>
      <c r="EN7" s="55"/>
      <c r="EO7" s="56">
        <f>EO8</f>
        <v>52384731</v>
      </c>
      <c r="EP7" s="56">
        <f t="shared" ref="EP7:EX7" si="27">EP8</f>
        <v>54260108</v>
      </c>
      <c r="EQ7" s="56">
        <f t="shared" si="27"/>
        <v>53450694</v>
      </c>
      <c r="ER7" s="56">
        <f t="shared" si="27"/>
        <v>73285588</v>
      </c>
      <c r="ES7" s="56">
        <f t="shared" si="27"/>
        <v>73691213</v>
      </c>
      <c r="ET7" s="56">
        <f t="shared" si="27"/>
        <v>39094598</v>
      </c>
      <c r="EU7" s="56">
        <f t="shared" si="27"/>
        <v>40683727</v>
      </c>
      <c r="EV7" s="56">
        <f t="shared" si="27"/>
        <v>41891213</v>
      </c>
      <c r="EW7" s="56">
        <f t="shared" si="27"/>
        <v>42806727</v>
      </c>
      <c r="EX7" s="56">
        <f t="shared" si="27"/>
        <v>43530781</v>
      </c>
      <c r="EY7" s="56"/>
    </row>
    <row r="8" spans="1:155" s="57" customFormat="1">
      <c r="A8" s="38"/>
      <c r="B8" s="58">
        <v>2021</v>
      </c>
      <c r="C8" s="58">
        <v>60003</v>
      </c>
      <c r="D8" s="58">
        <v>46</v>
      </c>
      <c r="E8" s="58">
        <v>6</v>
      </c>
      <c r="F8" s="58">
        <v>0</v>
      </c>
      <c r="G8" s="58">
        <v>3</v>
      </c>
      <c r="H8" s="58" t="s">
        <v>162</v>
      </c>
      <c r="I8" s="58" t="s">
        <v>162</v>
      </c>
      <c r="J8" s="58" t="s">
        <v>163</v>
      </c>
      <c r="K8" s="58" t="s">
        <v>164</v>
      </c>
      <c r="L8" s="58" t="s">
        <v>165</v>
      </c>
      <c r="M8" s="58" t="s">
        <v>166</v>
      </c>
      <c r="N8" s="58" t="s">
        <v>167</v>
      </c>
      <c r="O8" s="58" t="s">
        <v>168</v>
      </c>
      <c r="P8" s="58" t="s">
        <v>169</v>
      </c>
      <c r="Q8" s="59">
        <v>16</v>
      </c>
      <c r="R8" s="58" t="s">
        <v>170</v>
      </c>
      <c r="S8" s="58" t="s">
        <v>171</v>
      </c>
      <c r="T8" s="58" t="s">
        <v>172</v>
      </c>
      <c r="U8" s="59">
        <v>1056682</v>
      </c>
      <c r="V8" s="59">
        <v>17981</v>
      </c>
      <c r="W8" s="58" t="s">
        <v>173</v>
      </c>
      <c r="X8" s="58" t="s">
        <v>39</v>
      </c>
      <c r="Y8" s="60" t="s">
        <v>174</v>
      </c>
      <c r="Z8" s="59">
        <v>130</v>
      </c>
      <c r="AA8" s="59" t="s">
        <v>39</v>
      </c>
      <c r="AB8" s="59" t="s">
        <v>39</v>
      </c>
      <c r="AC8" s="59" t="s">
        <v>39</v>
      </c>
      <c r="AD8" s="59">
        <v>6</v>
      </c>
      <c r="AE8" s="59">
        <v>136</v>
      </c>
      <c r="AF8" s="59">
        <v>130</v>
      </c>
      <c r="AG8" s="59" t="s">
        <v>39</v>
      </c>
      <c r="AH8" s="59">
        <v>130</v>
      </c>
      <c r="AI8" s="61">
        <v>84.5</v>
      </c>
      <c r="AJ8" s="61">
        <v>81.900000000000006</v>
      </c>
      <c r="AK8" s="61">
        <v>81.099999999999994</v>
      </c>
      <c r="AL8" s="61">
        <v>82.4</v>
      </c>
      <c r="AM8" s="61">
        <v>98.4</v>
      </c>
      <c r="AN8" s="61">
        <v>96.6</v>
      </c>
      <c r="AO8" s="61">
        <v>97.2</v>
      </c>
      <c r="AP8" s="61">
        <v>96.9</v>
      </c>
      <c r="AQ8" s="61">
        <v>100.6</v>
      </c>
      <c r="AR8" s="61">
        <v>105.9</v>
      </c>
      <c r="AS8" s="61">
        <v>106.2</v>
      </c>
      <c r="AT8" s="61">
        <v>72.2</v>
      </c>
      <c r="AU8" s="61">
        <v>70.099999999999994</v>
      </c>
      <c r="AV8" s="61">
        <v>68.400000000000006</v>
      </c>
      <c r="AW8" s="61">
        <v>67.599999999999994</v>
      </c>
      <c r="AX8" s="61">
        <v>58.5</v>
      </c>
      <c r="AY8" s="61">
        <v>83.9</v>
      </c>
      <c r="AZ8" s="61">
        <v>84</v>
      </c>
      <c r="BA8" s="61">
        <v>84.3</v>
      </c>
      <c r="BB8" s="61">
        <v>80.7</v>
      </c>
      <c r="BC8" s="61">
        <v>82.2</v>
      </c>
      <c r="BD8" s="61">
        <v>86.6</v>
      </c>
      <c r="BE8" s="62">
        <v>361.1</v>
      </c>
      <c r="BF8" s="62">
        <v>407.2</v>
      </c>
      <c r="BG8" s="62">
        <v>481.6</v>
      </c>
      <c r="BH8" s="62">
        <v>556.20000000000005</v>
      </c>
      <c r="BI8" s="62">
        <v>637.70000000000005</v>
      </c>
      <c r="BJ8" s="62">
        <v>116.9</v>
      </c>
      <c r="BK8" s="62">
        <v>117.1</v>
      </c>
      <c r="BL8" s="62">
        <v>120.5</v>
      </c>
      <c r="BM8" s="62">
        <v>124.2</v>
      </c>
      <c r="BN8" s="62">
        <v>121.6</v>
      </c>
      <c r="BO8" s="62">
        <v>70.7</v>
      </c>
      <c r="BP8" s="61">
        <v>73.8</v>
      </c>
      <c r="BQ8" s="61">
        <v>66.5</v>
      </c>
      <c r="BR8" s="61">
        <v>50.2</v>
      </c>
      <c r="BS8" s="61">
        <v>61.3</v>
      </c>
      <c r="BT8" s="61">
        <v>51.3</v>
      </c>
      <c r="BU8" s="61">
        <v>69.7</v>
      </c>
      <c r="BV8" s="61">
        <v>70.099999999999994</v>
      </c>
      <c r="BW8" s="61">
        <v>70.400000000000006</v>
      </c>
      <c r="BX8" s="61">
        <v>65.8</v>
      </c>
      <c r="BY8" s="61">
        <v>65</v>
      </c>
      <c r="BZ8" s="61">
        <v>67.099999999999994</v>
      </c>
      <c r="CA8" s="62">
        <v>38782</v>
      </c>
      <c r="CB8" s="62">
        <v>39108</v>
      </c>
      <c r="CC8" s="62">
        <v>39471</v>
      </c>
      <c r="CD8" s="62">
        <v>40985</v>
      </c>
      <c r="CE8" s="62">
        <v>42764</v>
      </c>
      <c r="CF8" s="62">
        <v>34136</v>
      </c>
      <c r="CG8" s="62">
        <v>34924</v>
      </c>
      <c r="CH8" s="62">
        <v>35788</v>
      </c>
      <c r="CI8" s="62">
        <v>37855</v>
      </c>
      <c r="CJ8" s="62">
        <v>39289</v>
      </c>
      <c r="CK8" s="61">
        <v>59287</v>
      </c>
      <c r="CL8" s="62">
        <v>10520</v>
      </c>
      <c r="CM8" s="62">
        <v>10828</v>
      </c>
      <c r="CN8" s="62">
        <v>11197</v>
      </c>
      <c r="CO8" s="62">
        <v>11914</v>
      </c>
      <c r="CP8" s="62">
        <v>12455</v>
      </c>
      <c r="CQ8" s="62">
        <v>10130</v>
      </c>
      <c r="CR8" s="62">
        <v>10244</v>
      </c>
      <c r="CS8" s="62">
        <v>10602</v>
      </c>
      <c r="CT8" s="62">
        <v>11234</v>
      </c>
      <c r="CU8" s="62">
        <v>11512</v>
      </c>
      <c r="CV8" s="61">
        <v>17202</v>
      </c>
      <c r="CW8" s="62">
        <v>82.1</v>
      </c>
      <c r="CX8" s="62">
        <v>82.1</v>
      </c>
      <c r="CY8" s="62">
        <v>76.2</v>
      </c>
      <c r="CZ8" s="62">
        <v>86.6</v>
      </c>
      <c r="DA8" s="62">
        <v>102.2</v>
      </c>
      <c r="DB8" s="62">
        <v>63.4</v>
      </c>
      <c r="DC8" s="62">
        <v>63.7</v>
      </c>
      <c r="DD8" s="62">
        <v>63.3</v>
      </c>
      <c r="DE8" s="62">
        <v>68.5</v>
      </c>
      <c r="DF8" s="62">
        <v>67.099999999999994</v>
      </c>
      <c r="DG8" s="62">
        <v>56.4</v>
      </c>
      <c r="DH8" s="62">
        <v>15.9</v>
      </c>
      <c r="DI8" s="62">
        <v>15</v>
      </c>
      <c r="DJ8" s="62">
        <v>13.7</v>
      </c>
      <c r="DK8" s="62">
        <v>13.1</v>
      </c>
      <c r="DL8" s="62">
        <v>15.5</v>
      </c>
      <c r="DM8" s="62">
        <v>18.3</v>
      </c>
      <c r="DN8" s="62">
        <v>17.7</v>
      </c>
      <c r="DO8" s="62">
        <v>17.5</v>
      </c>
      <c r="DP8" s="62">
        <v>17.5</v>
      </c>
      <c r="DQ8" s="62">
        <v>17.3</v>
      </c>
      <c r="DR8" s="62">
        <v>24.8</v>
      </c>
      <c r="DS8" s="61">
        <v>73.900000000000006</v>
      </c>
      <c r="DT8" s="61">
        <v>70.7</v>
      </c>
      <c r="DU8" s="61">
        <v>74.400000000000006</v>
      </c>
      <c r="DV8" s="61">
        <v>77.8</v>
      </c>
      <c r="DW8" s="61">
        <v>80.400000000000006</v>
      </c>
      <c r="DX8" s="61">
        <v>53.5</v>
      </c>
      <c r="DY8" s="61">
        <v>54.1</v>
      </c>
      <c r="DZ8" s="61">
        <v>54.6</v>
      </c>
      <c r="EA8" s="61">
        <v>56.9</v>
      </c>
      <c r="EB8" s="61">
        <v>58.1</v>
      </c>
      <c r="EC8" s="61">
        <v>56</v>
      </c>
      <c r="ED8" s="61">
        <v>72.7</v>
      </c>
      <c r="EE8" s="61">
        <v>54.8</v>
      </c>
      <c r="EF8" s="61">
        <v>60.5</v>
      </c>
      <c r="EG8" s="61">
        <v>66.8</v>
      </c>
      <c r="EH8" s="61">
        <v>71.7</v>
      </c>
      <c r="EI8" s="61">
        <v>71.3</v>
      </c>
      <c r="EJ8" s="61">
        <v>71.400000000000006</v>
      </c>
      <c r="EK8" s="61">
        <v>71.7</v>
      </c>
      <c r="EL8" s="61">
        <v>72.900000000000006</v>
      </c>
      <c r="EM8" s="61">
        <v>73.900000000000006</v>
      </c>
      <c r="EN8" s="61">
        <v>70.7</v>
      </c>
      <c r="EO8" s="62">
        <v>52384731</v>
      </c>
      <c r="EP8" s="62">
        <v>54260108</v>
      </c>
      <c r="EQ8" s="62">
        <v>53450694</v>
      </c>
      <c r="ER8" s="62">
        <v>73285588</v>
      </c>
      <c r="ES8" s="62">
        <v>73691213</v>
      </c>
      <c r="ET8" s="62">
        <v>39094598</v>
      </c>
      <c r="EU8" s="62">
        <v>40683727</v>
      </c>
      <c r="EV8" s="62">
        <v>41891213</v>
      </c>
      <c r="EW8" s="62">
        <v>42806727</v>
      </c>
      <c r="EX8" s="62">
        <v>43530781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2023-01-17T07:10:24Z</cp:lastPrinted>
  <dcterms:created xsi:type="dcterms:W3CDTF">2022-12-01T02:18:06Z</dcterms:created>
  <dcterms:modified xsi:type="dcterms:W3CDTF">2023-01-23T05:08:06Z</dcterms:modified>
  <cp:category/>
</cp:coreProperties>
</file>