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605" windowHeight="7380" firstSheet="2" activeTab="7"/>
  </bookViews>
  <sheets>
    <sheet name="平成20年" sheetId="1" r:id="rId1"/>
    <sheet name="平成21年" sheetId="2" r:id="rId2"/>
    <sheet name="平成22年" sheetId="3" r:id="rId3"/>
    <sheet name="平成23年" sheetId="4" r:id="rId4"/>
    <sheet name="平成24年" sheetId="5" r:id="rId5"/>
    <sheet name="平成25年" sheetId="6" r:id="rId6"/>
    <sheet name="平成26年" sheetId="7" r:id="rId7"/>
    <sheet name="平成27年" sheetId="8" r:id="rId8"/>
    <sheet name="最上合計" sheetId="9" r:id="rId9"/>
    <sheet name="第三子割合" sheetId="10" r:id="rId10"/>
    <sheet name="出生数に占める" sheetId="11" r:id="rId11"/>
  </sheets>
  <definedNames>
    <definedName name="_xlnm.Print_Area" localSheetId="8">'最上合計'!$A$1:$R$98</definedName>
    <definedName name="_xlnm.Print_Area" localSheetId="10">'出生数に占める'!$A$1:$R$86</definedName>
    <definedName name="_xlnm.Print_Area" localSheetId="9">'第三子割合'!$A$27:$O$117</definedName>
    <definedName name="_xlnm.Print_Area" localSheetId="0">'平成20年'!$A$1:$R$98</definedName>
    <definedName name="_xlnm.Print_Area" localSheetId="1">'平成21年'!$A$1:$R$98</definedName>
    <definedName name="_xlnm.Print_Area" localSheetId="2">'平成22年'!$A$1:$R$98</definedName>
    <definedName name="_xlnm.Print_Area" localSheetId="3">'平成23年'!$A$1:$R$98</definedName>
    <definedName name="_xlnm.Print_Area" localSheetId="4">'平成24年'!$A$1:$R$98</definedName>
  </definedNames>
  <calcPr fullCalcOnLoad="1"/>
</workbook>
</file>

<file path=xl/sharedStrings.xml><?xml version="1.0" encoding="utf-8"?>
<sst xmlns="http://schemas.openxmlformats.org/spreadsheetml/2006/main" count="1438" uniqueCount="71">
  <si>
    <t>山形県</t>
  </si>
  <si>
    <t>計</t>
  </si>
  <si>
    <t>年齢</t>
  </si>
  <si>
    <t>人数</t>
  </si>
  <si>
    <t>％</t>
  </si>
  <si>
    <t>～19歳</t>
  </si>
  <si>
    <t>～24歳</t>
  </si>
  <si>
    <t>～29歳</t>
  </si>
  <si>
    <t>～34歳</t>
  </si>
  <si>
    <t>～39歳</t>
  </si>
  <si>
    <t>～44歳</t>
  </si>
  <si>
    <t>45歳以上</t>
  </si>
  <si>
    <t>　～29歳</t>
  </si>
  <si>
    <t xml:space="preserve"> ～29歳</t>
  </si>
  <si>
    <t>※各チャート下のカッコ書きは第3子以降の割合</t>
  </si>
  <si>
    <t>　母の年齢別出生数割合（平成20年）</t>
  </si>
  <si>
    <t>県</t>
  </si>
  <si>
    <t>第３子以降割合</t>
  </si>
  <si>
    <t>第３子以降</t>
  </si>
  <si>
    <t>第９子～</t>
  </si>
  <si>
    <t>第８子</t>
  </si>
  <si>
    <t>第７子</t>
  </si>
  <si>
    <t>第６子</t>
  </si>
  <si>
    <t>第５子</t>
  </si>
  <si>
    <t>第４子</t>
  </si>
  <si>
    <t>第３子割合</t>
  </si>
  <si>
    <t>第３子</t>
  </si>
  <si>
    <t>第２子</t>
  </si>
  <si>
    <t>第１子</t>
  </si>
  <si>
    <t>総数check</t>
  </si>
  <si>
    <t>総数</t>
  </si>
  <si>
    <t>出生数に占める第３子（以降）の割合</t>
  </si>
  <si>
    <t>H20</t>
  </si>
  <si>
    <t>H21</t>
  </si>
  <si>
    <t>H22</t>
  </si>
  <si>
    <t>H23</t>
  </si>
  <si>
    <t>check</t>
  </si>
  <si>
    <t>H24</t>
  </si>
  <si>
    <t>最上保健所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</si>
  <si>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</si>
  <si>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</si>
  <si>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</si>
  <si>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</si>
  <si>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</si>
  <si>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</si>
  <si>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</si>
  <si>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</si>
  <si>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新庄市</t>
  </si>
  <si>
    <t>鮭川村</t>
  </si>
  <si>
    <t>　母の年齢別出生数割合（平成21年）</t>
  </si>
  <si>
    <t>　母の年齢別出生数割合（平成22年）</t>
  </si>
  <si>
    <t>　母の年齢別出生数割合（平成23年）</t>
  </si>
  <si>
    <t>　～29歳</t>
  </si>
  <si>
    <t>～29歳</t>
  </si>
  <si>
    <t>　母の年齢別出生数割合（平成24年）</t>
  </si>
  <si>
    <t>真室川町</t>
  </si>
  <si>
    <t>第何子</t>
  </si>
  <si>
    <t>第一子</t>
  </si>
  <si>
    <t>第二子</t>
  </si>
  <si>
    <t>第三子</t>
  </si>
  <si>
    <t>第四子以降</t>
  </si>
  <si>
    <t>　母の年齢別出生数割合（平成25年）</t>
  </si>
  <si>
    <t>H25</t>
  </si>
  <si>
    <t>　母の年齢別出生数割合（平成26年）</t>
  </si>
  <si>
    <t>H26</t>
  </si>
  <si>
    <t>　母の年齢別出生数割合（平成27年）</t>
  </si>
  <si>
    <t>資料：「人口動態統計」</t>
  </si>
  <si>
    <t>H27</t>
  </si>
  <si>
    <t>　母の年齢別出生数割合（平成20年～27年）</t>
  </si>
  <si>
    <t>　第一子、第二子、第三子、第四子以降それぞれの出生数に占める割合。（平成20年～27年合計）</t>
  </si>
  <si>
    <t>H20～27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</si>
</sst>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.0%"/>
    <numFmt numFmtId="178" formatCode="&quot;(&quot;0.0%&quot;)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 style="medium"/>
      <top style="thin"/>
      <bottom style="medium"/>
    </border>
    <border>
      <left style="double"/>
      <right style="mediumDashed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Dashed"/>
      <right style="thin"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thin"/>
      <bottom style="medium"/>
    </border>
    <border>
      <left style="medium"/>
      <right/>
      <top style="thin"/>
      <bottom style="medium"/>
    </border>
    <border>
      <left style="mediumDashed"/>
      <right style="medium"/>
      <top style="thin"/>
      <bottom style="thin"/>
    </border>
    <border>
      <left style="double"/>
      <right style="mediumDashed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Dashed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/>
      <top style="thin"/>
      <bottom style="thin"/>
    </border>
    <border>
      <left style="mediumDashed"/>
      <right style="medium"/>
      <top/>
      <bottom style="thin"/>
    </border>
    <border>
      <left style="double"/>
      <right style="mediumDashed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Dashed"/>
      <right style="thin"/>
      <top/>
      <bottom style="thin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 style="medium"/>
      <right/>
      <top/>
      <bottom style="thin"/>
    </border>
    <border>
      <left style="mediumDashed"/>
      <right style="medium"/>
      <top style="double"/>
      <bottom style="double"/>
    </border>
    <border>
      <left style="double"/>
      <right style="mediumDashed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mediumDashed"/>
      <right style="thin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medium"/>
      <right/>
      <top style="double"/>
      <bottom style="double"/>
    </border>
    <border>
      <left style="mediumDashed"/>
      <right style="medium"/>
      <top style="medium"/>
      <bottom/>
    </border>
    <border>
      <left style="double"/>
      <right style="mediumDashed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Dashed"/>
      <right style="thin"/>
      <top style="medium"/>
      <bottom/>
    </border>
    <border>
      <left/>
      <right style="thin"/>
      <top style="medium"/>
      <bottom/>
    </border>
    <border>
      <left style="double"/>
      <right style="double"/>
      <top style="medium"/>
      <bottom/>
    </border>
    <border>
      <left style="medium"/>
      <right/>
      <top style="medium"/>
      <bottom/>
    </border>
    <border>
      <left style="double"/>
      <right style="double"/>
      <top style="double"/>
      <bottom style="thin"/>
    </border>
    <border>
      <left/>
      <right>
        <color indexed="63"/>
      </right>
      <top style="medium"/>
      <bottom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Dashed"/>
      <top style="medium"/>
      <bottom/>
    </border>
    <border>
      <left style="thin"/>
      <right style="mediumDashed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Dashed"/>
      <top style="double"/>
      <bottom style="thin"/>
    </border>
    <border>
      <left style="thin"/>
      <right style="mediumDashed"/>
      <top style="thin"/>
      <bottom style="thin"/>
    </border>
    <border>
      <left style="thin"/>
      <right style="mediumDashed"/>
      <top style="thin"/>
      <bottom style="medium"/>
    </border>
    <border>
      <left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7" fontId="0" fillId="33" borderId="10" xfId="42" applyNumberFormat="1" applyFont="1" applyFill="1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77" fontId="0" fillId="33" borderId="14" xfId="42" applyNumberFormat="1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177" fontId="0" fillId="33" borderId="18" xfId="42" applyNumberFormat="1" applyFont="1" applyFill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2" xfId="42" applyNumberFormat="1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33" borderId="26" xfId="42" applyNumberFormat="1" applyFont="1" applyFill="1" applyBorder="1" applyAlignment="1">
      <alignment vertical="center"/>
    </xf>
    <xf numFmtId="38" fontId="0" fillId="0" borderId="27" xfId="0" applyNumberForma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30" xfId="42" applyNumberFormat="1" applyFont="1" applyFill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3" xfId="0" applyBorder="1" applyAlignment="1">
      <alignment vertical="center"/>
    </xf>
    <xf numFmtId="177" fontId="0" fillId="33" borderId="34" xfId="42" applyNumberFormat="1" applyFont="1" applyFill="1" applyBorder="1" applyAlignment="1">
      <alignment vertical="center"/>
    </xf>
    <xf numFmtId="38" fontId="0" fillId="0" borderId="35" xfId="0" applyNumberForma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177" fontId="0" fillId="33" borderId="38" xfId="42" applyNumberFormat="1" applyFont="1" applyFill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33" borderId="42" xfId="0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3" borderId="46" xfId="0" applyFill="1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41" xfId="0" applyBorder="1" applyAlignment="1">
      <alignment vertical="center" shrinkToFit="1"/>
    </xf>
    <xf numFmtId="38" fontId="0" fillId="0" borderId="50" xfId="48" applyFont="1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0" fontId="0" fillId="33" borderId="47" xfId="0" applyFill="1" applyBorder="1" applyAlignment="1">
      <alignment vertical="center" shrinkToFit="1"/>
    </xf>
    <xf numFmtId="0" fontId="0" fillId="0" borderId="56" xfId="0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177" fontId="0" fillId="33" borderId="62" xfId="42" applyNumberFormat="1" applyFont="1" applyFill="1" applyBorder="1" applyAlignment="1">
      <alignment vertical="center"/>
    </xf>
    <xf numFmtId="177" fontId="0" fillId="33" borderId="63" xfId="42" applyNumberFormat="1" applyFont="1" applyFill="1" applyBorder="1" applyAlignment="1">
      <alignment vertical="center"/>
    </xf>
    <xf numFmtId="177" fontId="0" fillId="33" borderId="64" xfId="42" applyNumberFormat="1" applyFont="1" applyFill="1" applyBorder="1" applyAlignment="1">
      <alignment vertical="center"/>
    </xf>
    <xf numFmtId="177" fontId="0" fillId="33" borderId="65" xfId="42" applyNumberFormat="1" applyFont="1" applyFill="1" applyBorder="1" applyAlignment="1">
      <alignment vertical="center"/>
    </xf>
    <xf numFmtId="38" fontId="0" fillId="0" borderId="66" xfId="48" applyFont="1" applyBorder="1" applyAlignment="1">
      <alignment vertical="center"/>
    </xf>
    <xf numFmtId="38" fontId="0" fillId="0" borderId="67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69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'平成20年'!$A$55:$A$61</c:f>
              <c:strCache/>
            </c:strRef>
          </c:cat>
          <c:val>
            <c:numRef>
              <c:f>'平成20年'!$B$55:$B$61</c:f>
              <c:numCache/>
            </c:numRef>
          </c:val>
        </c:ser>
        <c:axId val="9842484"/>
        <c:axId val="21473493"/>
      </c:radarChart>
      <c:catAx>
        <c:axId val="98424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3493"/>
        <c:crosses val="autoZero"/>
        <c:auto val="0"/>
        <c:lblOffset val="100"/>
        <c:tickLblSkip val="1"/>
        <c:noMultiLvlLbl val="0"/>
      </c:catAx>
      <c:valAx>
        <c:axId val="21473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84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'平成20年'!$A$91:$A$97</c:f>
              <c:strCache/>
            </c:strRef>
          </c:cat>
          <c:val>
            <c:numRef>
              <c:f>'平成20年'!$B$91:$B$97</c:f>
              <c:numCache/>
            </c:numRef>
          </c:val>
        </c:ser>
        <c:axId val="17103438"/>
        <c:axId val="19713215"/>
      </c:radarChart>
      <c:catAx>
        <c:axId val="171034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3215"/>
        <c:crosses val="autoZero"/>
        <c:auto val="0"/>
        <c:lblOffset val="100"/>
        <c:tickLblSkip val="1"/>
        <c:noMultiLvlLbl val="0"/>
      </c:catAx>
      <c:valAx>
        <c:axId val="1971321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225"/>
          <c:y val="0.30675"/>
          <c:w val="0.47175"/>
          <c:h val="0.538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'出生数に占める'!$B$80:$B$81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'出生数に占める'!$A$82:$A$85</c:f>
              <c:strCache/>
            </c:strRef>
          </c:cat>
          <c:val>
            <c:numRef>
              <c:f>'出生数に占める'!$B$82:$B$85</c:f>
              <c:numCache/>
            </c:numRef>
          </c:val>
        </c:ser>
        <c:axId val="53401906"/>
        <c:axId val="10855107"/>
      </c:radarChart>
      <c:catAx>
        <c:axId val="534019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55107"/>
        <c:crosses val="autoZero"/>
        <c:auto val="0"/>
        <c:lblOffset val="100"/>
        <c:tickLblSkip val="1"/>
        <c:noMultiLvlLbl val="0"/>
      </c:catAx>
      <c:valAx>
        <c:axId val="10855107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40190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'平成21年'!$A$55:$A$61</c:f>
              <c:strCache/>
            </c:strRef>
          </c:cat>
          <c:val>
            <c:numRef>
              <c:f>'平成21年'!$B$55:$B$61</c:f>
              <c:numCache/>
            </c:numRef>
          </c:val>
        </c:ser>
        <c:axId val="43201208"/>
        <c:axId val="53266553"/>
      </c:radarChart>
      <c:catAx>
        <c:axId val="432012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6553"/>
        <c:crosses val="autoZero"/>
        <c:auto val="0"/>
        <c:lblOffset val="100"/>
        <c:tickLblSkip val="1"/>
        <c:noMultiLvlLbl val="0"/>
      </c:catAx>
      <c:valAx>
        <c:axId val="53266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201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'平成21年'!$E$55:$E$61</c:f>
              <c:strCache/>
            </c:strRef>
          </c:cat>
          <c:val>
            <c:numRef>
              <c:f>'平成21年'!$F$55:$F$61</c:f>
              <c:numCache/>
            </c:numRef>
          </c:val>
        </c:ser>
        <c:axId val="9636930"/>
        <c:axId val="19623507"/>
      </c:radarChart>
      <c:catAx>
        <c:axId val="96369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507"/>
        <c:crosses val="autoZero"/>
        <c:auto val="0"/>
        <c:lblOffset val="100"/>
        <c:tickLblSkip val="1"/>
        <c:noMultiLvlLbl val="0"/>
      </c:catAx>
      <c:valAx>
        <c:axId val="196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'平成21年'!$I$55:$I$61</c:f>
              <c:strCache/>
            </c:strRef>
          </c:cat>
          <c:val>
            <c:numRef>
              <c:f>'平成21年'!$J$55:$J$61</c:f>
              <c:numCache/>
            </c:numRef>
          </c:val>
        </c:ser>
        <c:axId val="42393836"/>
        <c:axId val="46000205"/>
      </c:radarChart>
      <c:catAx>
        <c:axId val="423938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00205"/>
        <c:crosses val="autoZero"/>
        <c:auto val="0"/>
        <c:lblOffset val="100"/>
        <c:tickLblSkip val="1"/>
        <c:noMultiLvlLbl val="0"/>
      </c:catAx>
      <c:valAx>
        <c:axId val="46000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393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'平成21年'!$A$67:$A$73</c:f>
              <c:strCache/>
            </c:strRef>
          </c:cat>
          <c:val>
            <c:numRef>
              <c:f>'平成21年'!$B$67:$B$73</c:f>
              <c:numCache/>
            </c:numRef>
          </c:val>
        </c:ser>
        <c:axId val="11348662"/>
        <c:axId val="35029095"/>
      </c:radarChart>
      <c:catAx>
        <c:axId val="113486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29095"/>
        <c:crosses val="autoZero"/>
        <c:auto val="0"/>
        <c:lblOffset val="100"/>
        <c:tickLblSkip val="1"/>
        <c:noMultiLvlLbl val="0"/>
      </c:catAx>
      <c:valAx>
        <c:axId val="3502909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348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'平成21年'!$E$67:$E$73</c:f>
              <c:strCache/>
            </c:strRef>
          </c:cat>
          <c:val>
            <c:numRef>
              <c:f>'平成21年'!$F$67:$F$73</c:f>
              <c:numCache/>
            </c:numRef>
          </c:val>
        </c:ser>
        <c:axId val="46826400"/>
        <c:axId val="18784417"/>
      </c:radarChart>
      <c:catAx>
        <c:axId val="468264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84417"/>
        <c:crosses val="autoZero"/>
        <c:auto val="0"/>
        <c:lblOffset val="100"/>
        <c:tickLblSkip val="1"/>
        <c:noMultiLvlLbl val="0"/>
      </c:catAx>
      <c:valAx>
        <c:axId val="18784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826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'平成21年'!$I$67:$I$73</c:f>
              <c:strCache/>
            </c:strRef>
          </c:cat>
          <c:val>
            <c:numRef>
              <c:f>'平成21年'!$J$67:$J$73</c:f>
              <c:numCache/>
            </c:numRef>
          </c:val>
        </c:ser>
        <c:axId val="34842026"/>
        <c:axId val="45142779"/>
      </c:radarChart>
      <c:catAx>
        <c:axId val="348420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2779"/>
        <c:crosses val="autoZero"/>
        <c:auto val="0"/>
        <c:lblOffset val="100"/>
        <c:tickLblSkip val="1"/>
        <c:noMultiLvlLbl val="0"/>
      </c:catAx>
      <c:valAx>
        <c:axId val="45142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842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'平成21年'!$A$79:$A$85</c:f>
              <c:strCache/>
            </c:strRef>
          </c:cat>
          <c:val>
            <c:numRef>
              <c:f>'平成21年'!$B$79:$B$85</c:f>
              <c:numCache/>
            </c:numRef>
          </c:val>
        </c:ser>
        <c:axId val="3631828"/>
        <c:axId val="32686453"/>
      </c:radarChart>
      <c:catAx>
        <c:axId val="36318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6453"/>
        <c:crosses val="autoZero"/>
        <c:auto val="0"/>
        <c:lblOffset val="100"/>
        <c:tickLblSkip val="1"/>
        <c:noMultiLvlLbl val="0"/>
      </c:catAx>
      <c:valAx>
        <c:axId val="3268645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31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'平成21年'!$E$79:$E$85</c:f>
              <c:strCache/>
            </c:strRef>
          </c:cat>
          <c:val>
            <c:numRef>
              <c:f>'平成21年'!$F$79:$F$85</c:f>
              <c:numCache/>
            </c:numRef>
          </c:val>
        </c:ser>
        <c:axId val="25742622"/>
        <c:axId val="30357007"/>
      </c:radarChart>
      <c:catAx>
        <c:axId val="257426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57007"/>
        <c:crosses val="autoZero"/>
        <c:auto val="0"/>
        <c:lblOffset val="100"/>
        <c:tickLblSkip val="1"/>
        <c:noMultiLvlLbl val="0"/>
      </c:catAx>
      <c:valAx>
        <c:axId val="3035700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742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'平成21年'!$I$79:$I$85</c:f>
              <c:strCache/>
            </c:strRef>
          </c:cat>
          <c:val>
            <c:numRef>
              <c:f>'平成21年'!$J$79:$J$85</c:f>
              <c:numCache/>
            </c:numRef>
          </c:val>
        </c:ser>
        <c:axId val="4777608"/>
        <c:axId val="42998473"/>
      </c:radarChart>
      <c:catAx>
        <c:axId val="47776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8473"/>
        <c:crosses val="autoZero"/>
        <c:auto val="0"/>
        <c:lblOffset val="100"/>
        <c:tickLblSkip val="1"/>
        <c:noMultiLvlLbl val="0"/>
      </c:catAx>
      <c:valAx>
        <c:axId val="42998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77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'平成20年'!$E$55:$E$61</c:f>
              <c:strCache/>
            </c:strRef>
          </c:cat>
          <c:val>
            <c:numRef>
              <c:f>'平成20年'!$F$55:$F$61</c:f>
              <c:numCache/>
            </c:numRef>
          </c:val>
        </c:ser>
        <c:axId val="59043710"/>
        <c:axId val="61631343"/>
      </c:radarChart>
      <c:catAx>
        <c:axId val="590437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1343"/>
        <c:crosses val="autoZero"/>
        <c:auto val="0"/>
        <c:lblOffset val="100"/>
        <c:tickLblSkip val="1"/>
        <c:noMultiLvlLbl val="0"/>
      </c:catAx>
      <c:valAx>
        <c:axId val="61631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043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'平成21年'!$A$91:$A$97</c:f>
              <c:strCache/>
            </c:strRef>
          </c:cat>
          <c:val>
            <c:numRef>
              <c:f>'平成21年'!$B$91:$B$97</c:f>
              <c:numCache/>
            </c:numRef>
          </c:val>
        </c:ser>
        <c:axId val="51441938"/>
        <c:axId val="60324259"/>
      </c:radarChart>
      <c:catAx>
        <c:axId val="51441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4259"/>
        <c:crosses val="autoZero"/>
        <c:auto val="0"/>
        <c:lblOffset val="100"/>
        <c:tickLblSkip val="1"/>
        <c:noMultiLvlLbl val="0"/>
      </c:catAx>
      <c:valAx>
        <c:axId val="6032425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441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'平成22年'!$A$55:$A$61</c:f>
              <c:strCache/>
            </c:strRef>
          </c:cat>
          <c:val>
            <c:numRef>
              <c:f>'平成22年'!$B$55:$B$61</c:f>
              <c:numCache/>
            </c:numRef>
          </c:val>
        </c:ser>
        <c:axId val="6047420"/>
        <c:axId val="54426781"/>
      </c:radarChart>
      <c:catAx>
        <c:axId val="60474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6781"/>
        <c:crosses val="autoZero"/>
        <c:auto val="0"/>
        <c:lblOffset val="100"/>
        <c:tickLblSkip val="1"/>
        <c:noMultiLvlLbl val="0"/>
      </c:catAx>
      <c:valAx>
        <c:axId val="54426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47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'平成22年'!$E$55:$E$61</c:f>
              <c:strCache/>
            </c:strRef>
          </c:cat>
          <c:val>
            <c:numRef>
              <c:f>'平成22年'!$F$55:$F$61</c:f>
              <c:numCache/>
            </c:numRef>
          </c:val>
        </c:ser>
        <c:axId val="20078982"/>
        <c:axId val="46493111"/>
      </c:radarChart>
      <c:catAx>
        <c:axId val="200789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3111"/>
        <c:crosses val="autoZero"/>
        <c:auto val="0"/>
        <c:lblOffset val="100"/>
        <c:tickLblSkip val="1"/>
        <c:noMultiLvlLbl val="0"/>
      </c:catAx>
      <c:valAx>
        <c:axId val="46493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078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'平成22年'!$I$55:$I$61</c:f>
              <c:strCache/>
            </c:strRef>
          </c:cat>
          <c:val>
            <c:numRef>
              <c:f>'平成22年'!$J$55:$J$61</c:f>
              <c:numCache/>
            </c:numRef>
          </c:val>
        </c:ser>
        <c:axId val="15784816"/>
        <c:axId val="7845617"/>
      </c:radarChart>
      <c:catAx>
        <c:axId val="157848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45617"/>
        <c:crosses val="autoZero"/>
        <c:auto val="0"/>
        <c:lblOffset val="100"/>
        <c:tickLblSkip val="1"/>
        <c:noMultiLvlLbl val="0"/>
      </c:catAx>
      <c:valAx>
        <c:axId val="7845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784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'平成22年'!$A$67:$A$73</c:f>
              <c:strCache/>
            </c:strRef>
          </c:cat>
          <c:val>
            <c:numRef>
              <c:f>'平成22年'!$B$67:$B$73</c:f>
              <c:numCache/>
            </c:numRef>
          </c:val>
        </c:ser>
        <c:axId val="3501690"/>
        <c:axId val="31515211"/>
      </c:radarChart>
      <c:catAx>
        <c:axId val="35016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5211"/>
        <c:crosses val="autoZero"/>
        <c:auto val="0"/>
        <c:lblOffset val="100"/>
        <c:tickLblSkip val="1"/>
        <c:noMultiLvlLbl val="0"/>
      </c:catAx>
      <c:valAx>
        <c:axId val="3151521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01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'平成22年'!$E$67:$E$73</c:f>
              <c:strCache/>
            </c:strRef>
          </c:cat>
          <c:val>
            <c:numRef>
              <c:f>'平成22年'!$F$67:$F$73</c:f>
              <c:numCache/>
            </c:numRef>
          </c:val>
        </c:ser>
        <c:axId val="15201444"/>
        <c:axId val="2595269"/>
      </c:radarChart>
      <c:catAx>
        <c:axId val="152014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5269"/>
        <c:crosses val="autoZero"/>
        <c:auto val="0"/>
        <c:lblOffset val="100"/>
        <c:tickLblSkip val="1"/>
        <c:noMultiLvlLbl val="0"/>
      </c:catAx>
      <c:valAx>
        <c:axId val="2595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201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'平成22年'!$I$67:$I$73</c:f>
              <c:strCache/>
            </c:strRef>
          </c:cat>
          <c:val>
            <c:numRef>
              <c:f>'平成22年'!$J$67:$J$73</c:f>
              <c:numCache/>
            </c:numRef>
          </c:val>
        </c:ser>
        <c:axId val="23357422"/>
        <c:axId val="8890207"/>
      </c:radarChart>
      <c:catAx>
        <c:axId val="23357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0207"/>
        <c:crosses val="autoZero"/>
        <c:auto val="0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357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'平成22年'!$A$79:$A$85</c:f>
              <c:strCache/>
            </c:strRef>
          </c:cat>
          <c:val>
            <c:numRef>
              <c:f>'平成22年'!$B$79:$B$85</c:f>
              <c:numCache/>
            </c:numRef>
          </c:val>
        </c:ser>
        <c:axId val="12903000"/>
        <c:axId val="49018137"/>
      </c:radarChart>
      <c:catAx>
        <c:axId val="129030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8137"/>
        <c:crosses val="autoZero"/>
        <c:auto val="0"/>
        <c:lblOffset val="100"/>
        <c:tickLblSkip val="1"/>
        <c:noMultiLvlLbl val="0"/>
      </c:catAx>
      <c:valAx>
        <c:axId val="4901813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903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'平成22年'!$E$79:$E$85</c:f>
              <c:strCache/>
            </c:strRef>
          </c:cat>
          <c:val>
            <c:numRef>
              <c:f>'平成22年'!$F$79:$F$85</c:f>
              <c:numCache/>
            </c:numRef>
          </c:val>
        </c:ser>
        <c:axId val="38510050"/>
        <c:axId val="11046131"/>
      </c:radarChart>
      <c:catAx>
        <c:axId val="385100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6131"/>
        <c:crosses val="autoZero"/>
        <c:auto val="0"/>
        <c:lblOffset val="100"/>
        <c:tickLblSkip val="1"/>
        <c:noMultiLvlLbl val="0"/>
      </c:catAx>
      <c:valAx>
        <c:axId val="1104613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510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'平成22年'!$I$79:$I$85</c:f>
              <c:strCache/>
            </c:strRef>
          </c:cat>
          <c:val>
            <c:numRef>
              <c:f>'平成22年'!$J$79:$J$85</c:f>
              <c:numCache/>
            </c:numRef>
          </c:val>
        </c:ser>
        <c:axId val="32306316"/>
        <c:axId val="22321389"/>
      </c:radarChart>
      <c:catAx>
        <c:axId val="323063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1389"/>
        <c:crosses val="autoZero"/>
        <c:auto val="0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306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'平成20年'!$I$55:$I$61</c:f>
              <c:strCache/>
            </c:strRef>
          </c:cat>
          <c:val>
            <c:numRef>
              <c:f>'平成20年'!$J$55:$J$61</c:f>
              <c:numCache/>
            </c:numRef>
          </c:val>
        </c:ser>
        <c:axId val="17811176"/>
        <c:axId val="26082857"/>
      </c:radarChart>
      <c:catAx>
        <c:axId val="178111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2857"/>
        <c:crosses val="autoZero"/>
        <c:auto val="0"/>
        <c:lblOffset val="100"/>
        <c:tickLblSkip val="1"/>
        <c:noMultiLvlLbl val="0"/>
      </c:catAx>
      <c:valAx>
        <c:axId val="26082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811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'平成22年'!$A$91:$A$97</c:f>
              <c:strCache/>
            </c:strRef>
          </c:cat>
          <c:val>
            <c:numRef>
              <c:f>'平成22年'!$B$91:$B$97</c:f>
              <c:numCache/>
            </c:numRef>
          </c:val>
        </c:ser>
        <c:axId val="66674774"/>
        <c:axId val="63202055"/>
      </c:radarChart>
      <c:catAx>
        <c:axId val="666747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2055"/>
        <c:crosses val="autoZero"/>
        <c:auto val="0"/>
        <c:lblOffset val="100"/>
        <c:tickLblSkip val="1"/>
        <c:noMultiLvlLbl val="0"/>
      </c:catAx>
      <c:valAx>
        <c:axId val="6320205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'平成23年'!$A$55:$A$61</c:f>
              <c:strCache/>
            </c:strRef>
          </c:cat>
          <c:val>
            <c:numRef>
              <c:f>'平成23年'!$B$55:$B$61</c:f>
              <c:numCache/>
            </c:numRef>
          </c:val>
        </c:ser>
        <c:axId val="31947584"/>
        <c:axId val="19092801"/>
      </c:radarChart>
      <c:catAx>
        <c:axId val="31947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2801"/>
        <c:crosses val="autoZero"/>
        <c:auto val="0"/>
        <c:lblOffset val="100"/>
        <c:tickLblSkip val="1"/>
        <c:noMultiLvlLbl val="0"/>
      </c:catAx>
      <c:valAx>
        <c:axId val="19092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94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'平成23年'!$E$55:$E$61</c:f>
              <c:strCache/>
            </c:strRef>
          </c:cat>
          <c:val>
            <c:numRef>
              <c:f>'平成23年'!$F$55:$F$61</c:f>
              <c:numCache/>
            </c:numRef>
          </c:val>
        </c:ser>
        <c:axId val="37617482"/>
        <c:axId val="3013019"/>
      </c:radarChart>
      <c:catAx>
        <c:axId val="376174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19"/>
        <c:crosses val="autoZero"/>
        <c:auto val="0"/>
        <c:lblOffset val="100"/>
        <c:tickLblSkip val="1"/>
        <c:noMultiLvlLbl val="0"/>
      </c:catAx>
      <c:valAx>
        <c:axId val="3013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'平成23年'!$I$55:$I$61</c:f>
              <c:strCache/>
            </c:strRef>
          </c:cat>
          <c:val>
            <c:numRef>
              <c:f>'平成23年'!$J$55:$J$61</c:f>
              <c:numCache/>
            </c:numRef>
          </c:val>
        </c:ser>
        <c:axId val="27117172"/>
        <c:axId val="42727957"/>
      </c:radarChart>
      <c:catAx>
        <c:axId val="271171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7957"/>
        <c:crosses val="autoZero"/>
        <c:auto val="0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117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'平成23年'!$A$67:$A$73</c:f>
              <c:strCache/>
            </c:strRef>
          </c:cat>
          <c:val>
            <c:numRef>
              <c:f>'平成23年'!$B$67:$B$73</c:f>
              <c:numCache/>
            </c:numRef>
          </c:val>
        </c:ser>
        <c:axId val="49007294"/>
        <c:axId val="38412463"/>
      </c:radarChart>
      <c:catAx>
        <c:axId val="490072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2463"/>
        <c:crosses val="autoZero"/>
        <c:auto val="0"/>
        <c:lblOffset val="100"/>
        <c:tickLblSkip val="1"/>
        <c:noMultiLvlLbl val="0"/>
      </c:catAx>
      <c:valAx>
        <c:axId val="3841246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'平成23年'!$E$67:$E$73</c:f>
              <c:strCache/>
            </c:strRef>
          </c:cat>
          <c:val>
            <c:numRef>
              <c:f>'平成23年'!$F$67:$F$73</c:f>
              <c:numCache/>
            </c:numRef>
          </c:val>
        </c:ser>
        <c:axId val="10167848"/>
        <c:axId val="24401769"/>
      </c:radarChart>
      <c:catAx>
        <c:axId val="101678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1769"/>
        <c:crosses val="autoZero"/>
        <c:auto val="0"/>
        <c:lblOffset val="100"/>
        <c:tickLblSkip val="1"/>
        <c:noMultiLvlLbl val="0"/>
      </c:catAx>
      <c:valAx>
        <c:axId val="24401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167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'平成23年'!$I$67:$I$73</c:f>
              <c:strCache/>
            </c:strRef>
          </c:cat>
          <c:val>
            <c:numRef>
              <c:f>'平成23年'!$J$67:$J$73</c:f>
              <c:numCache/>
            </c:numRef>
          </c:val>
        </c:ser>
        <c:axId val="18289330"/>
        <c:axId val="30386243"/>
      </c:radarChart>
      <c:catAx>
        <c:axId val="182893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6243"/>
        <c:crosses val="autoZero"/>
        <c:auto val="0"/>
        <c:lblOffset val="100"/>
        <c:tickLblSkip val="1"/>
        <c:noMultiLvlLbl val="0"/>
      </c:catAx>
      <c:valAx>
        <c:axId val="30386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289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'平成23年'!$A$79:$A$85</c:f>
              <c:strCache/>
            </c:strRef>
          </c:cat>
          <c:val>
            <c:numRef>
              <c:f>'平成23年'!$B$79:$B$85</c:f>
              <c:numCache/>
            </c:numRef>
          </c:val>
        </c:ser>
        <c:axId val="5040732"/>
        <c:axId val="45366589"/>
      </c:radarChart>
      <c:catAx>
        <c:axId val="50407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6589"/>
        <c:crosses val="autoZero"/>
        <c:auto val="0"/>
        <c:lblOffset val="100"/>
        <c:tickLblSkip val="1"/>
        <c:noMultiLvlLbl val="0"/>
      </c:catAx>
      <c:valAx>
        <c:axId val="4536658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40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'平成23年'!$E$79:$E$85</c:f>
              <c:strCache/>
            </c:strRef>
          </c:cat>
          <c:val>
            <c:numRef>
              <c:f>'平成23年'!$F$79:$F$85</c:f>
              <c:numCache/>
            </c:numRef>
          </c:val>
        </c:ser>
        <c:axId val="5646118"/>
        <c:axId val="50815063"/>
      </c:radarChart>
      <c:catAx>
        <c:axId val="56461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15063"/>
        <c:crosses val="autoZero"/>
        <c:auto val="0"/>
        <c:lblOffset val="100"/>
        <c:tickLblSkip val="1"/>
        <c:noMultiLvlLbl val="0"/>
      </c:catAx>
      <c:valAx>
        <c:axId val="5081506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46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'平成23年'!$I$79:$I$85</c:f>
              <c:strCache/>
            </c:strRef>
          </c:cat>
          <c:val>
            <c:numRef>
              <c:f>'平成23年'!$J$79:$J$85</c:f>
              <c:numCache/>
            </c:numRef>
          </c:val>
        </c:ser>
        <c:axId val="54682384"/>
        <c:axId val="22379409"/>
      </c:radarChart>
      <c:catAx>
        <c:axId val="546823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9409"/>
        <c:crosses val="autoZero"/>
        <c:auto val="0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682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'平成20年'!$A$67:$A$73</c:f>
              <c:strCache/>
            </c:strRef>
          </c:cat>
          <c:val>
            <c:numRef>
              <c:f>'平成20年'!$B$67:$B$73</c:f>
              <c:numCache/>
            </c:numRef>
          </c:val>
        </c:ser>
        <c:axId val="33419122"/>
        <c:axId val="32336643"/>
      </c:radarChart>
      <c:catAx>
        <c:axId val="334191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6643"/>
        <c:crosses val="autoZero"/>
        <c:auto val="0"/>
        <c:lblOffset val="100"/>
        <c:tickLblSkip val="1"/>
        <c:noMultiLvlLbl val="0"/>
      </c:catAx>
      <c:valAx>
        <c:axId val="3233664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419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'平成23年'!$A$91:$A$97</c:f>
              <c:strCache/>
            </c:strRef>
          </c:cat>
          <c:val>
            <c:numRef>
              <c:f>'平成23年'!$B$91:$B$97</c:f>
              <c:numCache/>
            </c:numRef>
          </c:val>
        </c:ser>
        <c:axId val="88090"/>
        <c:axId val="792811"/>
      </c:radarChart>
      <c:catAx>
        <c:axId val="880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11"/>
        <c:crosses val="autoZero"/>
        <c:auto val="0"/>
        <c:lblOffset val="100"/>
        <c:tickLblSkip val="1"/>
        <c:noMultiLvlLbl val="0"/>
      </c:catAx>
      <c:valAx>
        <c:axId val="79281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8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'平成24年'!$A$55:$A$61</c:f>
              <c:strCache/>
            </c:strRef>
          </c:cat>
          <c:val>
            <c:numRef>
              <c:f>'平成24年'!$B$55:$B$61</c:f>
              <c:numCache/>
            </c:numRef>
          </c:val>
        </c:ser>
        <c:axId val="7135300"/>
        <c:axId val="64217701"/>
      </c:radarChart>
      <c:catAx>
        <c:axId val="71353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7701"/>
        <c:crosses val="autoZero"/>
        <c:auto val="0"/>
        <c:lblOffset val="100"/>
        <c:tickLblSkip val="1"/>
        <c:noMultiLvlLbl val="0"/>
      </c:catAx>
      <c:valAx>
        <c:axId val="64217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135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'平成24年'!$E$55:$E$61</c:f>
              <c:strCache/>
            </c:strRef>
          </c:cat>
          <c:val>
            <c:numRef>
              <c:f>'平成24年'!$F$55:$F$61</c:f>
              <c:numCache/>
            </c:numRef>
          </c:val>
        </c:ser>
        <c:axId val="41088398"/>
        <c:axId val="34251263"/>
      </c:radarChart>
      <c:catAx>
        <c:axId val="410883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1263"/>
        <c:crosses val="autoZero"/>
        <c:auto val="0"/>
        <c:lblOffset val="100"/>
        <c:tickLblSkip val="1"/>
        <c:noMultiLvlLbl val="0"/>
      </c:catAx>
      <c:valAx>
        <c:axId val="34251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088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'平成24年'!$I$55:$I$61</c:f>
              <c:strCache/>
            </c:strRef>
          </c:cat>
          <c:val>
            <c:numRef>
              <c:f>'平成24年'!$J$55:$J$61</c:f>
              <c:numCache/>
            </c:numRef>
          </c:val>
        </c:ser>
        <c:axId val="39825912"/>
        <c:axId val="22888889"/>
      </c:radarChart>
      <c:catAx>
        <c:axId val="398259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8889"/>
        <c:crosses val="autoZero"/>
        <c:auto val="0"/>
        <c:lblOffset val="100"/>
        <c:tickLblSkip val="1"/>
        <c:noMultiLvlLbl val="0"/>
      </c:catAx>
      <c:valAx>
        <c:axId val="2288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825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'平成24年'!$A$67:$A$73</c:f>
              <c:strCache/>
            </c:strRef>
          </c:cat>
          <c:val>
            <c:numRef>
              <c:f>'平成24年'!$B$67:$B$73</c:f>
              <c:numCache/>
            </c:numRef>
          </c:val>
        </c:ser>
        <c:axId val="4673410"/>
        <c:axId val="42060691"/>
      </c:radarChart>
      <c:catAx>
        <c:axId val="46734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691"/>
        <c:crosses val="autoZero"/>
        <c:auto val="0"/>
        <c:lblOffset val="100"/>
        <c:tickLblSkip val="1"/>
        <c:noMultiLvlLbl val="0"/>
      </c:catAx>
      <c:valAx>
        <c:axId val="4206069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73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'平成24年'!$E$67:$E$73</c:f>
              <c:strCache/>
            </c:strRef>
          </c:cat>
          <c:val>
            <c:numRef>
              <c:f>'平成24年'!$F$67:$F$73</c:f>
              <c:numCache/>
            </c:numRef>
          </c:val>
        </c:ser>
        <c:axId val="43001900"/>
        <c:axId val="51472781"/>
      </c:radarChart>
      <c:catAx>
        <c:axId val="430019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2781"/>
        <c:crosses val="autoZero"/>
        <c:auto val="0"/>
        <c:lblOffset val="100"/>
        <c:tickLblSkip val="1"/>
        <c:noMultiLvlLbl val="0"/>
      </c:catAx>
      <c:valAx>
        <c:axId val="51472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001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'平成24年'!$I$67:$I$73</c:f>
              <c:strCache/>
            </c:strRef>
          </c:cat>
          <c:val>
            <c:numRef>
              <c:f>'平成24年'!$J$67:$J$73</c:f>
              <c:numCache/>
            </c:numRef>
          </c:val>
        </c:ser>
        <c:axId val="60601846"/>
        <c:axId val="8545703"/>
      </c:radarChart>
      <c:catAx>
        <c:axId val="606018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5703"/>
        <c:crosses val="autoZero"/>
        <c:auto val="0"/>
        <c:lblOffset val="100"/>
        <c:tickLblSkip val="1"/>
        <c:noMultiLvlLbl val="0"/>
      </c:catAx>
      <c:valAx>
        <c:axId val="8545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601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'平成24年'!$A$79:$A$85</c:f>
              <c:strCache/>
            </c:strRef>
          </c:cat>
          <c:val>
            <c:numRef>
              <c:f>'平成24年'!$B$79:$B$85</c:f>
              <c:numCache/>
            </c:numRef>
          </c:val>
        </c:ser>
        <c:axId val="9802464"/>
        <c:axId val="21113313"/>
      </c:radarChart>
      <c:catAx>
        <c:axId val="98024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313"/>
        <c:crosses val="autoZero"/>
        <c:auto val="0"/>
        <c:lblOffset val="100"/>
        <c:tickLblSkip val="1"/>
        <c:noMultiLvlLbl val="0"/>
      </c:catAx>
      <c:valAx>
        <c:axId val="2111331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802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'平成24年'!$E$79:$E$85</c:f>
              <c:strCache/>
            </c:strRef>
          </c:cat>
          <c:val>
            <c:numRef>
              <c:f>'平成24年'!$F$79:$F$85</c:f>
              <c:numCache/>
            </c:numRef>
          </c:val>
        </c:ser>
        <c:axId val="55802090"/>
        <c:axId val="32456763"/>
      </c:radarChart>
      <c:catAx>
        <c:axId val="558020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6763"/>
        <c:crosses val="autoZero"/>
        <c:auto val="0"/>
        <c:lblOffset val="100"/>
        <c:tickLblSkip val="1"/>
        <c:noMultiLvlLbl val="0"/>
      </c:catAx>
      <c:valAx>
        <c:axId val="3245676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802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'平成24年'!$I$79:$I$85</c:f>
              <c:strCache/>
            </c:strRef>
          </c:cat>
          <c:val>
            <c:numRef>
              <c:f>'平成24年'!$J$79:$J$85</c:f>
              <c:numCache/>
            </c:numRef>
          </c:val>
        </c:ser>
        <c:axId val="23675412"/>
        <c:axId val="11752117"/>
      </c:radarChart>
      <c:catAx>
        <c:axId val="236754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2117"/>
        <c:crosses val="autoZero"/>
        <c:auto val="0"/>
        <c:lblOffset val="100"/>
        <c:tickLblSkip val="1"/>
        <c:noMultiLvlLbl val="0"/>
      </c:catAx>
      <c:valAx>
        <c:axId val="11752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'平成20年'!$E$67:$E$73</c:f>
              <c:strCache/>
            </c:strRef>
          </c:cat>
          <c:val>
            <c:numRef>
              <c:f>'平成20年'!$F$67:$F$73</c:f>
              <c:numCache/>
            </c:numRef>
          </c:val>
        </c:ser>
        <c:axId val="22594332"/>
        <c:axId val="2022397"/>
      </c:radarChart>
      <c:catAx>
        <c:axId val="225943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397"/>
        <c:crosses val="autoZero"/>
        <c:auto val="0"/>
        <c:lblOffset val="100"/>
        <c:tickLblSkip val="1"/>
        <c:noMultiLvlLbl val="0"/>
      </c:catAx>
      <c:valAx>
        <c:axId val="2022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594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'平成24年'!$A$91:$A$97</c:f>
              <c:strCache/>
            </c:strRef>
          </c:cat>
          <c:val>
            <c:numRef>
              <c:f>'平成24年'!$B$91:$B$97</c:f>
              <c:numCache/>
            </c:numRef>
          </c:val>
        </c:ser>
        <c:axId val="38660190"/>
        <c:axId val="12397391"/>
      </c:radarChart>
      <c:catAx>
        <c:axId val="386601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7391"/>
        <c:crosses val="autoZero"/>
        <c:auto val="0"/>
        <c:lblOffset val="100"/>
        <c:tickLblSkip val="1"/>
        <c:noMultiLvlLbl val="0"/>
      </c:catAx>
      <c:valAx>
        <c:axId val="1239739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'平成25年'!$A$55:$A$61</c:f>
              <c:strCache/>
            </c:strRef>
          </c:cat>
          <c:val>
            <c:numRef>
              <c:f>'平成25年'!$B$55:$B$61</c:f>
              <c:numCache/>
            </c:numRef>
          </c:val>
        </c:ser>
        <c:axId val="44467656"/>
        <c:axId val="64664585"/>
      </c:radarChart>
      <c:catAx>
        <c:axId val="444676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85"/>
        <c:crosses val="autoZero"/>
        <c:auto val="0"/>
        <c:lblOffset val="100"/>
        <c:tickLblSkip val="1"/>
        <c:noMultiLvlLbl val="0"/>
      </c:catAx>
      <c:valAx>
        <c:axId val="64664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467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'平成25年'!$E$55:$E$61</c:f>
              <c:strCache/>
            </c:strRef>
          </c:cat>
          <c:val>
            <c:numRef>
              <c:f>'平成25年'!$F$55:$F$61</c:f>
              <c:numCache/>
            </c:numRef>
          </c:val>
        </c:ser>
        <c:axId val="45110354"/>
        <c:axId val="3340003"/>
      </c:radarChart>
      <c:catAx>
        <c:axId val="451103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003"/>
        <c:crosses val="autoZero"/>
        <c:auto val="0"/>
        <c:lblOffset val="100"/>
        <c:tickLblSkip val="1"/>
        <c:noMultiLvlLbl val="0"/>
      </c:catAx>
      <c:valAx>
        <c:axId val="3340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11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'平成25年'!$I$55:$I$61</c:f>
              <c:strCache/>
            </c:strRef>
          </c:cat>
          <c:val>
            <c:numRef>
              <c:f>'平成25年'!$J$55:$J$61</c:f>
              <c:numCache/>
            </c:numRef>
          </c:val>
        </c:ser>
        <c:axId val="30060028"/>
        <c:axId val="2104797"/>
      </c:radarChart>
      <c:catAx>
        <c:axId val="300600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7"/>
        <c:crosses val="autoZero"/>
        <c:auto val="0"/>
        <c:lblOffset val="100"/>
        <c:tickLblSkip val="1"/>
        <c:noMultiLvlLbl val="0"/>
      </c:catAx>
      <c:valAx>
        <c:axId val="2104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060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'平成25年'!$A$67:$A$73</c:f>
              <c:strCache/>
            </c:strRef>
          </c:cat>
          <c:val>
            <c:numRef>
              <c:f>'平成25年'!$B$67:$B$73</c:f>
              <c:numCache/>
            </c:numRef>
          </c:val>
        </c:ser>
        <c:axId val="18943174"/>
        <c:axId val="36270839"/>
      </c:radarChart>
      <c:catAx>
        <c:axId val="18943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0839"/>
        <c:crosses val="autoZero"/>
        <c:auto val="0"/>
        <c:lblOffset val="100"/>
        <c:tickLblSkip val="1"/>
        <c:noMultiLvlLbl val="0"/>
      </c:catAx>
      <c:valAx>
        <c:axId val="3627083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943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'平成25年'!$E$67:$E$73</c:f>
              <c:strCache/>
            </c:strRef>
          </c:cat>
          <c:val>
            <c:numRef>
              <c:f>'平成25年'!$F$67:$F$73</c:f>
              <c:numCache/>
            </c:numRef>
          </c:val>
        </c:ser>
        <c:axId val="58002096"/>
        <c:axId val="52256817"/>
      </c:radarChart>
      <c:catAx>
        <c:axId val="580020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56817"/>
        <c:crosses val="autoZero"/>
        <c:auto val="0"/>
        <c:lblOffset val="100"/>
        <c:tickLblSkip val="1"/>
        <c:noMultiLvlLbl val="0"/>
      </c:catAx>
      <c:valAx>
        <c:axId val="52256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002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'平成25年'!$I$67:$I$73</c:f>
              <c:strCache/>
            </c:strRef>
          </c:cat>
          <c:val>
            <c:numRef>
              <c:f>'平成25年'!$J$67:$J$73</c:f>
              <c:numCache/>
            </c:numRef>
          </c:val>
        </c:ser>
        <c:axId val="549306"/>
        <c:axId val="4943755"/>
      </c:radarChart>
      <c:catAx>
        <c:axId val="5493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755"/>
        <c:crosses val="autoZero"/>
        <c:auto val="0"/>
        <c:lblOffset val="100"/>
        <c:tickLblSkip val="1"/>
        <c:noMultiLvlLbl val="0"/>
      </c:catAx>
      <c:valAx>
        <c:axId val="4943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9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'平成25年'!$A$79:$A$85</c:f>
              <c:strCache/>
            </c:strRef>
          </c:cat>
          <c:val>
            <c:numRef>
              <c:f>'平成25年'!$B$79:$B$85</c:f>
              <c:numCache/>
            </c:numRef>
          </c:val>
        </c:ser>
        <c:axId val="44493796"/>
        <c:axId val="64899845"/>
      </c:radarChart>
      <c:catAx>
        <c:axId val="444937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99845"/>
        <c:crosses val="autoZero"/>
        <c:auto val="0"/>
        <c:lblOffset val="100"/>
        <c:tickLblSkip val="1"/>
        <c:noMultiLvlLbl val="0"/>
      </c:catAx>
      <c:valAx>
        <c:axId val="6489984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493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'平成25年'!$E$79:$E$85</c:f>
              <c:strCache/>
            </c:strRef>
          </c:cat>
          <c:val>
            <c:numRef>
              <c:f>'平成25年'!$F$79:$F$85</c:f>
              <c:numCache/>
            </c:numRef>
          </c:val>
        </c:ser>
        <c:axId val="47227694"/>
        <c:axId val="22396063"/>
      </c:radarChart>
      <c:catAx>
        <c:axId val="472276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6063"/>
        <c:crosses val="autoZero"/>
        <c:auto val="0"/>
        <c:lblOffset val="100"/>
        <c:tickLblSkip val="1"/>
        <c:noMultiLvlLbl val="0"/>
      </c:catAx>
      <c:valAx>
        <c:axId val="2239606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227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'平成25年'!$I$79:$I$85</c:f>
              <c:strCache/>
            </c:strRef>
          </c:cat>
          <c:val>
            <c:numRef>
              <c:f>'平成25年'!$J$79:$J$85</c:f>
              <c:numCache/>
            </c:numRef>
          </c:val>
        </c:ser>
        <c:axId val="237976"/>
        <c:axId val="2141785"/>
      </c:radarChart>
      <c:catAx>
        <c:axId val="2379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785"/>
        <c:crosses val="autoZero"/>
        <c:auto val="0"/>
        <c:lblOffset val="100"/>
        <c:tickLblSkip val="1"/>
        <c:noMultiLvlLbl val="0"/>
      </c:catAx>
      <c:valAx>
        <c:axId val="2141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7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'平成20年'!$I$67:$I$73</c:f>
              <c:strCache/>
            </c:strRef>
          </c:cat>
          <c:val>
            <c:numRef>
              <c:f>'平成20年'!$J$67:$J$73</c:f>
              <c:numCache/>
            </c:numRef>
          </c:val>
        </c:ser>
        <c:axId val="18201574"/>
        <c:axId val="29596439"/>
      </c:radarChart>
      <c:catAx>
        <c:axId val="182015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96439"/>
        <c:crosses val="autoZero"/>
        <c:auto val="0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20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'平成25年'!$A$91:$A$97</c:f>
              <c:strCache/>
            </c:strRef>
          </c:cat>
          <c:val>
            <c:numRef>
              <c:f>'平成25年'!$B$91:$B$97</c:f>
              <c:numCache/>
            </c:numRef>
          </c:val>
        </c:ser>
        <c:axId val="19276066"/>
        <c:axId val="39266867"/>
      </c:radarChart>
      <c:catAx>
        <c:axId val="192760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6867"/>
        <c:crosses val="autoZero"/>
        <c:auto val="0"/>
        <c:lblOffset val="100"/>
        <c:tickLblSkip val="1"/>
        <c:noMultiLvlLbl val="0"/>
      </c:catAx>
      <c:valAx>
        <c:axId val="3926686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276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'平成26年'!$A$55:$A$61</c:f>
              <c:strCache/>
            </c:strRef>
          </c:cat>
          <c:val>
            <c:numRef>
              <c:f>'平成26年'!$B$55:$B$61</c:f>
              <c:numCache/>
            </c:numRef>
          </c:val>
        </c:ser>
        <c:axId val="17857484"/>
        <c:axId val="26499629"/>
      </c:radarChart>
      <c:catAx>
        <c:axId val="178574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9629"/>
        <c:crosses val="autoZero"/>
        <c:auto val="0"/>
        <c:lblOffset val="100"/>
        <c:tickLblSkip val="1"/>
        <c:noMultiLvlLbl val="0"/>
      </c:catAx>
      <c:valAx>
        <c:axId val="26499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857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'平成26年'!$E$55:$E$61</c:f>
              <c:strCache/>
            </c:strRef>
          </c:cat>
          <c:val>
            <c:numRef>
              <c:f>'平成26年'!$F$55:$F$61</c:f>
              <c:numCache/>
            </c:numRef>
          </c:val>
        </c:ser>
        <c:axId val="37170070"/>
        <c:axId val="66095175"/>
      </c:radarChart>
      <c:catAx>
        <c:axId val="371700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5175"/>
        <c:crosses val="autoZero"/>
        <c:auto val="0"/>
        <c:lblOffset val="100"/>
        <c:tickLblSkip val="1"/>
        <c:noMultiLvlLbl val="0"/>
      </c:catAx>
      <c:valAx>
        <c:axId val="66095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170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'平成26年'!$I$55:$I$61</c:f>
              <c:strCache/>
            </c:strRef>
          </c:cat>
          <c:val>
            <c:numRef>
              <c:f>'平成26年'!$J$55:$J$61</c:f>
              <c:numCache/>
            </c:numRef>
          </c:val>
        </c:ser>
        <c:axId val="57985664"/>
        <c:axId val="52108929"/>
      </c:radarChart>
      <c:catAx>
        <c:axId val="579856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08929"/>
        <c:crosses val="autoZero"/>
        <c:auto val="0"/>
        <c:lblOffset val="100"/>
        <c:tickLblSkip val="1"/>
        <c:noMultiLvlLbl val="0"/>
      </c:catAx>
      <c:valAx>
        <c:axId val="52108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985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'平成26年'!$A$67:$A$73</c:f>
              <c:strCache/>
            </c:strRef>
          </c:cat>
          <c:val>
            <c:numRef>
              <c:f>'平成26年'!$B$67:$B$73</c:f>
              <c:numCache/>
            </c:numRef>
          </c:val>
        </c:ser>
        <c:axId val="66327178"/>
        <c:axId val="60073691"/>
      </c:radarChart>
      <c:catAx>
        <c:axId val="663271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3691"/>
        <c:crosses val="autoZero"/>
        <c:auto val="0"/>
        <c:lblOffset val="100"/>
        <c:tickLblSkip val="1"/>
        <c:noMultiLvlLbl val="0"/>
      </c:catAx>
      <c:valAx>
        <c:axId val="6007369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327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'平成26年'!$E$67:$E$73</c:f>
              <c:strCache/>
            </c:strRef>
          </c:cat>
          <c:val>
            <c:numRef>
              <c:f>'平成26年'!$F$67:$F$73</c:f>
              <c:numCache/>
            </c:numRef>
          </c:val>
        </c:ser>
        <c:axId val="3792308"/>
        <c:axId val="34130773"/>
      </c:radarChart>
      <c:catAx>
        <c:axId val="37923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0773"/>
        <c:crosses val="autoZero"/>
        <c:auto val="0"/>
        <c:lblOffset val="100"/>
        <c:tickLblSkip val="1"/>
        <c:noMultiLvlLbl val="0"/>
      </c:catAx>
      <c:valAx>
        <c:axId val="34130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92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'平成26年'!$I$67:$I$73</c:f>
              <c:strCache/>
            </c:strRef>
          </c:cat>
          <c:val>
            <c:numRef>
              <c:f>'平成26年'!$J$67:$J$73</c:f>
              <c:numCache/>
            </c:numRef>
          </c:val>
        </c:ser>
        <c:axId val="38741502"/>
        <c:axId val="13129199"/>
      </c:radarChart>
      <c:catAx>
        <c:axId val="387415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29199"/>
        <c:crosses val="autoZero"/>
        <c:auto val="0"/>
        <c:lblOffset val="100"/>
        <c:tickLblSkip val="1"/>
        <c:noMultiLvlLbl val="0"/>
      </c:catAx>
      <c:valAx>
        <c:axId val="13129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741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'平成26年'!$A$79:$A$85</c:f>
              <c:strCache/>
            </c:strRef>
          </c:cat>
          <c:val>
            <c:numRef>
              <c:f>'平成26年'!$B$79:$B$85</c:f>
              <c:numCache/>
            </c:numRef>
          </c:val>
        </c:ser>
        <c:axId val="51053928"/>
        <c:axId val="56832169"/>
      </c:radarChart>
      <c:catAx>
        <c:axId val="510539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32169"/>
        <c:crosses val="autoZero"/>
        <c:auto val="0"/>
        <c:lblOffset val="100"/>
        <c:tickLblSkip val="1"/>
        <c:noMultiLvlLbl val="0"/>
      </c:catAx>
      <c:valAx>
        <c:axId val="5683216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053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'平成26年'!$E$79:$E$85</c:f>
              <c:strCache/>
            </c:strRef>
          </c:cat>
          <c:val>
            <c:numRef>
              <c:f>'平成26年'!$F$79:$F$85</c:f>
              <c:numCache/>
            </c:numRef>
          </c:val>
        </c:ser>
        <c:axId val="41727474"/>
        <c:axId val="40002947"/>
      </c:radarChart>
      <c:catAx>
        <c:axId val="417274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2947"/>
        <c:crosses val="autoZero"/>
        <c:auto val="0"/>
        <c:lblOffset val="100"/>
        <c:tickLblSkip val="1"/>
        <c:noMultiLvlLbl val="0"/>
      </c:catAx>
      <c:valAx>
        <c:axId val="4000294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727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'平成26年'!$I$79:$I$85</c:f>
              <c:strCache/>
            </c:strRef>
          </c:cat>
          <c:val>
            <c:numRef>
              <c:f>'平成26年'!$J$79:$J$85</c:f>
              <c:numCache/>
            </c:numRef>
          </c:val>
        </c:ser>
        <c:axId val="24482204"/>
        <c:axId val="19013245"/>
      </c:radarChart>
      <c:catAx>
        <c:axId val="244822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13245"/>
        <c:crosses val="autoZero"/>
        <c:auto val="0"/>
        <c:lblOffset val="100"/>
        <c:tickLblSkip val="1"/>
        <c:noMultiLvlLbl val="0"/>
      </c:catAx>
      <c:valAx>
        <c:axId val="19013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482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'平成20年'!$A$79:$A$85</c:f>
              <c:strCache/>
            </c:strRef>
          </c:cat>
          <c:val>
            <c:numRef>
              <c:f>'平成20年'!$B$79:$B$85</c:f>
              <c:numCache/>
            </c:numRef>
          </c:val>
        </c:ser>
        <c:axId val="65041360"/>
        <c:axId val="48501329"/>
      </c:radarChart>
      <c:catAx>
        <c:axId val="650413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1329"/>
        <c:crosses val="autoZero"/>
        <c:auto val="0"/>
        <c:lblOffset val="100"/>
        <c:tickLblSkip val="1"/>
        <c:noMultiLvlLbl val="0"/>
      </c:catAx>
      <c:valAx>
        <c:axId val="4850132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041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'平成26年'!$A$91:$A$97</c:f>
              <c:strCache/>
            </c:strRef>
          </c:cat>
          <c:val>
            <c:numRef>
              <c:f>'平成26年'!$B$91:$B$97</c:f>
              <c:numCache/>
            </c:numRef>
          </c:val>
        </c:ser>
        <c:axId val="36901478"/>
        <c:axId val="63677847"/>
      </c:radarChart>
      <c:catAx>
        <c:axId val="369014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7847"/>
        <c:crosses val="autoZero"/>
        <c:auto val="0"/>
        <c:lblOffset val="100"/>
        <c:tickLblSkip val="1"/>
        <c:noMultiLvlLbl val="0"/>
      </c:catAx>
      <c:valAx>
        <c:axId val="6367784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'平成26年'!$A$55:$A$61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'平成26年'!$B$55:$B$61</c:f>
              <c:numCache>
                <c:ptCount val="7"/>
                <c:pt idx="0">
                  <c:v>0.008661812703991965</c:v>
                </c:pt>
                <c:pt idx="1">
                  <c:v>0.10042681395932714</c:v>
                </c:pt>
                <c:pt idx="2">
                  <c:v>0.2997740396685915</c:v>
                </c:pt>
                <c:pt idx="3">
                  <c:v>0.36090886266633193</c:v>
                </c:pt>
                <c:pt idx="4">
                  <c:v>0.19445141852874717</c:v>
                </c:pt>
                <c:pt idx="5">
                  <c:v>0.03489831785086618</c:v>
                </c:pt>
                <c:pt idx="6">
                  <c:v>0.0008787346221441124</c:v>
                </c:pt>
              </c:numCache>
            </c:numRef>
          </c:val>
        </c:ser>
        <c:axId val="36229712"/>
        <c:axId val="57631953"/>
      </c:radarChart>
      <c:catAx>
        <c:axId val="362297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 val="autoZero"/>
        <c:auto val="0"/>
        <c:lblOffset val="100"/>
        <c:tickLblSkip val="1"/>
        <c:noMultiLvlLbl val="0"/>
      </c:catAx>
      <c:valAx>
        <c:axId val="5763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'平成26年'!$E$55:$E$61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'平成26年'!$F$55:$F$61</c:f>
              <c:numCache>
                <c:ptCount val="7"/>
                <c:pt idx="0">
                  <c:v>0.018315018315018316</c:v>
                </c:pt>
                <c:pt idx="1">
                  <c:v>0.15567765567765568</c:v>
                </c:pt>
                <c:pt idx="2">
                  <c:v>0.326007326007326</c:v>
                </c:pt>
                <c:pt idx="3">
                  <c:v>0.30952380952380953</c:v>
                </c:pt>
                <c:pt idx="4">
                  <c:v>0.15384615384615385</c:v>
                </c:pt>
                <c:pt idx="5">
                  <c:v>0.03663003663003663</c:v>
                </c:pt>
                <c:pt idx="6">
                  <c:v>0</c:v>
                </c:pt>
              </c:numCache>
            </c:numRef>
          </c:val>
        </c:ser>
        <c:axId val="48925530"/>
        <c:axId val="37676587"/>
      </c:radarChart>
      <c:catAx>
        <c:axId val="489255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587"/>
        <c:crosses val="autoZero"/>
        <c:auto val="0"/>
        <c:lblOffset val="100"/>
        <c:tickLblSkip val="1"/>
        <c:noMultiLvlLbl val="0"/>
      </c:catAx>
      <c:valAx>
        <c:axId val="37676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'平成26年'!$I$55:$I$61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'平成26年'!$J$55:$J$61</c:f>
              <c:numCache>
                <c:ptCount val="7"/>
                <c:pt idx="0">
                  <c:v>0.017123287671232876</c:v>
                </c:pt>
                <c:pt idx="1">
                  <c:v>0.15753424657534246</c:v>
                </c:pt>
                <c:pt idx="2">
                  <c:v>0.2945205479452055</c:v>
                </c:pt>
                <c:pt idx="3">
                  <c:v>0.339041095890411</c:v>
                </c:pt>
                <c:pt idx="4">
                  <c:v>0.14383561643835616</c:v>
                </c:pt>
                <c:pt idx="5">
                  <c:v>0.04794520547945205</c:v>
                </c:pt>
                <c:pt idx="6">
                  <c:v>0</c:v>
                </c:pt>
              </c:numCache>
            </c:numRef>
          </c:val>
        </c:ser>
        <c:axId val="3544964"/>
        <c:axId val="31904677"/>
      </c:radarChart>
      <c:catAx>
        <c:axId val="35449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4677"/>
        <c:crosses val="autoZero"/>
        <c:auto val="0"/>
        <c:lblOffset val="100"/>
        <c:tickLblSkip val="1"/>
        <c:noMultiLvlLbl val="0"/>
      </c:catAx>
      <c:valAx>
        <c:axId val="3190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44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'平成26年'!$A$67:$A$73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'平成26年'!$B$67:$B$73</c:f>
              <c:numCache>
                <c:ptCount val="7"/>
                <c:pt idx="0">
                  <c:v>0.05714285714285714</c:v>
                </c:pt>
                <c:pt idx="1">
                  <c:v>0.14285714285714285</c:v>
                </c:pt>
                <c:pt idx="2">
                  <c:v>0.34285714285714286</c:v>
                </c:pt>
                <c:pt idx="3">
                  <c:v>0.3142857142857143</c:v>
                </c:pt>
                <c:pt idx="4">
                  <c:v>0.11428571428571428</c:v>
                </c:pt>
                <c:pt idx="5">
                  <c:v>0.02857142857142857</c:v>
                </c:pt>
                <c:pt idx="6">
                  <c:v>0</c:v>
                </c:pt>
              </c:numCache>
            </c:numRef>
          </c:val>
        </c:ser>
        <c:axId val="18706638"/>
        <c:axId val="34142015"/>
      </c:radarChart>
      <c:catAx>
        <c:axId val="187066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42015"/>
        <c:crosses val="autoZero"/>
        <c:auto val="0"/>
        <c:lblOffset val="100"/>
        <c:tickLblSkip val="1"/>
        <c:noMultiLvlLbl val="0"/>
      </c:catAx>
      <c:valAx>
        <c:axId val="3414201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706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'平成26年'!$E$67:$E$73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'平成26年'!$F$67:$F$73</c:f>
              <c:numCache>
                <c:ptCount val="7"/>
                <c:pt idx="0">
                  <c:v>0</c:v>
                </c:pt>
                <c:pt idx="1">
                  <c:v>0.13114754098360656</c:v>
                </c:pt>
                <c:pt idx="2">
                  <c:v>0.3770491803278688</c:v>
                </c:pt>
                <c:pt idx="3">
                  <c:v>0.26229508196721313</c:v>
                </c:pt>
                <c:pt idx="4">
                  <c:v>0.19672131147540983</c:v>
                </c:pt>
                <c:pt idx="5">
                  <c:v>0.03278688524590164</c:v>
                </c:pt>
                <c:pt idx="6">
                  <c:v>0</c:v>
                </c:pt>
              </c:numCache>
            </c:numRef>
          </c:val>
        </c:ser>
        <c:axId val="38842680"/>
        <c:axId val="14039801"/>
      </c:radarChart>
      <c:catAx>
        <c:axId val="388426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9801"/>
        <c:crosses val="autoZero"/>
        <c:auto val="0"/>
        <c:lblOffset val="100"/>
        <c:tickLblSkip val="1"/>
        <c:noMultiLvlLbl val="0"/>
      </c:catAx>
      <c:valAx>
        <c:axId val="14039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842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'平成26年'!$I$67:$I$73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'平成26年'!$J$67:$J$73</c:f>
              <c:numCach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0.4666666666666667</c:v>
                </c:pt>
                <c:pt idx="3">
                  <c:v>0.2</c:v>
                </c:pt>
                <c:pt idx="4">
                  <c:v>0.16666666666666666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9249346"/>
        <c:axId val="63482067"/>
      </c:radarChart>
      <c:catAx>
        <c:axId val="592493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2067"/>
        <c:crosses val="autoZero"/>
        <c:auto val="0"/>
        <c:lblOffset val="100"/>
        <c:tickLblSkip val="1"/>
        <c:noMultiLvlLbl val="0"/>
      </c:catAx>
      <c:valAx>
        <c:axId val="63482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249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'平成26年'!$A$79:$A$85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 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'平成26年'!$B$79:$B$85</c:f>
              <c:numCache>
                <c:ptCount val="7"/>
                <c:pt idx="0">
                  <c:v>0.05263157894736842</c:v>
                </c:pt>
                <c:pt idx="1">
                  <c:v>0.21052631578947367</c:v>
                </c:pt>
                <c:pt idx="2">
                  <c:v>0.3157894736842105</c:v>
                </c:pt>
                <c:pt idx="3">
                  <c:v>0.23684210526315788</c:v>
                </c:pt>
                <c:pt idx="4">
                  <c:v>0.15789473684210525</c:v>
                </c:pt>
                <c:pt idx="5">
                  <c:v>0.02631578947368421</c:v>
                </c:pt>
                <c:pt idx="6">
                  <c:v>0</c:v>
                </c:pt>
              </c:numCache>
            </c:numRef>
          </c:val>
        </c:ser>
        <c:axId val="34467692"/>
        <c:axId val="41773773"/>
      </c:radarChart>
      <c:catAx>
        <c:axId val="344676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73773"/>
        <c:crosses val="autoZero"/>
        <c:auto val="0"/>
        <c:lblOffset val="100"/>
        <c:tickLblSkip val="1"/>
        <c:noMultiLvlLbl val="0"/>
      </c:catAx>
      <c:valAx>
        <c:axId val="4177377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46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'平成26年'!$E$79:$E$85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　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'平成26年'!$F$79:$F$85</c:f>
              <c:numCache>
                <c:ptCount val="7"/>
                <c:pt idx="0">
                  <c:v>0</c:v>
                </c:pt>
                <c:pt idx="1">
                  <c:v>0.12121212121212122</c:v>
                </c:pt>
                <c:pt idx="2">
                  <c:v>0.48484848484848486</c:v>
                </c:pt>
                <c:pt idx="3">
                  <c:v>0.2727272727272727</c:v>
                </c:pt>
                <c:pt idx="4">
                  <c:v>0.12121212121212122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0419638"/>
        <c:axId val="28232423"/>
      </c:radarChart>
      <c:catAx>
        <c:axId val="404196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2423"/>
        <c:crosses val="autoZero"/>
        <c:auto val="0"/>
        <c:lblOffset val="100"/>
        <c:tickLblSkip val="1"/>
        <c:noMultiLvlLbl val="0"/>
      </c:catAx>
      <c:valAx>
        <c:axId val="2823242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'平成26年'!$I$79:$I$85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'平成26年'!$J$79:$J$85</c:f>
              <c:numCache>
                <c:ptCount val="7"/>
                <c:pt idx="0">
                  <c:v>0.038461538461538464</c:v>
                </c:pt>
                <c:pt idx="1">
                  <c:v>0.15384615384615385</c:v>
                </c:pt>
                <c:pt idx="2">
                  <c:v>0.34615384615384615</c:v>
                </c:pt>
                <c:pt idx="3">
                  <c:v>0.2692307692307692</c:v>
                </c:pt>
                <c:pt idx="4">
                  <c:v>0.19230769230769232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2765216"/>
        <c:axId val="5124897"/>
      </c:radarChart>
      <c:catAx>
        <c:axId val="527652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4897"/>
        <c:crosses val="autoZero"/>
        <c:auto val="0"/>
        <c:lblOffset val="100"/>
        <c:tickLblSkip val="1"/>
        <c:noMultiLvlLbl val="0"/>
      </c:catAx>
      <c:valAx>
        <c:axId val="5124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765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'平成20年'!$E$79:$E$85</c:f>
              <c:strCache/>
            </c:strRef>
          </c:cat>
          <c:val>
            <c:numRef>
              <c:f>'平成20年'!$F$79:$F$85</c:f>
              <c:numCache/>
            </c:numRef>
          </c:val>
        </c:ser>
        <c:axId val="33858778"/>
        <c:axId val="36293547"/>
      </c:radarChart>
      <c:catAx>
        <c:axId val="338587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3547"/>
        <c:crosses val="autoZero"/>
        <c:auto val="0"/>
        <c:lblOffset val="100"/>
        <c:tickLblSkip val="1"/>
        <c:noMultiLvlLbl val="0"/>
      </c:catAx>
      <c:valAx>
        <c:axId val="3629354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858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'平成26年'!$A$91:$A$97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　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'平成26年'!$B$91:$B$97</c:f>
              <c:numCache>
                <c:ptCount val="7"/>
                <c:pt idx="0">
                  <c:v>0</c:v>
                </c:pt>
                <c:pt idx="1">
                  <c:v>0.16129032258064516</c:v>
                </c:pt>
                <c:pt idx="2">
                  <c:v>0.1935483870967742</c:v>
                </c:pt>
                <c:pt idx="3">
                  <c:v>0.3870967741935484</c:v>
                </c:pt>
                <c:pt idx="4">
                  <c:v>0.1935483870967742</c:v>
                </c:pt>
                <c:pt idx="5">
                  <c:v>0.06451612903225806</c:v>
                </c:pt>
                <c:pt idx="6">
                  <c:v>0</c:v>
                </c:pt>
              </c:numCache>
            </c:numRef>
          </c:val>
        </c:ser>
        <c:axId val="46124074"/>
        <c:axId val="12463483"/>
      </c:radarChart>
      <c:catAx>
        <c:axId val="461240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3483"/>
        <c:crosses val="autoZero"/>
        <c:auto val="0"/>
        <c:lblOffset val="100"/>
        <c:tickLblSkip val="1"/>
        <c:noMultiLvlLbl val="0"/>
      </c:catAx>
      <c:valAx>
        <c:axId val="1246348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124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75"/>
          <c:y val="0.2585"/>
          <c:w val="0.53575"/>
          <c:h val="0.6337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'最上合計'!$A$55:$A$61</c:f>
              <c:strCache/>
            </c:strRef>
          </c:cat>
          <c:val>
            <c:numRef>
              <c:f>'最上合計'!$B$55:$B$61</c:f>
              <c:numCache/>
            </c:numRef>
          </c:val>
        </c:ser>
        <c:axId val="45062484"/>
        <c:axId val="2909173"/>
      </c:radarChart>
      <c:catAx>
        <c:axId val="450624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9173"/>
        <c:crosses val="autoZero"/>
        <c:auto val="0"/>
        <c:lblOffset val="100"/>
        <c:tickLblSkip val="1"/>
        <c:noMultiLvlLbl val="0"/>
      </c:catAx>
      <c:valAx>
        <c:axId val="2909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06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25"/>
          <c:y val="0.26025"/>
          <c:w val="0.54775"/>
          <c:h val="0.63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'最上合計'!$E$55:$E$61</c:f>
              <c:strCache/>
            </c:strRef>
          </c:cat>
          <c:val>
            <c:numRef>
              <c:f>'最上合計'!$F$55:$F$61</c:f>
              <c:numCache/>
            </c:numRef>
          </c:val>
        </c:ser>
        <c:axId val="26182558"/>
        <c:axId val="34316431"/>
      </c:radarChart>
      <c:catAx>
        <c:axId val="261825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16431"/>
        <c:crosses val="autoZero"/>
        <c:auto val="0"/>
        <c:lblOffset val="100"/>
        <c:tickLblSkip val="1"/>
        <c:noMultiLvlLbl val="0"/>
      </c:catAx>
      <c:valAx>
        <c:axId val="34316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182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025"/>
          <c:y val="0.25725"/>
          <c:w val="0.5485"/>
          <c:h val="0.635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'最上合計'!$I$55:$I$61</c:f>
              <c:strCache/>
            </c:strRef>
          </c:cat>
          <c:val>
            <c:numRef>
              <c:f>'最上合計'!$J$55:$J$61</c:f>
              <c:numCache/>
            </c:numRef>
          </c:val>
        </c:ser>
        <c:axId val="40412424"/>
        <c:axId val="28167497"/>
      </c:radarChart>
      <c:catAx>
        <c:axId val="404124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7497"/>
        <c:crosses val="autoZero"/>
        <c:auto val="0"/>
        <c:lblOffset val="100"/>
        <c:tickLblSkip val="1"/>
        <c:noMultiLvlLbl val="0"/>
      </c:catAx>
      <c:valAx>
        <c:axId val="28167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412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"/>
          <c:y val="0.26475"/>
          <c:w val="0.546"/>
          <c:h val="0.6262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'最上合計'!$B$65:$B$66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'最上合計'!$A$67:$A$73</c:f>
              <c:strCache/>
            </c:strRef>
          </c:cat>
          <c:val>
            <c:numRef>
              <c:f>'最上合計'!$B$67:$B$73</c:f>
              <c:numCache/>
            </c:numRef>
          </c:val>
        </c:ser>
        <c:axId val="52180882"/>
        <c:axId val="66974755"/>
      </c:radarChart>
      <c:catAx>
        <c:axId val="521808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74755"/>
        <c:crosses val="autoZero"/>
        <c:auto val="0"/>
        <c:lblOffset val="100"/>
        <c:tickLblSkip val="1"/>
        <c:noMultiLvlLbl val="0"/>
      </c:catAx>
      <c:valAx>
        <c:axId val="6697475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180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75"/>
          <c:y val="0.2645"/>
          <c:w val="0.539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'最上合計'!$F$65:$F$66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'最上合計'!$E$67:$E$73</c:f>
              <c:strCache/>
            </c:strRef>
          </c:cat>
          <c:val>
            <c:numRef>
              <c:f>'最上合計'!$F$67:$F$73</c:f>
              <c:numCache/>
            </c:numRef>
          </c:val>
        </c:ser>
        <c:axId val="65901884"/>
        <c:axId val="56246045"/>
      </c:radarChart>
      <c:catAx>
        <c:axId val="659018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46045"/>
        <c:crosses val="autoZero"/>
        <c:auto val="0"/>
        <c:lblOffset val="100"/>
        <c:tickLblSkip val="1"/>
        <c:noMultiLvlLbl val="0"/>
      </c:catAx>
      <c:valAx>
        <c:axId val="56246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901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"/>
          <c:y val="0.276"/>
          <c:w val="0.538"/>
          <c:h val="0.603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'最上合計'!$J$65:$J$66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'最上合計'!$I$67:$I$73</c:f>
              <c:strCache/>
            </c:strRef>
          </c:cat>
          <c:val>
            <c:numRef>
              <c:f>'最上合計'!$J$67:$J$73</c:f>
              <c:numCache/>
            </c:numRef>
          </c:val>
        </c:ser>
        <c:axId val="36452358"/>
        <c:axId val="59635767"/>
      </c:radarChart>
      <c:catAx>
        <c:axId val="364523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5767"/>
        <c:crosses val="autoZero"/>
        <c:auto val="0"/>
        <c:lblOffset val="100"/>
        <c:tickLblSkip val="1"/>
        <c:noMultiLvlLbl val="0"/>
      </c:catAx>
      <c:valAx>
        <c:axId val="59635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45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'最上合計'!$B$77:$B$78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'最上合計'!$A$79:$A$85</c:f>
              <c:strCache/>
            </c:strRef>
          </c:cat>
          <c:val>
            <c:numRef>
              <c:f>'最上合計'!$B$79:$B$85</c:f>
              <c:numCache/>
            </c:numRef>
          </c:val>
        </c:ser>
        <c:axId val="66959856"/>
        <c:axId val="65767793"/>
      </c:radarChart>
      <c:catAx>
        <c:axId val="669598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67793"/>
        <c:crosses val="autoZero"/>
        <c:auto val="0"/>
        <c:lblOffset val="100"/>
        <c:tickLblSkip val="1"/>
        <c:noMultiLvlLbl val="0"/>
      </c:catAx>
      <c:valAx>
        <c:axId val="6576779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95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75"/>
          <c:y val="0.26725"/>
          <c:w val="0.54325"/>
          <c:h val="0.625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'最上合計'!$F$77:$F$78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'最上合計'!$E$79:$E$85</c:f>
              <c:strCache/>
            </c:strRef>
          </c:cat>
          <c:val>
            <c:numRef>
              <c:f>'最上合計'!$F$79:$F$85</c:f>
              <c:numCache/>
            </c:numRef>
          </c:val>
        </c:ser>
        <c:axId val="55039226"/>
        <c:axId val="25590987"/>
      </c:radarChart>
      <c:catAx>
        <c:axId val="550392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0987"/>
        <c:crosses val="autoZero"/>
        <c:auto val="0"/>
        <c:lblOffset val="100"/>
        <c:tickLblSkip val="1"/>
        <c:noMultiLvlLbl val="0"/>
      </c:catAx>
      <c:valAx>
        <c:axId val="2559098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'最上合計'!$I$79:$I$85</c:f>
              <c:strCache/>
            </c:strRef>
          </c:cat>
          <c:val>
            <c:numRef>
              <c:f>'最上合計'!$J$79:$J$85</c:f>
              <c:numCache/>
            </c:numRef>
          </c:val>
        </c:ser>
        <c:axId val="28992292"/>
        <c:axId val="59604037"/>
      </c:radarChart>
      <c:catAx>
        <c:axId val="289922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4037"/>
        <c:crosses val="autoZero"/>
        <c:auto val="0"/>
        <c:lblOffset val="100"/>
        <c:tickLblSkip val="1"/>
        <c:noMultiLvlLbl val="0"/>
      </c:catAx>
      <c:valAx>
        <c:axId val="59604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992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6"/>
          <c:w val="0.5445"/>
          <c:h val="0.6247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'平成20年'!$J$77:$J$78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'平成20年'!$I$79:$I$85</c:f>
              <c:strCache/>
            </c:strRef>
          </c:cat>
          <c:val>
            <c:numRef>
              <c:f>'平成20年'!$J$79:$J$85</c:f>
              <c:numCache/>
            </c:numRef>
          </c:val>
        </c:ser>
        <c:axId val="58206468"/>
        <c:axId val="54096165"/>
      </c:radarChart>
      <c:catAx>
        <c:axId val="582064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6165"/>
        <c:crosses val="autoZero"/>
        <c:auto val="0"/>
        <c:lblOffset val="100"/>
        <c:tickLblSkip val="1"/>
        <c:noMultiLvlLbl val="0"/>
      </c:catAx>
      <c:valAx>
        <c:axId val="54096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206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戸沢村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9"/>
          <c:w val="0.5395"/>
          <c:h val="0.6125"/>
        </c:manualLayout>
      </c:layout>
      <c:radarChart>
        <c:radarStyle val="marker"/>
        <c:varyColors val="0"/>
        <c:ser>
          <c:idx val="0"/>
          <c:order val="0"/>
          <c:tx>
            <c:strRef>
              <c:f>'最上合計'!$B$89:$B$90</c:f>
              <c:strCache>
                <c:ptCount val="1"/>
                <c:pt idx="0">
                  <c:v>戸沢村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'最上合計'!$A$91:$A$97</c:f>
              <c:strCache/>
            </c:strRef>
          </c:cat>
          <c:val>
            <c:numRef>
              <c:f>'最上合計'!$B$91:$B$97</c:f>
              <c:numCache/>
            </c:numRef>
          </c:val>
        </c:ser>
        <c:axId val="66674286"/>
        <c:axId val="63197663"/>
      </c:radarChart>
      <c:catAx>
        <c:axId val="666742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97663"/>
        <c:crosses val="autoZero"/>
        <c:auto val="0"/>
        <c:lblOffset val="100"/>
        <c:tickLblSkip val="1"/>
        <c:noMultiLvlLbl val="0"/>
      </c:catAx>
      <c:valAx>
        <c:axId val="6319766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25"/>
          <c:y val="0.25975"/>
          <c:w val="0.5115"/>
          <c:h val="0.632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'出生数に占める'!$A$55:$A$58</c:f>
              <c:strCache/>
            </c:strRef>
          </c:cat>
          <c:val>
            <c:numRef>
              <c:f>'出生数に占める'!$B$55:$B$58</c:f>
              <c:numCache/>
            </c:numRef>
          </c:val>
        </c:ser>
        <c:axId val="31908056"/>
        <c:axId val="18737049"/>
      </c:radarChart>
      <c:catAx>
        <c:axId val="31908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37049"/>
        <c:crosses val="autoZero"/>
        <c:auto val="0"/>
        <c:lblOffset val="100"/>
        <c:tickLblSkip val="1"/>
        <c:noMultiLvlLbl val="0"/>
      </c:catAx>
      <c:valAx>
        <c:axId val="1873704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90805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最上保健所管内 </a:t>
            </a:r>
          </a:p>
        </c:rich>
      </c:tx>
      <c:layout>
        <c:manualLayout>
          <c:xMode val="factor"/>
          <c:yMode val="factor"/>
          <c:x val="-0.006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8"/>
          <c:y val="0.269"/>
          <c:w val="0.5005"/>
          <c:h val="0.60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'出生数に占める'!$F$53:$F$54</c:f>
              <c:strCache>
                <c:ptCount val="1"/>
                <c:pt idx="0">
                  <c:v>最上保健所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'出生数に占める'!$E$55:$E$58</c:f>
              <c:strCache/>
            </c:strRef>
          </c:cat>
          <c:val>
            <c:numRef>
              <c:f>'出生数に占める'!$F$55:$F$58</c:f>
              <c:numCache/>
            </c:numRef>
          </c:val>
        </c:ser>
        <c:axId val="34415714"/>
        <c:axId val="41305971"/>
      </c:radarChart>
      <c:catAx>
        <c:axId val="344157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5971"/>
        <c:crosses val="autoZero"/>
        <c:auto val="0"/>
        <c:lblOffset val="100"/>
        <c:tickLblSkip val="1"/>
        <c:noMultiLvlLbl val="0"/>
      </c:catAx>
      <c:valAx>
        <c:axId val="41305971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41571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新庄市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5"/>
          <c:y val="0.26775"/>
          <c:w val="0.50525"/>
          <c:h val="0.616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'出生数に占める'!$J$53:$J$54</c:f>
              <c:strCache>
                <c:ptCount val="1"/>
                <c:pt idx="0">
                  <c:v>新庄市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'出生数に占める'!$I$55:$I$58</c:f>
              <c:strCache/>
            </c:strRef>
          </c:cat>
          <c:val>
            <c:numRef>
              <c:f>'出生数に占める'!$J$55:$J$58</c:f>
              <c:numCache/>
            </c:numRef>
          </c:val>
        </c:ser>
        <c:axId val="36209420"/>
        <c:axId val="57449325"/>
      </c:radarChart>
      <c:catAx>
        <c:axId val="362094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49325"/>
        <c:crosses val="autoZero"/>
        <c:auto val="0"/>
        <c:lblOffset val="100"/>
        <c:tickLblSkip val="1"/>
        <c:noMultiLvlLbl val="0"/>
      </c:catAx>
      <c:valAx>
        <c:axId val="57449325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20942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金山町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8"/>
          <c:y val="0.2775"/>
          <c:w val="0.5005"/>
          <c:h val="0.6022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'出生数に占める'!$B$62:$B$63</c:f>
              <c:strCache>
                <c:ptCount val="1"/>
                <c:pt idx="0">
                  <c:v>金山町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'出生数に占める'!$A$64:$A$67</c:f>
              <c:strCache/>
            </c:strRef>
          </c:cat>
          <c:val>
            <c:numRef>
              <c:f>'出生数に占める'!$B$64:$B$67</c:f>
              <c:numCache/>
            </c:numRef>
          </c:val>
        </c:ser>
        <c:axId val="47281878"/>
        <c:axId val="22883719"/>
      </c:radarChart>
      <c:catAx>
        <c:axId val="472818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3719"/>
        <c:crosses val="autoZero"/>
        <c:auto val="0"/>
        <c:lblOffset val="100"/>
        <c:tickLblSkip val="1"/>
        <c:noMultiLvlLbl val="0"/>
      </c:catAx>
      <c:valAx>
        <c:axId val="2288371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28187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最上町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15"/>
          <c:y val="0.309"/>
          <c:w val="0.473"/>
          <c:h val="0.539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'出生数に占める'!$F$62:$F$63</c:f>
              <c:strCache>
                <c:ptCount val="1"/>
                <c:pt idx="0">
                  <c:v>最上町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'出生数に占める'!$E$64:$E$67</c:f>
              <c:strCache/>
            </c:strRef>
          </c:cat>
          <c:val>
            <c:numRef>
              <c:f>'出生数に占める'!$F$64:$F$67</c:f>
              <c:numCache/>
            </c:numRef>
          </c:val>
        </c:ser>
        <c:axId val="4626880"/>
        <c:axId val="41641921"/>
      </c:radarChart>
      <c:catAx>
        <c:axId val="4626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1921"/>
        <c:crosses val="autoZero"/>
        <c:auto val="0"/>
        <c:lblOffset val="100"/>
        <c:tickLblSkip val="1"/>
        <c:noMultiLvlLbl val="0"/>
      </c:catAx>
      <c:valAx>
        <c:axId val="41641921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2688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舟形町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25"/>
          <c:y val="0.3105"/>
          <c:w val="0.4675"/>
          <c:h val="0.528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'出生数に占める'!$J$62:$J$63</c:f>
              <c:strCache>
                <c:ptCount val="1"/>
                <c:pt idx="0">
                  <c:v>舟形町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'出生数に占める'!$I$64:$I$67</c:f>
              <c:strCache/>
            </c:strRef>
          </c:cat>
          <c:val>
            <c:numRef>
              <c:f>'出生数に占める'!$J$64:$J$67</c:f>
              <c:numCache/>
            </c:numRef>
          </c:val>
        </c:ser>
        <c:axId val="39232970"/>
        <c:axId val="17552411"/>
      </c:radarChart>
      <c:catAx>
        <c:axId val="392329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411"/>
        <c:crosses val="autoZero"/>
        <c:auto val="0"/>
        <c:lblOffset val="100"/>
        <c:tickLblSkip val="1"/>
        <c:noMultiLvlLbl val="0"/>
      </c:catAx>
      <c:valAx>
        <c:axId val="17552411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97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真室川町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6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25"/>
          <c:y val="0.2685"/>
          <c:w val="0.50375"/>
          <c:h val="0.6127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'出生数に占める'!$B$71:$B$72</c:f>
              <c:strCache>
                <c:ptCount val="1"/>
                <c:pt idx="0">
                  <c:v>真室川町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'出生数に占める'!$A$73:$A$76</c:f>
              <c:strCache/>
            </c:strRef>
          </c:cat>
          <c:val>
            <c:numRef>
              <c:f>'出生数に占める'!$B$73:$B$76</c:f>
              <c:numCache/>
            </c:numRef>
          </c:val>
        </c:ser>
        <c:axId val="23753972"/>
        <c:axId val="12459157"/>
      </c:radarChart>
      <c:catAx>
        <c:axId val="237539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57"/>
        <c:crosses val="autoZero"/>
        <c:auto val="0"/>
        <c:lblOffset val="100"/>
        <c:tickLblSkip val="1"/>
        <c:noMultiLvlLbl val="0"/>
      </c:catAx>
      <c:valAx>
        <c:axId val="12459157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75397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大蔵村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25"/>
          <c:y val="0.2685"/>
          <c:w val="0.50375"/>
          <c:h val="0.6127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'出生数に占める'!$F$71:$F$72</c:f>
              <c:strCache>
                <c:ptCount val="1"/>
                <c:pt idx="0">
                  <c:v>大蔵村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'出生数に占める'!$E$73:$E$76</c:f>
              <c:strCache/>
            </c:strRef>
          </c:cat>
          <c:val>
            <c:numRef>
              <c:f>'出生数に占める'!$F$73:$F$76</c:f>
              <c:numCache/>
            </c:numRef>
          </c:val>
        </c:ser>
        <c:axId val="45023550"/>
        <c:axId val="2558767"/>
      </c:radarChart>
      <c:catAx>
        <c:axId val="450235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 val="autoZero"/>
        <c:auto val="0"/>
        <c:lblOffset val="100"/>
        <c:tickLblSkip val="1"/>
        <c:noMultiLvlLbl val="0"/>
      </c:catAx>
      <c:valAx>
        <c:axId val="2558767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55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鮭川村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75"/>
          <c:y val="0.29875"/>
          <c:w val="0.4785"/>
          <c:h val="0.551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'出生数に占める'!$J$71:$J$72</c:f>
              <c:strCache>
                <c:ptCount val="1"/>
                <c:pt idx="0">
                  <c:v>鮭川村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'出生数に占める'!$I$73:$I$76</c:f>
              <c:strCache/>
            </c:strRef>
          </c:cat>
          <c:val>
            <c:numRef>
              <c:f>'出生数に占める'!$J$73:$J$76</c:f>
              <c:numCache/>
            </c:numRef>
          </c:val>
        </c:ser>
        <c:axId val="23028904"/>
        <c:axId val="5933545"/>
      </c:radarChart>
      <c:catAx>
        <c:axId val="23028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545"/>
        <c:crosses val="autoZero"/>
        <c:auto val="0"/>
        <c:lblOffset val="100"/>
        <c:tickLblSkip val="1"/>
        <c:noMultiLvlLbl val="0"/>
      </c:catAx>
      <c:valAx>
        <c:axId val="5933545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02890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Relationship Id="rId4" Type="http://schemas.openxmlformats.org/officeDocument/2006/relationships/chart" Target="/xl/charts/chart94.xml" /><Relationship Id="rId5" Type="http://schemas.openxmlformats.org/officeDocument/2006/relationships/chart" Target="/xl/charts/chart95.xml" /><Relationship Id="rId6" Type="http://schemas.openxmlformats.org/officeDocument/2006/relationships/chart" Target="/xl/charts/chart96.xml" /><Relationship Id="rId7" Type="http://schemas.openxmlformats.org/officeDocument/2006/relationships/chart" Target="/xl/charts/chart97.xml" /><Relationship Id="rId8" Type="http://schemas.openxmlformats.org/officeDocument/2006/relationships/chart" Target="/xl/charts/chart98.xml" /><Relationship Id="rId9" Type="http://schemas.openxmlformats.org/officeDocument/2006/relationships/chart" Target="/xl/charts/chart99.xml" /><Relationship Id="rId10" Type="http://schemas.openxmlformats.org/officeDocument/2006/relationships/chart" Target="/xl/charts/chart10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Relationship Id="rId5" Type="http://schemas.openxmlformats.org/officeDocument/2006/relationships/chart" Target="/xl/charts/chart55.xml" /><Relationship Id="rId6" Type="http://schemas.openxmlformats.org/officeDocument/2006/relationships/chart" Target="/xl/charts/chart56.xml" /><Relationship Id="rId7" Type="http://schemas.openxmlformats.org/officeDocument/2006/relationships/chart" Target="/xl/charts/chart57.xml" /><Relationship Id="rId8" Type="http://schemas.openxmlformats.org/officeDocument/2006/relationships/chart" Target="/xl/charts/chart58.xml" /><Relationship Id="rId9" Type="http://schemas.openxmlformats.org/officeDocument/2006/relationships/chart" Target="/xl/charts/chart59.xml" /><Relationship Id="rId10" Type="http://schemas.openxmlformats.org/officeDocument/2006/relationships/chart" Target="/xl/charts/chart6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Relationship Id="rId8" Type="http://schemas.openxmlformats.org/officeDocument/2006/relationships/chart" Target="/xl/charts/chart78.xml" /><Relationship Id="rId9" Type="http://schemas.openxmlformats.org/officeDocument/2006/relationships/chart" Target="/xl/charts/chart79.xml" /><Relationship Id="rId10" Type="http://schemas.openxmlformats.org/officeDocument/2006/relationships/chart" Target="/xl/charts/chart8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361950</xdr:colOff>
      <xdr:row>16</xdr:row>
      <xdr:rowOff>85725</xdr:rowOff>
    </xdr:to>
    <xdr:graphicFrame>
      <xdr:nvGraphicFramePr>
        <xdr:cNvPr id="1" name="グラフ 1"/>
        <xdr:cNvGraphicFramePr/>
      </xdr:nvGraphicFramePr>
      <xdr:xfrm>
        <a:off x="219075" y="400050"/>
        <a:ext cx="2695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</xdr:row>
      <xdr:rowOff>161925</xdr:rowOff>
    </xdr:from>
    <xdr:to>
      <xdr:col>8</xdr:col>
      <xdr:colOff>600075</xdr:colOff>
      <xdr:row>16</xdr:row>
      <xdr:rowOff>85725</xdr:rowOff>
    </xdr:to>
    <xdr:graphicFrame>
      <xdr:nvGraphicFramePr>
        <xdr:cNvPr id="2" name="グラフ 2"/>
        <xdr:cNvGraphicFramePr/>
      </xdr:nvGraphicFramePr>
      <xdr:xfrm>
        <a:off x="3038475" y="400050"/>
        <a:ext cx="26479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17</xdr:row>
      <xdr:rowOff>133350</xdr:rowOff>
    </xdr:from>
    <xdr:to>
      <xdr:col>4</xdr:col>
      <xdr:colOff>342900</xdr:colOff>
      <xdr:row>32</xdr:row>
      <xdr:rowOff>66675</xdr:rowOff>
    </xdr:to>
    <xdr:graphicFrame>
      <xdr:nvGraphicFramePr>
        <xdr:cNvPr id="3" name="グラフ 3"/>
        <xdr:cNvGraphicFramePr/>
      </xdr:nvGraphicFramePr>
      <xdr:xfrm>
        <a:off x="219075" y="3400425"/>
        <a:ext cx="26765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476250</xdr:colOff>
      <xdr:row>17</xdr:row>
      <xdr:rowOff>123825</xdr:rowOff>
    </xdr:from>
    <xdr:to>
      <xdr:col>8</xdr:col>
      <xdr:colOff>590550</xdr:colOff>
      <xdr:row>32</xdr:row>
      <xdr:rowOff>66675</xdr:rowOff>
    </xdr:to>
    <xdr:graphicFrame>
      <xdr:nvGraphicFramePr>
        <xdr:cNvPr id="4" name="グラフ 4"/>
        <xdr:cNvGraphicFramePr/>
      </xdr:nvGraphicFramePr>
      <xdr:xfrm>
        <a:off x="3028950" y="3390900"/>
        <a:ext cx="26479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704850</xdr:colOff>
      <xdr:row>17</xdr:row>
      <xdr:rowOff>114300</xdr:rowOff>
    </xdr:from>
    <xdr:to>
      <xdr:col>13</xdr:col>
      <xdr:colOff>95250</xdr:colOff>
      <xdr:row>32</xdr:row>
      <xdr:rowOff>57150</xdr:rowOff>
    </xdr:to>
    <xdr:graphicFrame>
      <xdr:nvGraphicFramePr>
        <xdr:cNvPr id="5" name="グラフ 5"/>
        <xdr:cNvGraphicFramePr/>
      </xdr:nvGraphicFramePr>
      <xdr:xfrm>
        <a:off x="5791200" y="3381375"/>
        <a:ext cx="25336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247650</xdr:colOff>
      <xdr:row>17</xdr:row>
      <xdr:rowOff>123825</xdr:rowOff>
    </xdr:from>
    <xdr:to>
      <xdr:col>17</xdr:col>
      <xdr:colOff>333375</xdr:colOff>
      <xdr:row>32</xdr:row>
      <xdr:rowOff>66675</xdr:rowOff>
    </xdr:to>
    <xdr:graphicFrame>
      <xdr:nvGraphicFramePr>
        <xdr:cNvPr id="6" name="グラフ 6"/>
        <xdr:cNvGraphicFramePr/>
      </xdr:nvGraphicFramePr>
      <xdr:xfrm>
        <a:off x="8477250" y="3390900"/>
        <a:ext cx="25241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323850</xdr:colOff>
      <xdr:row>48</xdr:row>
      <xdr:rowOff>76200</xdr:rowOff>
    </xdr:to>
    <xdr:graphicFrame>
      <xdr:nvGraphicFramePr>
        <xdr:cNvPr id="7" name="グラフ 7"/>
        <xdr:cNvGraphicFramePr/>
      </xdr:nvGraphicFramePr>
      <xdr:xfrm>
        <a:off x="219075" y="6448425"/>
        <a:ext cx="2657475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466725</xdr:colOff>
      <xdr:row>33</xdr:row>
      <xdr:rowOff>133350</xdr:rowOff>
    </xdr:from>
    <xdr:to>
      <xdr:col>8</xdr:col>
      <xdr:colOff>600075</xdr:colOff>
      <xdr:row>48</xdr:row>
      <xdr:rowOff>66675</xdr:rowOff>
    </xdr:to>
    <xdr:graphicFrame>
      <xdr:nvGraphicFramePr>
        <xdr:cNvPr id="8" name="グラフ 8"/>
        <xdr:cNvGraphicFramePr/>
      </xdr:nvGraphicFramePr>
      <xdr:xfrm>
        <a:off x="3019425" y="6429375"/>
        <a:ext cx="266700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704850</xdr:colOff>
      <xdr:row>33</xdr:row>
      <xdr:rowOff>123825</xdr:rowOff>
    </xdr:from>
    <xdr:to>
      <xdr:col>13</xdr:col>
      <xdr:colOff>114300</xdr:colOff>
      <xdr:row>48</xdr:row>
      <xdr:rowOff>66675</xdr:rowOff>
    </xdr:to>
    <xdr:graphicFrame>
      <xdr:nvGraphicFramePr>
        <xdr:cNvPr id="9" name="グラフ 9"/>
        <xdr:cNvGraphicFramePr/>
      </xdr:nvGraphicFramePr>
      <xdr:xfrm>
        <a:off x="5791200" y="6419850"/>
        <a:ext cx="2552700" cy="2800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266700</xdr:colOff>
      <xdr:row>33</xdr:row>
      <xdr:rowOff>133350</xdr:rowOff>
    </xdr:from>
    <xdr:to>
      <xdr:col>17</xdr:col>
      <xdr:colOff>371475</xdr:colOff>
      <xdr:row>48</xdr:row>
      <xdr:rowOff>66675</xdr:rowOff>
    </xdr:to>
    <xdr:graphicFrame>
      <xdr:nvGraphicFramePr>
        <xdr:cNvPr id="10" name="グラフ 10"/>
        <xdr:cNvGraphicFramePr/>
      </xdr:nvGraphicFramePr>
      <xdr:xfrm>
        <a:off x="8496300" y="6429375"/>
        <a:ext cx="2543175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29627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0070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3437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955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90512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479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4322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1975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17</xdr:row>
      <xdr:rowOff>133350</xdr:rowOff>
    </xdr:from>
    <xdr:to>
      <xdr:col>17</xdr:col>
      <xdr:colOff>352425</xdr:colOff>
      <xdr:row>31</xdr:row>
      <xdr:rowOff>171450</xdr:rowOff>
    </xdr:to>
    <xdr:graphicFrame>
      <xdr:nvGraphicFramePr>
        <xdr:cNvPr id="6" name="グラフ 6"/>
        <xdr:cNvGraphicFramePr/>
      </xdr:nvGraphicFramePr>
      <xdr:xfrm>
        <a:off x="8315325" y="3400425"/>
        <a:ext cx="240982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19075" y="6448425"/>
        <a:ext cx="242887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8" name="グラフ 8"/>
        <xdr:cNvGraphicFramePr/>
      </xdr:nvGraphicFramePr>
      <xdr:xfrm>
        <a:off x="2933700" y="6429375"/>
        <a:ext cx="24479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123825</xdr:colOff>
      <xdr:row>33</xdr:row>
      <xdr:rowOff>161925</xdr:rowOff>
    </xdr:from>
    <xdr:to>
      <xdr:col>13</xdr:col>
      <xdr:colOff>133350</xdr:colOff>
      <xdr:row>47</xdr:row>
      <xdr:rowOff>171450</xdr:rowOff>
    </xdr:to>
    <xdr:graphicFrame>
      <xdr:nvGraphicFramePr>
        <xdr:cNvPr id="9" name="グラフ 9"/>
        <xdr:cNvGraphicFramePr/>
      </xdr:nvGraphicFramePr>
      <xdr:xfrm>
        <a:off x="5619750" y="6457950"/>
        <a:ext cx="2447925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419100</xdr:colOff>
      <xdr:row>33</xdr:row>
      <xdr:rowOff>161925</xdr:rowOff>
    </xdr:from>
    <xdr:to>
      <xdr:col>17</xdr:col>
      <xdr:colOff>400050</xdr:colOff>
      <xdr:row>47</xdr:row>
      <xdr:rowOff>171450</xdr:rowOff>
    </xdr:to>
    <xdr:graphicFrame>
      <xdr:nvGraphicFramePr>
        <xdr:cNvPr id="10" name="グラフ 10"/>
        <xdr:cNvGraphicFramePr/>
      </xdr:nvGraphicFramePr>
      <xdr:xfrm>
        <a:off x="8353425" y="6457950"/>
        <a:ext cx="24193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15</v>
      </c>
      <c r="G1" t="s">
        <v>14</v>
      </c>
    </row>
    <row r="17" spans="4:8" ht="13.5">
      <c r="D17" s="46">
        <f>'第三子割合'!O94</f>
        <v>0.16455696202531644</v>
      </c>
      <c r="H17" s="46">
        <f>'第三子割合'!O95</f>
        <v>0.17606837606837608</v>
      </c>
    </row>
    <row r="33" spans="4:17" ht="13.5">
      <c r="D33" s="46">
        <f>'第三子割合'!O96</f>
        <v>0.1518987341772152</v>
      </c>
      <c r="H33" s="46">
        <f>'第三子割合'!O97</f>
        <v>0.14285714285714285</v>
      </c>
      <c r="M33" s="46">
        <f>'第三子割合'!O98</f>
        <v>0.18333333333333332</v>
      </c>
      <c r="Q33" s="46">
        <f>'第三子割合'!O99</f>
        <v>0.18181818181818182</v>
      </c>
    </row>
    <row r="49" spans="4:17" ht="13.5">
      <c r="D49" s="46">
        <f>'第三子割合'!O100</f>
        <v>0.2545454545454545</v>
      </c>
      <c r="H49" s="46">
        <f>'第三子割合'!O101</f>
        <v>0.2</v>
      </c>
      <c r="M49" s="46">
        <f>'第三子割合'!O102</f>
        <v>0.2</v>
      </c>
      <c r="Q49" s="46">
        <f>'第三子割合'!O103</f>
        <v>0.27586206896551724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0.009930161501527717</v>
      </c>
      <c r="C55" s="1">
        <v>91</v>
      </c>
      <c r="E55" t="s">
        <v>5</v>
      </c>
      <c r="F55" s="3">
        <f>G55/G62</f>
        <v>0.013675213675213675</v>
      </c>
      <c r="G55" s="1">
        <v>8</v>
      </c>
      <c r="I55" t="s">
        <v>5</v>
      </c>
      <c r="J55" s="3">
        <f>K55/K62</f>
        <v>0.015822784810126583</v>
      </c>
      <c r="K55" s="1">
        <v>5</v>
      </c>
    </row>
    <row r="56" spans="1:11" ht="13.5">
      <c r="A56" t="s">
        <v>6</v>
      </c>
      <c r="B56" s="3">
        <f>C56/C62</f>
        <v>0.13858577040593628</v>
      </c>
      <c r="C56" s="1">
        <v>1270</v>
      </c>
      <c r="E56" t="s">
        <v>6</v>
      </c>
      <c r="F56" s="3">
        <f>G56/G62</f>
        <v>0.17435897435897435</v>
      </c>
      <c r="G56" s="1">
        <v>102</v>
      </c>
      <c r="I56" t="s">
        <v>6</v>
      </c>
      <c r="J56" s="3">
        <f>K56/K62</f>
        <v>0.16455696202531644</v>
      </c>
      <c r="K56" s="1">
        <v>52</v>
      </c>
    </row>
    <row r="57" spans="1:11" ht="13.5">
      <c r="A57" t="s">
        <v>7</v>
      </c>
      <c r="B57" s="3">
        <f>C57/C62</f>
        <v>0.3410082933216936</v>
      </c>
      <c r="C57" s="1">
        <v>3125</v>
      </c>
      <c r="E57" t="s">
        <v>7</v>
      </c>
      <c r="F57" s="3">
        <f>G57/G62</f>
        <v>0.335042735042735</v>
      </c>
      <c r="G57" s="1">
        <v>196</v>
      </c>
      <c r="I57" t="s">
        <v>7</v>
      </c>
      <c r="J57" s="3">
        <f>K57/K62</f>
        <v>0.3449367088607595</v>
      </c>
      <c r="K57" s="1">
        <v>109</v>
      </c>
    </row>
    <row r="58" spans="1:11" ht="13.5">
      <c r="A58" t="s">
        <v>8</v>
      </c>
      <c r="B58" s="3">
        <f>C58/C62</f>
        <v>0.33980794412920123</v>
      </c>
      <c r="C58" s="1">
        <v>3114</v>
      </c>
      <c r="E58" t="s">
        <v>8</v>
      </c>
      <c r="F58" s="3">
        <f>G58/G62</f>
        <v>0.3145299145299145</v>
      </c>
      <c r="G58" s="1">
        <v>184</v>
      </c>
      <c r="I58" t="s">
        <v>8</v>
      </c>
      <c r="J58" s="3">
        <f>K58/K62</f>
        <v>0.29430379746835444</v>
      </c>
      <c r="K58" s="1">
        <v>93</v>
      </c>
    </row>
    <row r="59" spans="1:11" ht="13.5">
      <c r="A59" t="s">
        <v>9</v>
      </c>
      <c r="B59" s="3">
        <f>C59/C62</f>
        <v>0.14851593190746398</v>
      </c>
      <c r="C59" s="1">
        <v>1361</v>
      </c>
      <c r="E59" t="s">
        <v>9</v>
      </c>
      <c r="F59" s="3">
        <f>G59/G62</f>
        <v>0.1264957264957265</v>
      </c>
      <c r="G59" s="1">
        <v>74</v>
      </c>
      <c r="I59" t="s">
        <v>9</v>
      </c>
      <c r="J59" s="3">
        <f>K59/K62</f>
        <v>0.14240506329113925</v>
      </c>
      <c r="K59" s="1">
        <v>45</v>
      </c>
    </row>
    <row r="60" spans="1:11" ht="13.5">
      <c r="A60" t="s">
        <v>10</v>
      </c>
      <c r="B60" s="3">
        <f>C60/C62</f>
        <v>0.02182453077258839</v>
      </c>
      <c r="C60" s="1">
        <v>200</v>
      </c>
      <c r="E60" t="s">
        <v>10</v>
      </c>
      <c r="F60" s="3">
        <f>G60/G62</f>
        <v>0.03418803418803419</v>
      </c>
      <c r="G60" s="1">
        <v>20</v>
      </c>
      <c r="I60" t="s">
        <v>10</v>
      </c>
      <c r="J60" s="3">
        <f>K60/K62</f>
        <v>0.03481012658227848</v>
      </c>
      <c r="K60" s="1">
        <v>11</v>
      </c>
    </row>
    <row r="61" spans="1:11" ht="13.5">
      <c r="A61" t="s">
        <v>11</v>
      </c>
      <c r="B61" s="3">
        <f>C61/C62</f>
        <v>0.00032736796158882583</v>
      </c>
      <c r="C61" s="1">
        <v>3</v>
      </c>
      <c r="E61" t="s">
        <v>11</v>
      </c>
      <c r="F61" s="3">
        <f>G61/G62</f>
        <v>0.0017094017094017094</v>
      </c>
      <c r="G61" s="1">
        <v>1</v>
      </c>
      <c r="I61" t="s">
        <v>11</v>
      </c>
      <c r="J61" s="3">
        <f>K61/K62</f>
        <v>0.0031645569620253164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9164</v>
      </c>
      <c r="E62" t="s">
        <v>1</v>
      </c>
      <c r="F62" s="3">
        <f>G62/G62</f>
        <v>1</v>
      </c>
      <c r="G62" s="1">
        <f>SUM(G55:G61)</f>
        <v>585</v>
      </c>
      <c r="I62" t="s">
        <v>1</v>
      </c>
      <c r="J62" s="3">
        <f>K62/K62</f>
        <v>1</v>
      </c>
      <c r="K62" s="1">
        <f>SUM(K55:K61)</f>
        <v>316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0.047619047619047616</v>
      </c>
      <c r="C67" s="1">
        <v>2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0.11904761904761904</v>
      </c>
      <c r="C68" s="1">
        <v>5</v>
      </c>
      <c r="E68" t="s">
        <v>6</v>
      </c>
      <c r="F68" s="3">
        <f>G68/G74</f>
        <v>0.23333333333333334</v>
      </c>
      <c r="G68" s="1">
        <v>14</v>
      </c>
      <c r="I68" t="s">
        <v>6</v>
      </c>
      <c r="J68" s="3">
        <f>K68/K74</f>
        <v>0.09090909090909091</v>
      </c>
      <c r="K68" s="1">
        <v>3</v>
      </c>
    </row>
    <row r="69" spans="1:11" ht="13.5">
      <c r="A69" t="s">
        <v>7</v>
      </c>
      <c r="B69" s="3">
        <f>C69/C74</f>
        <v>0.2857142857142857</v>
      </c>
      <c r="C69" s="1">
        <v>12</v>
      </c>
      <c r="E69" t="s">
        <v>7</v>
      </c>
      <c r="F69" s="3">
        <f>G69/G74</f>
        <v>0.35</v>
      </c>
      <c r="G69" s="1">
        <v>21</v>
      </c>
      <c r="I69" t="s">
        <v>7</v>
      </c>
      <c r="J69" s="3">
        <f>K69/K74</f>
        <v>0.45454545454545453</v>
      </c>
      <c r="K69" s="1">
        <v>15</v>
      </c>
    </row>
    <row r="70" spans="1:11" ht="13.5">
      <c r="A70" t="s">
        <v>8</v>
      </c>
      <c r="B70" s="3">
        <f>C70/C74</f>
        <v>0.3333333333333333</v>
      </c>
      <c r="C70" s="1">
        <v>14</v>
      </c>
      <c r="E70" t="s">
        <v>8</v>
      </c>
      <c r="F70" s="3">
        <f>G70/G74</f>
        <v>0.3333333333333333</v>
      </c>
      <c r="G70" s="1">
        <v>20</v>
      </c>
      <c r="I70" t="s">
        <v>8</v>
      </c>
      <c r="J70" s="3">
        <f>K70/K74</f>
        <v>0.30303030303030304</v>
      </c>
      <c r="K70" s="1">
        <v>10</v>
      </c>
    </row>
    <row r="71" spans="1:11" ht="13.5">
      <c r="A71" t="s">
        <v>9</v>
      </c>
      <c r="B71" s="3">
        <f>C71/C74</f>
        <v>0.16666666666666666</v>
      </c>
      <c r="C71" s="1">
        <v>7</v>
      </c>
      <c r="E71" t="s">
        <v>9</v>
      </c>
      <c r="F71" s="3">
        <f>G71/G74</f>
        <v>0.06666666666666667</v>
      </c>
      <c r="G71" s="1">
        <v>4</v>
      </c>
      <c r="I71" t="s">
        <v>9</v>
      </c>
      <c r="J71" s="3">
        <f>K71/K74</f>
        <v>0.12121212121212122</v>
      </c>
      <c r="K71" s="1">
        <v>4</v>
      </c>
    </row>
    <row r="72" spans="1:11" ht="13.5">
      <c r="A72" t="s">
        <v>10</v>
      </c>
      <c r="B72" s="3">
        <f>C72/C74</f>
        <v>0.047619047619047616</v>
      </c>
      <c r="C72" s="1">
        <v>2</v>
      </c>
      <c r="E72" t="s">
        <v>10</v>
      </c>
      <c r="F72" s="3">
        <f>G72/G74</f>
        <v>0.016666666666666666</v>
      </c>
      <c r="G72" s="1">
        <v>1</v>
      </c>
      <c r="I72" t="s">
        <v>10</v>
      </c>
      <c r="J72" s="3">
        <f>K72/K74</f>
        <v>0.030303030303030304</v>
      </c>
      <c r="K72" s="1">
        <v>1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42</v>
      </c>
      <c r="E74" t="s">
        <v>1</v>
      </c>
      <c r="F74" s="3">
        <f>G74/G74</f>
        <v>1</v>
      </c>
      <c r="G74" s="1">
        <f>SUM(G67:G73)</f>
        <v>60</v>
      </c>
      <c r="I74" t="s">
        <v>1</v>
      </c>
      <c r="J74" s="3">
        <f>K74/K74</f>
        <v>1</v>
      </c>
      <c r="K74" s="1">
        <f>SUM(K67:K73)</f>
        <v>33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0.01818181818181818</v>
      </c>
      <c r="C79" s="1">
        <v>1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0.21818181818181817</v>
      </c>
      <c r="C80" s="1">
        <v>12</v>
      </c>
      <c r="E80" t="s">
        <v>6</v>
      </c>
      <c r="F80" s="3">
        <f>G80/G86</f>
        <v>0.28</v>
      </c>
      <c r="G80" s="1">
        <v>7</v>
      </c>
      <c r="I80" t="s">
        <v>6</v>
      </c>
      <c r="J80" s="3">
        <f>K80/K86</f>
        <v>0.24</v>
      </c>
      <c r="K80" s="1">
        <v>6</v>
      </c>
    </row>
    <row r="81" spans="1:11" ht="13.5">
      <c r="A81" t="s">
        <v>13</v>
      </c>
      <c r="B81" s="3">
        <f>C81/C86</f>
        <v>0.2545454545454545</v>
      </c>
      <c r="C81" s="1">
        <v>14</v>
      </c>
      <c r="E81" t="s">
        <v>7</v>
      </c>
      <c r="F81" s="3">
        <f>G81/G86</f>
        <v>0.24</v>
      </c>
      <c r="G81" s="1">
        <v>6</v>
      </c>
      <c r="I81" t="s">
        <v>7</v>
      </c>
      <c r="J81" s="3">
        <f>K81/K86</f>
        <v>0.32</v>
      </c>
      <c r="K81" s="1">
        <v>8</v>
      </c>
    </row>
    <row r="82" spans="1:11" ht="13.5">
      <c r="A82" t="s">
        <v>8</v>
      </c>
      <c r="B82" s="3">
        <f>C82/C86</f>
        <v>0.36363636363636365</v>
      </c>
      <c r="C82" s="1">
        <v>20</v>
      </c>
      <c r="E82" t="s">
        <v>8</v>
      </c>
      <c r="F82" s="3">
        <f>G82/G86</f>
        <v>0.32</v>
      </c>
      <c r="G82" s="1">
        <v>8</v>
      </c>
      <c r="I82" t="s">
        <v>8</v>
      </c>
      <c r="J82" s="3">
        <f>K82/K86</f>
        <v>0.24</v>
      </c>
      <c r="K82" s="1">
        <v>6</v>
      </c>
    </row>
    <row r="83" spans="1:11" ht="13.5">
      <c r="A83" t="s">
        <v>9</v>
      </c>
      <c r="B83" s="3">
        <f>C83/C86</f>
        <v>0.09090909090909091</v>
      </c>
      <c r="C83" s="1">
        <v>5</v>
      </c>
      <c r="E83" t="s">
        <v>9</v>
      </c>
      <c r="F83" s="3">
        <f>G83/G86</f>
        <v>0.08</v>
      </c>
      <c r="G83" s="1">
        <v>2</v>
      </c>
      <c r="I83" t="s">
        <v>9</v>
      </c>
      <c r="J83" s="3">
        <f>K83/K86</f>
        <v>0.2</v>
      </c>
      <c r="K83" s="1">
        <v>5</v>
      </c>
    </row>
    <row r="84" spans="1:11" ht="13.5">
      <c r="A84" t="s">
        <v>10</v>
      </c>
      <c r="B84" s="3">
        <f>C84/C86</f>
        <v>0.05454545454545454</v>
      </c>
      <c r="C84" s="1">
        <v>3</v>
      </c>
      <c r="E84" t="s">
        <v>10</v>
      </c>
      <c r="F84" s="3">
        <f>G84/G86</f>
        <v>0.08</v>
      </c>
      <c r="G84" s="1">
        <v>2</v>
      </c>
      <c r="I84" t="s">
        <v>10</v>
      </c>
      <c r="J84" s="3">
        <f>K84/K86</f>
        <v>0</v>
      </c>
      <c r="K84" s="1">
        <v>0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55</v>
      </c>
      <c r="E86" t="s">
        <v>1</v>
      </c>
      <c r="F86" s="3">
        <f>G86/G86</f>
        <v>1</v>
      </c>
      <c r="G86" s="1">
        <f>SUM(G79:G85)</f>
        <v>25</v>
      </c>
      <c r="I86" t="s">
        <v>1</v>
      </c>
      <c r="J86" s="3">
        <f>K86/K86</f>
        <v>1</v>
      </c>
      <c r="K86" s="1">
        <f>SUM(K79:K85)</f>
        <v>25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0.10344827586206896</v>
      </c>
      <c r="C92" s="1">
        <v>3</v>
      </c>
    </row>
    <row r="93" spans="1:3" ht="13.5">
      <c r="A93" t="s">
        <v>12</v>
      </c>
      <c r="B93" s="3">
        <f>C93/C98</f>
        <v>0.3793103448275862</v>
      </c>
      <c r="C93" s="1">
        <v>11</v>
      </c>
    </row>
    <row r="94" spans="1:3" ht="13.5">
      <c r="A94" t="s">
        <v>8</v>
      </c>
      <c r="B94" s="3">
        <f>C94/C98</f>
        <v>0.4482758620689655</v>
      </c>
      <c r="C94" s="1">
        <v>13</v>
      </c>
    </row>
    <row r="95" spans="1:3" ht="13.5">
      <c r="A95" t="s">
        <v>9</v>
      </c>
      <c r="B95" s="3">
        <f>C95/C98</f>
        <v>0.06896551724137931</v>
      </c>
      <c r="C95" s="1">
        <v>2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29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8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2" max="2" width="9.140625" style="0" bestFit="1" customWidth="1"/>
    <col min="3" max="3" width="9.00390625" style="0" hidden="1" customWidth="1"/>
  </cols>
  <sheetData>
    <row r="1" spans="1:16" ht="14.25" thickBot="1">
      <c r="A1" t="s">
        <v>31</v>
      </c>
      <c r="O1" t="s">
        <v>67</v>
      </c>
      <c r="P1" t="s">
        <v>36</v>
      </c>
    </row>
    <row r="2" spans="1:15" ht="14.25" thickBot="1">
      <c r="A2" s="45"/>
      <c r="B2" s="44" t="s">
        <v>30</v>
      </c>
      <c r="C2" s="43" t="s">
        <v>29</v>
      </c>
      <c r="D2" s="42" t="s">
        <v>28</v>
      </c>
      <c r="E2" s="40" t="s">
        <v>27</v>
      </c>
      <c r="F2" s="39" t="s">
        <v>26</v>
      </c>
      <c r="G2" s="41" t="s">
        <v>25</v>
      </c>
      <c r="H2" s="40" t="s">
        <v>24</v>
      </c>
      <c r="I2" s="40" t="s">
        <v>23</v>
      </c>
      <c r="J2" s="40" t="s">
        <v>22</v>
      </c>
      <c r="K2" s="40" t="s">
        <v>21</v>
      </c>
      <c r="L2" s="40" t="s">
        <v>20</v>
      </c>
      <c r="M2" s="39" t="s">
        <v>19</v>
      </c>
      <c r="N2" s="38" t="s">
        <v>18</v>
      </c>
      <c r="O2" s="37" t="s">
        <v>17</v>
      </c>
    </row>
    <row r="3" spans="1:16" ht="15" thickBot="1" thickTop="1">
      <c r="A3" s="36" t="s">
        <v>16</v>
      </c>
      <c r="B3" s="35">
        <v>7831</v>
      </c>
      <c r="C3" s="35"/>
      <c r="D3" s="34">
        <v>3529</v>
      </c>
      <c r="E3" s="32">
        <v>2905</v>
      </c>
      <c r="F3" s="31">
        <v>1131</v>
      </c>
      <c r="G3" s="33">
        <f aca="true" t="shared" si="0" ref="G3:G12">F3/B3</f>
        <v>0.14442599923381433</v>
      </c>
      <c r="H3" s="32">
        <v>206</v>
      </c>
      <c r="I3" s="32">
        <v>47</v>
      </c>
      <c r="J3" s="32">
        <v>5</v>
      </c>
      <c r="K3" s="32">
        <v>4</v>
      </c>
      <c r="L3" s="32">
        <v>3</v>
      </c>
      <c r="M3" s="31">
        <v>1</v>
      </c>
      <c r="N3" s="30">
        <f aca="true" t="shared" si="1" ref="N3:N12">F3+SUM(H3:M3)</f>
        <v>1397</v>
      </c>
      <c r="O3" s="29">
        <f aca="true" t="shared" si="2" ref="O3:O12">N3/B3</f>
        <v>0.17839356404035245</v>
      </c>
      <c r="P3" s="4">
        <f aca="true" t="shared" si="3" ref="P3:P12">SUM(D3:F3)+SUM(H3:M3)</f>
        <v>7831</v>
      </c>
    </row>
    <row r="4" spans="1:16" ht="15" thickBot="1" thickTop="1">
      <c r="A4" s="47" t="s">
        <v>38</v>
      </c>
      <c r="B4" s="35">
        <v>484</v>
      </c>
      <c r="C4" s="35"/>
      <c r="D4" s="34">
        <v>216</v>
      </c>
      <c r="E4" s="32">
        <v>178</v>
      </c>
      <c r="F4" s="31">
        <v>75</v>
      </c>
      <c r="G4" s="33">
        <f t="shared" si="0"/>
        <v>0.15495867768595042</v>
      </c>
      <c r="H4" s="32">
        <v>12</v>
      </c>
      <c r="I4" s="32">
        <v>2</v>
      </c>
      <c r="J4" s="32">
        <v>1</v>
      </c>
      <c r="K4" s="32"/>
      <c r="L4" s="32"/>
      <c r="M4" s="31"/>
      <c r="N4" s="30">
        <f t="shared" si="1"/>
        <v>90</v>
      </c>
      <c r="O4" s="29">
        <f t="shared" si="2"/>
        <v>0.1859504132231405</v>
      </c>
      <c r="P4" s="4">
        <f t="shared" si="3"/>
        <v>484</v>
      </c>
    </row>
    <row r="5" spans="1:16" ht="14.25" thickTop="1">
      <c r="A5" s="28" t="s">
        <v>47</v>
      </c>
      <c r="B5" s="27">
        <v>263</v>
      </c>
      <c r="C5" s="27"/>
      <c r="D5" s="26">
        <v>117</v>
      </c>
      <c r="E5" s="24">
        <v>100</v>
      </c>
      <c r="F5" s="23">
        <v>38</v>
      </c>
      <c r="G5" s="17">
        <f t="shared" si="0"/>
        <v>0.1444866920152091</v>
      </c>
      <c r="H5" s="24">
        <v>7</v>
      </c>
      <c r="I5" s="24"/>
      <c r="J5" s="24">
        <v>1</v>
      </c>
      <c r="K5" s="24"/>
      <c r="L5" s="24"/>
      <c r="M5" s="23"/>
      <c r="N5" s="22">
        <f t="shared" si="1"/>
        <v>46</v>
      </c>
      <c r="O5" s="21">
        <f t="shared" si="2"/>
        <v>0.17490494296577946</v>
      </c>
      <c r="P5" s="4">
        <f t="shared" si="3"/>
        <v>263</v>
      </c>
    </row>
    <row r="6" spans="1:16" ht="13.5">
      <c r="A6" s="20" t="s">
        <v>40</v>
      </c>
      <c r="B6" s="19">
        <v>33</v>
      </c>
      <c r="C6" s="19"/>
      <c r="D6" s="18">
        <v>13</v>
      </c>
      <c r="E6" s="16">
        <v>14</v>
      </c>
      <c r="F6" s="15">
        <v>3</v>
      </c>
      <c r="G6" s="17">
        <f t="shared" si="0"/>
        <v>0.09090909090909091</v>
      </c>
      <c r="H6" s="16">
        <v>1</v>
      </c>
      <c r="I6" s="16">
        <v>2</v>
      </c>
      <c r="J6" s="16"/>
      <c r="K6" s="16"/>
      <c r="L6" s="16"/>
      <c r="M6" s="15"/>
      <c r="N6" s="14">
        <f t="shared" si="1"/>
        <v>6</v>
      </c>
      <c r="O6" s="13">
        <f t="shared" si="2"/>
        <v>0.18181818181818182</v>
      </c>
      <c r="P6" s="4">
        <f t="shared" si="3"/>
        <v>33</v>
      </c>
    </row>
    <row r="7" spans="1:16" ht="13.5">
      <c r="A7" s="20" t="s">
        <v>41</v>
      </c>
      <c r="B7" s="19">
        <v>44</v>
      </c>
      <c r="C7" s="19"/>
      <c r="D7" s="18">
        <v>19</v>
      </c>
      <c r="E7" s="16">
        <v>17</v>
      </c>
      <c r="F7" s="15">
        <v>8</v>
      </c>
      <c r="G7" s="17">
        <f t="shared" si="0"/>
        <v>0.18181818181818182</v>
      </c>
      <c r="H7" s="16"/>
      <c r="I7" s="16"/>
      <c r="J7" s="16"/>
      <c r="K7" s="16"/>
      <c r="L7" s="16"/>
      <c r="M7" s="15"/>
      <c r="N7" s="14">
        <f t="shared" si="1"/>
        <v>8</v>
      </c>
      <c r="O7" s="13">
        <f t="shared" si="2"/>
        <v>0.18181818181818182</v>
      </c>
      <c r="P7" s="4">
        <f t="shared" si="3"/>
        <v>44</v>
      </c>
    </row>
    <row r="8" spans="1:16" ht="13.5">
      <c r="A8" s="20" t="s">
        <v>42</v>
      </c>
      <c r="B8" s="19">
        <v>29</v>
      </c>
      <c r="C8" s="19"/>
      <c r="D8" s="18">
        <v>14</v>
      </c>
      <c r="E8" s="16">
        <v>8</v>
      </c>
      <c r="F8" s="15">
        <v>6</v>
      </c>
      <c r="G8" s="17">
        <f t="shared" si="0"/>
        <v>0.20689655172413793</v>
      </c>
      <c r="H8" s="16">
        <v>1</v>
      </c>
      <c r="I8" s="16"/>
      <c r="J8" s="16"/>
      <c r="K8" s="16"/>
      <c r="L8" s="16"/>
      <c r="M8" s="15"/>
      <c r="N8" s="14">
        <f t="shared" si="1"/>
        <v>7</v>
      </c>
      <c r="O8" s="13">
        <f t="shared" si="2"/>
        <v>0.2413793103448276</v>
      </c>
      <c r="P8" s="4">
        <f t="shared" si="3"/>
        <v>29</v>
      </c>
    </row>
    <row r="9" spans="1:16" ht="13.5">
      <c r="A9" s="20" t="s">
        <v>55</v>
      </c>
      <c r="B9" s="19">
        <v>46</v>
      </c>
      <c r="C9" s="19"/>
      <c r="D9" s="18">
        <v>23</v>
      </c>
      <c r="E9" s="16">
        <v>17</v>
      </c>
      <c r="F9" s="15">
        <v>6</v>
      </c>
      <c r="G9" s="17">
        <f t="shared" si="0"/>
        <v>0.13043478260869565</v>
      </c>
      <c r="H9" s="16"/>
      <c r="I9" s="16"/>
      <c r="J9" s="16"/>
      <c r="K9" s="16"/>
      <c r="L9" s="16"/>
      <c r="M9" s="15"/>
      <c r="N9" s="14">
        <f t="shared" si="1"/>
        <v>6</v>
      </c>
      <c r="O9" s="13">
        <f t="shared" si="2"/>
        <v>0.13043478260869565</v>
      </c>
      <c r="P9" s="4">
        <f t="shared" si="3"/>
        <v>46</v>
      </c>
    </row>
    <row r="10" spans="1:16" ht="13.5">
      <c r="A10" s="20" t="s">
        <v>44</v>
      </c>
      <c r="B10" s="19">
        <v>17</v>
      </c>
      <c r="C10" s="19"/>
      <c r="D10" s="18">
        <v>8</v>
      </c>
      <c r="E10" s="16">
        <v>4</v>
      </c>
      <c r="F10" s="15">
        <v>5</v>
      </c>
      <c r="G10" s="17">
        <f t="shared" si="0"/>
        <v>0.29411764705882354</v>
      </c>
      <c r="H10" s="16"/>
      <c r="I10" s="16"/>
      <c r="J10" s="16"/>
      <c r="K10" s="16"/>
      <c r="L10" s="16"/>
      <c r="M10" s="15"/>
      <c r="N10" s="14">
        <f t="shared" si="1"/>
        <v>5</v>
      </c>
      <c r="O10" s="13">
        <f t="shared" si="2"/>
        <v>0.29411764705882354</v>
      </c>
      <c r="P10" s="4">
        <f t="shared" si="3"/>
        <v>17</v>
      </c>
    </row>
    <row r="11" spans="1:16" ht="13.5">
      <c r="A11" s="20" t="s">
        <v>48</v>
      </c>
      <c r="B11" s="19">
        <v>33</v>
      </c>
      <c r="C11" s="19"/>
      <c r="D11" s="18">
        <v>12</v>
      </c>
      <c r="E11" s="16">
        <v>13</v>
      </c>
      <c r="F11" s="15">
        <v>5</v>
      </c>
      <c r="G11" s="17">
        <f t="shared" si="0"/>
        <v>0.15151515151515152</v>
      </c>
      <c r="H11" s="16">
        <v>3</v>
      </c>
      <c r="I11" s="16"/>
      <c r="J11" s="16"/>
      <c r="K11" s="16"/>
      <c r="L11" s="16"/>
      <c r="M11" s="15"/>
      <c r="N11" s="14">
        <f t="shared" si="1"/>
        <v>8</v>
      </c>
      <c r="O11" s="13">
        <f t="shared" si="2"/>
        <v>0.24242424242424243</v>
      </c>
      <c r="P11" s="4">
        <f t="shared" si="3"/>
        <v>33</v>
      </c>
    </row>
    <row r="12" spans="1:16" ht="14.25" thickBot="1">
      <c r="A12" s="12" t="s">
        <v>46</v>
      </c>
      <c r="B12" s="11">
        <v>19</v>
      </c>
      <c r="C12" s="11"/>
      <c r="D12" s="10">
        <v>10</v>
      </c>
      <c r="E12" s="8">
        <v>5</v>
      </c>
      <c r="F12" s="7">
        <v>4</v>
      </c>
      <c r="G12" s="9">
        <f t="shared" si="0"/>
        <v>0.21052631578947367</v>
      </c>
      <c r="H12" s="8"/>
      <c r="I12" s="8"/>
      <c r="J12" s="8"/>
      <c r="K12" s="8"/>
      <c r="L12" s="8"/>
      <c r="M12" s="7"/>
      <c r="N12" s="6">
        <f t="shared" si="1"/>
        <v>4</v>
      </c>
      <c r="O12" s="5">
        <f t="shared" si="2"/>
        <v>0.21052631578947367</v>
      </c>
      <c r="P12" s="4">
        <f t="shared" si="3"/>
        <v>19</v>
      </c>
    </row>
    <row r="13" ht="13.5">
      <c r="P13" s="4">
        <f>SUM(P5:P12)</f>
        <v>484</v>
      </c>
    </row>
    <row r="14" spans="1:16" ht="14.25" thickBot="1">
      <c r="A14" t="s">
        <v>31</v>
      </c>
      <c r="O14" t="s">
        <v>64</v>
      </c>
      <c r="P14" t="s">
        <v>36</v>
      </c>
    </row>
    <row r="15" spans="1:15" ht="14.25" thickBot="1">
      <c r="A15" s="45"/>
      <c r="B15" s="44" t="s">
        <v>30</v>
      </c>
      <c r="C15" s="43" t="s">
        <v>29</v>
      </c>
      <c r="D15" s="42" t="s">
        <v>28</v>
      </c>
      <c r="E15" s="40" t="s">
        <v>27</v>
      </c>
      <c r="F15" s="39" t="s">
        <v>26</v>
      </c>
      <c r="G15" s="41" t="s">
        <v>25</v>
      </c>
      <c r="H15" s="40" t="s">
        <v>24</v>
      </c>
      <c r="I15" s="40" t="s">
        <v>23</v>
      </c>
      <c r="J15" s="40" t="s">
        <v>22</v>
      </c>
      <c r="K15" s="40" t="s">
        <v>21</v>
      </c>
      <c r="L15" s="40" t="s">
        <v>20</v>
      </c>
      <c r="M15" s="39" t="s">
        <v>19</v>
      </c>
      <c r="N15" s="38" t="s">
        <v>18</v>
      </c>
      <c r="O15" s="37" t="s">
        <v>17</v>
      </c>
    </row>
    <row r="16" spans="1:16" ht="15" thickBot="1" thickTop="1">
      <c r="A16" s="36" t="s">
        <v>16</v>
      </c>
      <c r="B16" s="35">
        <v>7966</v>
      </c>
      <c r="C16" s="35"/>
      <c r="D16" s="34">
        <v>3616</v>
      </c>
      <c r="E16" s="32">
        <v>2915</v>
      </c>
      <c r="F16" s="31">
        <v>1174</v>
      </c>
      <c r="G16" s="33">
        <f aca="true" t="shared" si="4" ref="G16:G25">F16/B16</f>
        <v>0.14737634948531259</v>
      </c>
      <c r="H16" s="32">
        <v>211</v>
      </c>
      <c r="I16" s="32">
        <v>34</v>
      </c>
      <c r="J16" s="32">
        <v>7</v>
      </c>
      <c r="K16" s="32">
        <v>5</v>
      </c>
      <c r="L16" s="32">
        <v>2</v>
      </c>
      <c r="M16" s="31">
        <v>2</v>
      </c>
      <c r="N16" s="30">
        <f aca="true" t="shared" si="5" ref="N16:N25">F16+SUM(H16:M16)</f>
        <v>1435</v>
      </c>
      <c r="O16" s="29">
        <f aca="true" t="shared" si="6" ref="O16:O25">N16/B16</f>
        <v>0.18014059753954306</v>
      </c>
      <c r="P16" s="4">
        <f aca="true" t="shared" si="7" ref="P16:P25">SUM(D16:F16)+SUM(H16:M16)</f>
        <v>7966</v>
      </c>
    </row>
    <row r="17" spans="1:16" ht="15" thickBot="1" thickTop="1">
      <c r="A17" s="47" t="s">
        <v>38</v>
      </c>
      <c r="B17" s="35">
        <v>546</v>
      </c>
      <c r="C17" s="35"/>
      <c r="D17" s="34">
        <v>253</v>
      </c>
      <c r="E17" s="32">
        <v>184</v>
      </c>
      <c r="F17" s="31">
        <v>92</v>
      </c>
      <c r="G17" s="33">
        <f t="shared" si="4"/>
        <v>0.1684981684981685</v>
      </c>
      <c r="H17" s="32">
        <v>16</v>
      </c>
      <c r="I17" s="32">
        <v>1</v>
      </c>
      <c r="J17" s="32"/>
      <c r="K17" s="32"/>
      <c r="L17" s="32"/>
      <c r="M17" s="31"/>
      <c r="N17" s="30">
        <f t="shared" si="5"/>
        <v>109</v>
      </c>
      <c r="O17" s="29">
        <f t="shared" si="6"/>
        <v>0.19963369963369965</v>
      </c>
      <c r="P17" s="4">
        <f t="shared" si="7"/>
        <v>546</v>
      </c>
    </row>
    <row r="18" spans="1:16" ht="14.25" thickTop="1">
      <c r="A18" s="28" t="s">
        <v>47</v>
      </c>
      <c r="B18" s="27">
        <v>292</v>
      </c>
      <c r="C18" s="27"/>
      <c r="D18" s="26">
        <v>142</v>
      </c>
      <c r="E18" s="24">
        <v>95</v>
      </c>
      <c r="F18" s="23">
        <v>50</v>
      </c>
      <c r="G18" s="17">
        <f t="shared" si="4"/>
        <v>0.17123287671232876</v>
      </c>
      <c r="H18" s="24">
        <v>5</v>
      </c>
      <c r="I18" s="24"/>
      <c r="J18" s="24"/>
      <c r="K18" s="24"/>
      <c r="L18" s="24"/>
      <c r="M18" s="23"/>
      <c r="N18" s="22">
        <f t="shared" si="5"/>
        <v>55</v>
      </c>
      <c r="O18" s="21">
        <f t="shared" si="6"/>
        <v>0.18835616438356165</v>
      </c>
      <c r="P18" s="4">
        <f t="shared" si="7"/>
        <v>292</v>
      </c>
    </row>
    <row r="19" spans="1:16" ht="13.5">
      <c r="A19" s="20" t="s">
        <v>40</v>
      </c>
      <c r="B19" s="19">
        <v>35</v>
      </c>
      <c r="C19" s="19"/>
      <c r="D19" s="18">
        <v>16</v>
      </c>
      <c r="E19" s="16">
        <v>12</v>
      </c>
      <c r="F19" s="15">
        <v>5</v>
      </c>
      <c r="G19" s="17">
        <f t="shared" si="4"/>
        <v>0.14285714285714285</v>
      </c>
      <c r="H19" s="16">
        <v>2</v>
      </c>
      <c r="I19" s="16"/>
      <c r="J19" s="16"/>
      <c r="K19" s="16"/>
      <c r="L19" s="16"/>
      <c r="M19" s="15"/>
      <c r="N19" s="14">
        <f t="shared" si="5"/>
        <v>7</v>
      </c>
      <c r="O19" s="13">
        <f t="shared" si="6"/>
        <v>0.2</v>
      </c>
      <c r="P19" s="4">
        <f t="shared" si="7"/>
        <v>35</v>
      </c>
    </row>
    <row r="20" spans="1:16" ht="13.5">
      <c r="A20" s="20" t="s">
        <v>41</v>
      </c>
      <c r="B20" s="19">
        <v>61</v>
      </c>
      <c r="C20" s="19"/>
      <c r="D20" s="18">
        <v>21</v>
      </c>
      <c r="E20" s="16">
        <v>23</v>
      </c>
      <c r="F20" s="15">
        <v>12</v>
      </c>
      <c r="G20" s="17">
        <f t="shared" si="4"/>
        <v>0.19672131147540983</v>
      </c>
      <c r="H20" s="16">
        <v>5</v>
      </c>
      <c r="I20" s="16"/>
      <c r="J20" s="16"/>
      <c r="K20" s="16"/>
      <c r="L20" s="16"/>
      <c r="M20" s="15"/>
      <c r="N20" s="14">
        <f t="shared" si="5"/>
        <v>17</v>
      </c>
      <c r="O20" s="13">
        <f t="shared" si="6"/>
        <v>0.2786885245901639</v>
      </c>
      <c r="P20" s="4">
        <f t="shared" si="7"/>
        <v>61</v>
      </c>
    </row>
    <row r="21" spans="1:16" ht="13.5">
      <c r="A21" s="20" t="s">
        <v>42</v>
      </c>
      <c r="B21" s="19">
        <v>30</v>
      </c>
      <c r="C21" s="19"/>
      <c r="D21" s="18">
        <v>12</v>
      </c>
      <c r="E21" s="16">
        <v>11</v>
      </c>
      <c r="F21" s="15">
        <v>7</v>
      </c>
      <c r="G21" s="17">
        <f t="shared" si="4"/>
        <v>0.23333333333333334</v>
      </c>
      <c r="H21" s="16"/>
      <c r="I21" s="16"/>
      <c r="J21" s="16"/>
      <c r="K21" s="16"/>
      <c r="L21" s="16"/>
      <c r="M21" s="15"/>
      <c r="N21" s="14">
        <f t="shared" si="5"/>
        <v>7</v>
      </c>
      <c r="O21" s="13">
        <f t="shared" si="6"/>
        <v>0.23333333333333334</v>
      </c>
      <c r="P21" s="4">
        <f t="shared" si="7"/>
        <v>30</v>
      </c>
    </row>
    <row r="22" spans="1:16" ht="13.5">
      <c r="A22" s="20" t="s">
        <v>55</v>
      </c>
      <c r="B22" s="19">
        <v>38</v>
      </c>
      <c r="C22" s="19"/>
      <c r="D22" s="18">
        <v>19</v>
      </c>
      <c r="E22" s="16">
        <v>12</v>
      </c>
      <c r="F22" s="15">
        <v>5</v>
      </c>
      <c r="G22" s="17">
        <f t="shared" si="4"/>
        <v>0.13157894736842105</v>
      </c>
      <c r="H22" s="16">
        <v>2</v>
      </c>
      <c r="I22" s="16"/>
      <c r="J22" s="16"/>
      <c r="K22" s="16"/>
      <c r="L22" s="16"/>
      <c r="M22" s="15"/>
      <c r="N22" s="14">
        <f t="shared" si="5"/>
        <v>7</v>
      </c>
      <c r="O22" s="13">
        <f t="shared" si="6"/>
        <v>0.18421052631578946</v>
      </c>
      <c r="P22" s="4">
        <f t="shared" si="7"/>
        <v>38</v>
      </c>
    </row>
    <row r="23" spans="1:16" ht="13.5">
      <c r="A23" s="20" t="s">
        <v>44</v>
      </c>
      <c r="B23" s="19">
        <v>33</v>
      </c>
      <c r="C23" s="19"/>
      <c r="D23" s="18">
        <v>15</v>
      </c>
      <c r="E23" s="16">
        <v>11</v>
      </c>
      <c r="F23" s="15">
        <v>5</v>
      </c>
      <c r="G23" s="17">
        <f t="shared" si="4"/>
        <v>0.15151515151515152</v>
      </c>
      <c r="H23" s="16">
        <v>1</v>
      </c>
      <c r="I23" s="16">
        <v>1</v>
      </c>
      <c r="J23" s="16"/>
      <c r="K23" s="16"/>
      <c r="L23" s="16"/>
      <c r="M23" s="15"/>
      <c r="N23" s="14">
        <f t="shared" si="5"/>
        <v>7</v>
      </c>
      <c r="O23" s="13">
        <f t="shared" si="6"/>
        <v>0.21212121212121213</v>
      </c>
      <c r="P23" s="4">
        <f t="shared" si="7"/>
        <v>33</v>
      </c>
    </row>
    <row r="24" spans="1:16" ht="13.5">
      <c r="A24" s="20" t="s">
        <v>48</v>
      </c>
      <c r="B24" s="19">
        <v>26</v>
      </c>
      <c r="C24" s="19"/>
      <c r="D24" s="18">
        <v>11</v>
      </c>
      <c r="E24" s="16">
        <v>10</v>
      </c>
      <c r="F24" s="15">
        <v>4</v>
      </c>
      <c r="G24" s="17">
        <f t="shared" si="4"/>
        <v>0.15384615384615385</v>
      </c>
      <c r="H24" s="16">
        <v>1</v>
      </c>
      <c r="I24" s="16"/>
      <c r="J24" s="16"/>
      <c r="K24" s="16"/>
      <c r="L24" s="16"/>
      <c r="M24" s="15"/>
      <c r="N24" s="14">
        <f t="shared" si="5"/>
        <v>5</v>
      </c>
      <c r="O24" s="13">
        <f t="shared" si="6"/>
        <v>0.19230769230769232</v>
      </c>
      <c r="P24" s="4">
        <f t="shared" si="7"/>
        <v>26</v>
      </c>
    </row>
    <row r="25" spans="1:16" ht="14.25" thickBot="1">
      <c r="A25" s="12" t="s">
        <v>46</v>
      </c>
      <c r="B25" s="11">
        <v>31</v>
      </c>
      <c r="C25" s="11"/>
      <c r="D25" s="10">
        <v>17</v>
      </c>
      <c r="E25" s="8">
        <v>10</v>
      </c>
      <c r="F25" s="7">
        <v>4</v>
      </c>
      <c r="G25" s="9">
        <f t="shared" si="4"/>
        <v>0.12903225806451613</v>
      </c>
      <c r="H25" s="8"/>
      <c r="I25" s="8"/>
      <c r="J25" s="8"/>
      <c r="K25" s="8"/>
      <c r="L25" s="8"/>
      <c r="M25" s="7"/>
      <c r="N25" s="6">
        <f t="shared" si="5"/>
        <v>4</v>
      </c>
      <c r="O25" s="5">
        <f t="shared" si="6"/>
        <v>0.12903225806451613</v>
      </c>
      <c r="P25" s="4">
        <f t="shared" si="7"/>
        <v>31</v>
      </c>
    </row>
    <row r="26" ht="13.5">
      <c r="P26" s="4">
        <f>SUM(P18:P25)</f>
        <v>546</v>
      </c>
    </row>
    <row r="27" spans="1:16" ht="14.25" thickBot="1">
      <c r="A27" t="s">
        <v>31</v>
      </c>
      <c r="O27" t="s">
        <v>62</v>
      </c>
      <c r="P27" t="s">
        <v>36</v>
      </c>
    </row>
    <row r="28" spans="1:15" ht="14.25" thickBot="1">
      <c r="A28" s="45"/>
      <c r="B28" s="44" t="s">
        <v>30</v>
      </c>
      <c r="C28" s="43" t="s">
        <v>29</v>
      </c>
      <c r="D28" s="42" t="s">
        <v>28</v>
      </c>
      <c r="E28" s="40" t="s">
        <v>27</v>
      </c>
      <c r="F28" s="39" t="s">
        <v>26</v>
      </c>
      <c r="G28" s="41" t="s">
        <v>25</v>
      </c>
      <c r="H28" s="40" t="s">
        <v>24</v>
      </c>
      <c r="I28" s="40" t="s">
        <v>23</v>
      </c>
      <c r="J28" s="40" t="s">
        <v>22</v>
      </c>
      <c r="K28" s="40" t="s">
        <v>21</v>
      </c>
      <c r="L28" s="40" t="s">
        <v>20</v>
      </c>
      <c r="M28" s="39" t="s">
        <v>19</v>
      </c>
      <c r="N28" s="38" t="s">
        <v>18</v>
      </c>
      <c r="O28" s="37" t="s">
        <v>17</v>
      </c>
    </row>
    <row r="29" spans="1:16" ht="15" thickBot="1" thickTop="1">
      <c r="A29" s="36" t="s">
        <v>16</v>
      </c>
      <c r="B29" s="35">
        <v>8159</v>
      </c>
      <c r="C29" s="35"/>
      <c r="D29" s="34">
        <v>3568</v>
      </c>
      <c r="E29" s="32">
        <v>3150</v>
      </c>
      <c r="F29" s="31">
        <v>1179</v>
      </c>
      <c r="G29" s="33">
        <f aca="true" t="shared" si="8" ref="G29:G38">F29/B29</f>
        <v>0.1445030028189729</v>
      </c>
      <c r="H29" s="32">
        <v>217</v>
      </c>
      <c r="I29" s="32">
        <v>36</v>
      </c>
      <c r="J29" s="32">
        <v>6</v>
      </c>
      <c r="K29" s="32">
        <v>2</v>
      </c>
      <c r="L29" s="32"/>
      <c r="M29" s="31">
        <v>1</v>
      </c>
      <c r="N29" s="30">
        <f aca="true" t="shared" si="9" ref="N29:N38">F29+SUM(H29:M29)</f>
        <v>1441</v>
      </c>
      <c r="O29" s="29">
        <f aca="true" t="shared" si="10" ref="O29:O38">N29/B29</f>
        <v>0.1766147812231891</v>
      </c>
      <c r="P29" s="4">
        <f aca="true" t="shared" si="11" ref="P29:P38">SUM(D29:F29)+SUM(H29:M29)</f>
        <v>8159</v>
      </c>
    </row>
    <row r="30" spans="1:16" ht="15" thickBot="1" thickTop="1">
      <c r="A30" s="47" t="s">
        <v>38</v>
      </c>
      <c r="B30" s="35">
        <v>579</v>
      </c>
      <c r="C30" s="35"/>
      <c r="D30" s="34">
        <v>232</v>
      </c>
      <c r="E30" s="32">
        <v>235</v>
      </c>
      <c r="F30" s="31">
        <v>95</v>
      </c>
      <c r="G30" s="33">
        <f t="shared" si="8"/>
        <v>0.16407599309153714</v>
      </c>
      <c r="H30" s="32">
        <v>13</v>
      </c>
      <c r="I30" s="32">
        <v>3</v>
      </c>
      <c r="J30" s="32"/>
      <c r="K30" s="32"/>
      <c r="L30" s="32"/>
      <c r="M30" s="31">
        <v>1</v>
      </c>
      <c r="N30" s="30">
        <f t="shared" si="9"/>
        <v>112</v>
      </c>
      <c r="O30" s="29">
        <f t="shared" si="10"/>
        <v>0.19343696027633853</v>
      </c>
      <c r="P30" s="4">
        <f t="shared" si="11"/>
        <v>579</v>
      </c>
    </row>
    <row r="31" spans="1:16" ht="14.25" thickTop="1">
      <c r="A31" s="28" t="s">
        <v>47</v>
      </c>
      <c r="B31" s="27">
        <v>297</v>
      </c>
      <c r="C31" s="27"/>
      <c r="D31" s="26">
        <v>122</v>
      </c>
      <c r="E31" s="24">
        <v>124</v>
      </c>
      <c r="F31" s="23">
        <v>43</v>
      </c>
      <c r="G31" s="25">
        <f t="shared" si="8"/>
        <v>0.1447811447811448</v>
      </c>
      <c r="H31" s="24">
        <v>4</v>
      </c>
      <c r="I31" s="24">
        <v>3</v>
      </c>
      <c r="J31" s="24"/>
      <c r="K31" s="24"/>
      <c r="L31" s="24"/>
      <c r="M31" s="23">
        <v>1</v>
      </c>
      <c r="N31" s="22">
        <f t="shared" si="9"/>
        <v>51</v>
      </c>
      <c r="O31" s="21">
        <f t="shared" si="10"/>
        <v>0.1717171717171717</v>
      </c>
      <c r="P31" s="4">
        <f t="shared" si="11"/>
        <v>297</v>
      </c>
    </row>
    <row r="32" spans="1:16" ht="13.5">
      <c r="A32" s="20" t="s">
        <v>40</v>
      </c>
      <c r="B32" s="19">
        <v>48</v>
      </c>
      <c r="C32" s="19"/>
      <c r="D32" s="18">
        <v>23</v>
      </c>
      <c r="E32" s="16">
        <v>14</v>
      </c>
      <c r="F32" s="15">
        <v>11</v>
      </c>
      <c r="G32" s="17">
        <f t="shared" si="8"/>
        <v>0.22916666666666666</v>
      </c>
      <c r="H32" s="16"/>
      <c r="I32" s="16"/>
      <c r="J32" s="16"/>
      <c r="K32" s="16"/>
      <c r="L32" s="16"/>
      <c r="M32" s="15"/>
      <c r="N32" s="14">
        <f t="shared" si="9"/>
        <v>11</v>
      </c>
      <c r="O32" s="13">
        <f t="shared" si="10"/>
        <v>0.22916666666666666</v>
      </c>
      <c r="P32" s="4">
        <f t="shared" si="11"/>
        <v>48</v>
      </c>
    </row>
    <row r="33" spans="1:16" ht="13.5">
      <c r="A33" s="20" t="s">
        <v>41</v>
      </c>
      <c r="B33" s="19">
        <v>61</v>
      </c>
      <c r="C33" s="19"/>
      <c r="D33" s="18">
        <v>23</v>
      </c>
      <c r="E33" s="16">
        <v>24</v>
      </c>
      <c r="F33" s="15">
        <v>10</v>
      </c>
      <c r="G33" s="17">
        <f t="shared" si="8"/>
        <v>0.16393442622950818</v>
      </c>
      <c r="H33" s="16">
        <v>4</v>
      </c>
      <c r="I33" s="16"/>
      <c r="J33" s="16"/>
      <c r="K33" s="16"/>
      <c r="L33" s="16"/>
      <c r="M33" s="15"/>
      <c r="N33" s="14">
        <f t="shared" si="9"/>
        <v>14</v>
      </c>
      <c r="O33" s="13">
        <f t="shared" si="10"/>
        <v>0.22950819672131148</v>
      </c>
      <c r="P33" s="4">
        <f t="shared" si="11"/>
        <v>61</v>
      </c>
    </row>
    <row r="34" spans="1:16" ht="13.5">
      <c r="A34" s="20" t="s">
        <v>42</v>
      </c>
      <c r="B34" s="19">
        <v>35</v>
      </c>
      <c r="C34" s="19"/>
      <c r="D34" s="18">
        <v>14</v>
      </c>
      <c r="E34" s="16">
        <v>14</v>
      </c>
      <c r="F34" s="15">
        <v>7</v>
      </c>
      <c r="G34" s="17">
        <f t="shared" si="8"/>
        <v>0.2</v>
      </c>
      <c r="H34" s="16"/>
      <c r="I34" s="16"/>
      <c r="J34" s="16"/>
      <c r="K34" s="16"/>
      <c r="L34" s="16"/>
      <c r="M34" s="15"/>
      <c r="N34" s="14">
        <f t="shared" si="9"/>
        <v>7</v>
      </c>
      <c r="O34" s="13">
        <f t="shared" si="10"/>
        <v>0.2</v>
      </c>
      <c r="P34" s="4">
        <f t="shared" si="11"/>
        <v>35</v>
      </c>
    </row>
    <row r="35" spans="1:16" ht="13.5">
      <c r="A35" s="20" t="s">
        <v>55</v>
      </c>
      <c r="B35" s="19">
        <v>66</v>
      </c>
      <c r="C35" s="19"/>
      <c r="D35" s="18">
        <v>26</v>
      </c>
      <c r="E35" s="16">
        <v>24</v>
      </c>
      <c r="F35" s="15">
        <v>14</v>
      </c>
      <c r="G35" s="17">
        <f t="shared" si="8"/>
        <v>0.21212121212121213</v>
      </c>
      <c r="H35" s="16">
        <v>2</v>
      </c>
      <c r="I35" s="16"/>
      <c r="J35" s="16"/>
      <c r="K35" s="16"/>
      <c r="L35" s="16"/>
      <c r="M35" s="15"/>
      <c r="N35" s="14">
        <f t="shared" si="9"/>
        <v>16</v>
      </c>
      <c r="O35" s="13">
        <f t="shared" si="10"/>
        <v>0.24242424242424243</v>
      </c>
      <c r="P35" s="4">
        <f t="shared" si="11"/>
        <v>66</v>
      </c>
    </row>
    <row r="36" spans="1:16" ht="13.5">
      <c r="A36" s="20" t="s">
        <v>44</v>
      </c>
      <c r="B36" s="19">
        <v>20</v>
      </c>
      <c r="C36" s="19"/>
      <c r="D36" s="18">
        <v>4</v>
      </c>
      <c r="E36" s="16">
        <v>14</v>
      </c>
      <c r="F36" s="15">
        <v>1</v>
      </c>
      <c r="G36" s="17">
        <f t="shared" si="8"/>
        <v>0.05</v>
      </c>
      <c r="H36" s="16">
        <v>1</v>
      </c>
      <c r="I36" s="16"/>
      <c r="J36" s="16"/>
      <c r="K36" s="16"/>
      <c r="L36" s="16"/>
      <c r="M36" s="15"/>
      <c r="N36" s="14">
        <f t="shared" si="9"/>
        <v>2</v>
      </c>
      <c r="O36" s="13">
        <f t="shared" si="10"/>
        <v>0.1</v>
      </c>
      <c r="P36" s="4">
        <f t="shared" si="11"/>
        <v>20</v>
      </c>
    </row>
    <row r="37" spans="1:16" ht="13.5">
      <c r="A37" s="20" t="s">
        <v>48</v>
      </c>
      <c r="B37" s="19">
        <v>29</v>
      </c>
      <c r="C37" s="19"/>
      <c r="D37" s="18">
        <v>10</v>
      </c>
      <c r="E37" s="16">
        <v>11</v>
      </c>
      <c r="F37" s="15">
        <v>8</v>
      </c>
      <c r="G37" s="17">
        <f t="shared" si="8"/>
        <v>0.27586206896551724</v>
      </c>
      <c r="H37" s="16"/>
      <c r="I37" s="16"/>
      <c r="J37" s="16"/>
      <c r="K37" s="16"/>
      <c r="L37" s="16"/>
      <c r="M37" s="15"/>
      <c r="N37" s="14">
        <f t="shared" si="9"/>
        <v>8</v>
      </c>
      <c r="O37" s="13">
        <f t="shared" si="10"/>
        <v>0.27586206896551724</v>
      </c>
      <c r="P37" s="4">
        <f t="shared" si="11"/>
        <v>29</v>
      </c>
    </row>
    <row r="38" spans="1:16" ht="14.25" thickBot="1">
      <c r="A38" s="12" t="s">
        <v>46</v>
      </c>
      <c r="B38" s="11">
        <v>23</v>
      </c>
      <c r="C38" s="11"/>
      <c r="D38" s="10">
        <v>10</v>
      </c>
      <c r="E38" s="8">
        <v>10</v>
      </c>
      <c r="F38" s="7">
        <v>1</v>
      </c>
      <c r="G38" s="9">
        <f t="shared" si="8"/>
        <v>0.043478260869565216</v>
      </c>
      <c r="H38" s="8">
        <v>2</v>
      </c>
      <c r="I38" s="8"/>
      <c r="J38" s="8"/>
      <c r="K38" s="8"/>
      <c r="L38" s="8"/>
      <c r="M38" s="7"/>
      <c r="N38" s="6">
        <f t="shared" si="9"/>
        <v>3</v>
      </c>
      <c r="O38" s="5">
        <f t="shared" si="10"/>
        <v>0.13043478260869565</v>
      </c>
      <c r="P38" s="4">
        <f t="shared" si="11"/>
        <v>23</v>
      </c>
    </row>
    <row r="39" ht="13.5">
      <c r="P39" s="4">
        <f>SUM(P31:P38)</f>
        <v>579</v>
      </c>
    </row>
    <row r="40" spans="1:16" ht="14.25" thickBot="1">
      <c r="A40" t="s">
        <v>31</v>
      </c>
      <c r="O40" t="s">
        <v>37</v>
      </c>
      <c r="P40" t="s">
        <v>36</v>
      </c>
    </row>
    <row r="41" spans="1:15" ht="14.25" thickBot="1">
      <c r="A41" s="45"/>
      <c r="B41" s="44" t="s">
        <v>30</v>
      </c>
      <c r="C41" s="43" t="s">
        <v>29</v>
      </c>
      <c r="D41" s="42" t="s">
        <v>28</v>
      </c>
      <c r="E41" s="40" t="s">
        <v>27</v>
      </c>
      <c r="F41" s="39" t="s">
        <v>26</v>
      </c>
      <c r="G41" s="41" t="s">
        <v>25</v>
      </c>
      <c r="H41" s="40" t="s">
        <v>24</v>
      </c>
      <c r="I41" s="40" t="s">
        <v>23</v>
      </c>
      <c r="J41" s="40" t="s">
        <v>22</v>
      </c>
      <c r="K41" s="40" t="s">
        <v>21</v>
      </c>
      <c r="L41" s="40" t="s">
        <v>20</v>
      </c>
      <c r="M41" s="39" t="s">
        <v>19</v>
      </c>
      <c r="N41" s="38" t="s">
        <v>18</v>
      </c>
      <c r="O41" s="37" t="s">
        <v>17</v>
      </c>
    </row>
    <row r="42" spans="1:16" ht="15" thickBot="1" thickTop="1">
      <c r="A42" s="36" t="s">
        <v>16</v>
      </c>
      <c r="B42" s="35">
        <v>8212</v>
      </c>
      <c r="C42" s="35"/>
      <c r="D42" s="34">
        <v>3518</v>
      </c>
      <c r="E42" s="32">
        <v>3267</v>
      </c>
      <c r="F42" s="31">
        <v>1173</v>
      </c>
      <c r="G42" s="33">
        <f aca="true" t="shared" si="12" ref="G42:G51">F42/B42</f>
        <v>0.1428397467121286</v>
      </c>
      <c r="H42" s="32">
        <v>203</v>
      </c>
      <c r="I42" s="32">
        <v>30</v>
      </c>
      <c r="J42" s="32">
        <v>14</v>
      </c>
      <c r="K42" s="32">
        <v>4</v>
      </c>
      <c r="L42" s="32">
        <v>2</v>
      </c>
      <c r="M42" s="31">
        <v>1</v>
      </c>
      <c r="N42" s="30">
        <f aca="true" t="shared" si="13" ref="N42:N51">F42+SUM(H42:M42)</f>
        <v>1427</v>
      </c>
      <c r="O42" s="29">
        <f aca="true" t="shared" si="14" ref="O42:O51">N42/B42</f>
        <v>0.17377009254749148</v>
      </c>
      <c r="P42" s="4">
        <f aca="true" t="shared" si="15" ref="P42:P51">SUM(D42:F42)+SUM(H42:M42)</f>
        <v>8212</v>
      </c>
    </row>
    <row r="43" spans="1:16" ht="15" thickBot="1" thickTop="1">
      <c r="A43" s="47" t="s">
        <v>38</v>
      </c>
      <c r="B43" s="35">
        <v>519</v>
      </c>
      <c r="C43" s="35"/>
      <c r="D43" s="34">
        <v>225</v>
      </c>
      <c r="E43" s="32">
        <v>194</v>
      </c>
      <c r="F43" s="31">
        <v>78</v>
      </c>
      <c r="G43" s="33">
        <f t="shared" si="12"/>
        <v>0.15028901734104047</v>
      </c>
      <c r="H43" s="32">
        <v>19</v>
      </c>
      <c r="I43" s="32">
        <v>2</v>
      </c>
      <c r="J43" s="32">
        <v>1</v>
      </c>
      <c r="K43" s="32"/>
      <c r="L43" s="32"/>
      <c r="M43" s="31"/>
      <c r="N43" s="30">
        <f t="shared" si="13"/>
        <v>100</v>
      </c>
      <c r="O43" s="29">
        <f t="shared" si="14"/>
        <v>0.1926782273603083</v>
      </c>
      <c r="P43" s="4">
        <f t="shared" si="15"/>
        <v>519</v>
      </c>
    </row>
    <row r="44" spans="1:16" ht="14.25" thickTop="1">
      <c r="A44" s="28" t="s">
        <v>47</v>
      </c>
      <c r="B44" s="27">
        <v>266</v>
      </c>
      <c r="C44" s="27"/>
      <c r="D44" s="26">
        <v>119</v>
      </c>
      <c r="E44" s="24">
        <v>101</v>
      </c>
      <c r="F44" s="23">
        <v>35</v>
      </c>
      <c r="G44" s="25">
        <f t="shared" si="12"/>
        <v>0.13157894736842105</v>
      </c>
      <c r="H44" s="24">
        <v>10</v>
      </c>
      <c r="I44" s="24">
        <v>1</v>
      </c>
      <c r="J44" s="24"/>
      <c r="K44" s="24"/>
      <c r="L44" s="24"/>
      <c r="M44" s="23"/>
      <c r="N44" s="22">
        <f t="shared" si="13"/>
        <v>46</v>
      </c>
      <c r="O44" s="21">
        <f t="shared" si="14"/>
        <v>0.17293233082706766</v>
      </c>
      <c r="P44" s="4">
        <f t="shared" si="15"/>
        <v>266</v>
      </c>
    </row>
    <row r="45" spans="1:16" ht="13.5">
      <c r="A45" s="20" t="s">
        <v>40</v>
      </c>
      <c r="B45" s="19">
        <v>38</v>
      </c>
      <c r="C45" s="19"/>
      <c r="D45" s="18">
        <v>14</v>
      </c>
      <c r="E45" s="16">
        <v>13</v>
      </c>
      <c r="F45" s="15">
        <v>9</v>
      </c>
      <c r="G45" s="17">
        <f t="shared" si="12"/>
        <v>0.23684210526315788</v>
      </c>
      <c r="H45" s="16">
        <v>2</v>
      </c>
      <c r="I45" s="16"/>
      <c r="J45" s="16"/>
      <c r="K45" s="16"/>
      <c r="L45" s="16"/>
      <c r="M45" s="15"/>
      <c r="N45" s="14">
        <f t="shared" si="13"/>
        <v>11</v>
      </c>
      <c r="O45" s="13">
        <f t="shared" si="14"/>
        <v>0.2894736842105263</v>
      </c>
      <c r="P45" s="4">
        <f t="shared" si="15"/>
        <v>38</v>
      </c>
    </row>
    <row r="46" spans="1:16" ht="13.5">
      <c r="A46" s="20" t="s">
        <v>41</v>
      </c>
      <c r="B46" s="19">
        <v>59</v>
      </c>
      <c r="C46" s="19"/>
      <c r="D46" s="18">
        <v>23</v>
      </c>
      <c r="E46" s="16">
        <v>24</v>
      </c>
      <c r="F46" s="15">
        <v>10</v>
      </c>
      <c r="G46" s="17">
        <f t="shared" si="12"/>
        <v>0.1694915254237288</v>
      </c>
      <c r="H46" s="16">
        <v>2</v>
      </c>
      <c r="I46" s="16"/>
      <c r="J46" s="16"/>
      <c r="K46" s="16"/>
      <c r="L46" s="16"/>
      <c r="M46" s="15"/>
      <c r="N46" s="14">
        <f t="shared" si="13"/>
        <v>12</v>
      </c>
      <c r="O46" s="13">
        <f t="shared" si="14"/>
        <v>0.2033898305084746</v>
      </c>
      <c r="P46" s="4">
        <f t="shared" si="15"/>
        <v>59</v>
      </c>
    </row>
    <row r="47" spans="1:16" ht="13.5">
      <c r="A47" s="20" t="s">
        <v>42</v>
      </c>
      <c r="B47" s="19">
        <v>36</v>
      </c>
      <c r="C47" s="19"/>
      <c r="D47" s="18">
        <v>16</v>
      </c>
      <c r="E47" s="16">
        <v>15</v>
      </c>
      <c r="F47" s="15">
        <v>2</v>
      </c>
      <c r="G47" s="17">
        <f t="shared" si="12"/>
        <v>0.05555555555555555</v>
      </c>
      <c r="H47" s="16">
        <v>3</v>
      </c>
      <c r="I47" s="16"/>
      <c r="J47" s="16"/>
      <c r="K47" s="16"/>
      <c r="L47" s="16"/>
      <c r="M47" s="15"/>
      <c r="N47" s="14">
        <f t="shared" si="13"/>
        <v>5</v>
      </c>
      <c r="O47" s="13">
        <f t="shared" si="14"/>
        <v>0.1388888888888889</v>
      </c>
      <c r="P47" s="4">
        <f t="shared" si="15"/>
        <v>36</v>
      </c>
    </row>
    <row r="48" spans="1:16" ht="13.5">
      <c r="A48" s="20" t="s">
        <v>55</v>
      </c>
      <c r="B48" s="19">
        <v>44</v>
      </c>
      <c r="C48" s="19"/>
      <c r="D48" s="18">
        <v>18</v>
      </c>
      <c r="E48" s="16">
        <v>14</v>
      </c>
      <c r="F48" s="15">
        <v>10</v>
      </c>
      <c r="G48" s="17">
        <f t="shared" si="12"/>
        <v>0.22727272727272727</v>
      </c>
      <c r="H48" s="16">
        <v>1</v>
      </c>
      <c r="I48" s="16"/>
      <c r="J48" s="16">
        <v>1</v>
      </c>
      <c r="K48" s="16"/>
      <c r="L48" s="16"/>
      <c r="M48" s="15"/>
      <c r="N48" s="14">
        <f t="shared" si="13"/>
        <v>12</v>
      </c>
      <c r="O48" s="13">
        <f t="shared" si="14"/>
        <v>0.2727272727272727</v>
      </c>
      <c r="P48" s="4">
        <f t="shared" si="15"/>
        <v>44</v>
      </c>
    </row>
    <row r="49" spans="1:16" ht="13.5">
      <c r="A49" s="20" t="s">
        <v>44</v>
      </c>
      <c r="B49" s="19">
        <v>29</v>
      </c>
      <c r="C49" s="19"/>
      <c r="D49" s="18">
        <v>13</v>
      </c>
      <c r="E49" s="16">
        <v>12</v>
      </c>
      <c r="F49" s="15">
        <v>3</v>
      </c>
      <c r="G49" s="17">
        <f t="shared" si="12"/>
        <v>0.10344827586206896</v>
      </c>
      <c r="H49" s="16">
        <v>1</v>
      </c>
      <c r="I49" s="16"/>
      <c r="J49" s="16"/>
      <c r="K49" s="16"/>
      <c r="L49" s="16"/>
      <c r="M49" s="15"/>
      <c r="N49" s="14">
        <f t="shared" si="13"/>
        <v>4</v>
      </c>
      <c r="O49" s="13">
        <f t="shared" si="14"/>
        <v>0.13793103448275862</v>
      </c>
      <c r="P49" s="4">
        <f t="shared" si="15"/>
        <v>29</v>
      </c>
    </row>
    <row r="50" spans="1:16" ht="13.5">
      <c r="A50" s="20" t="s">
        <v>48</v>
      </c>
      <c r="B50" s="19">
        <v>24</v>
      </c>
      <c r="C50" s="19"/>
      <c r="D50" s="18">
        <v>13</v>
      </c>
      <c r="E50" s="16">
        <v>8</v>
      </c>
      <c r="F50" s="15">
        <v>3</v>
      </c>
      <c r="G50" s="17">
        <f t="shared" si="12"/>
        <v>0.125</v>
      </c>
      <c r="H50" s="16"/>
      <c r="I50" s="16"/>
      <c r="J50" s="16"/>
      <c r="K50" s="16"/>
      <c r="L50" s="16"/>
      <c r="M50" s="15"/>
      <c r="N50" s="14">
        <f t="shared" si="13"/>
        <v>3</v>
      </c>
      <c r="O50" s="13">
        <f t="shared" si="14"/>
        <v>0.125</v>
      </c>
      <c r="P50" s="4">
        <f t="shared" si="15"/>
        <v>24</v>
      </c>
    </row>
    <row r="51" spans="1:16" ht="14.25" thickBot="1">
      <c r="A51" s="12" t="s">
        <v>46</v>
      </c>
      <c r="B51" s="11">
        <v>23</v>
      </c>
      <c r="C51" s="11"/>
      <c r="D51" s="10">
        <v>9</v>
      </c>
      <c r="E51" s="8">
        <v>7</v>
      </c>
      <c r="F51" s="7">
        <v>6</v>
      </c>
      <c r="G51" s="9">
        <f t="shared" si="12"/>
        <v>0.2608695652173913</v>
      </c>
      <c r="H51" s="8"/>
      <c r="I51" s="8">
        <v>1</v>
      </c>
      <c r="J51" s="8"/>
      <c r="K51" s="8"/>
      <c r="L51" s="8"/>
      <c r="M51" s="7"/>
      <c r="N51" s="6">
        <f t="shared" si="13"/>
        <v>7</v>
      </c>
      <c r="O51" s="5">
        <f t="shared" si="14"/>
        <v>0.30434782608695654</v>
      </c>
      <c r="P51" s="4">
        <f t="shared" si="15"/>
        <v>23</v>
      </c>
    </row>
    <row r="52" ht="13.5">
      <c r="P52" s="4">
        <f>SUM(P44:P51)</f>
        <v>519</v>
      </c>
    </row>
    <row r="53" spans="1:16" ht="14.25" thickBot="1">
      <c r="A53" t="s">
        <v>31</v>
      </c>
      <c r="O53" t="s">
        <v>35</v>
      </c>
      <c r="P53" s="4"/>
    </row>
    <row r="54" spans="1:16" ht="14.25" thickBot="1">
      <c r="A54" s="45"/>
      <c r="B54" s="44" t="s">
        <v>30</v>
      </c>
      <c r="C54" s="43" t="s">
        <v>29</v>
      </c>
      <c r="D54" s="42" t="s">
        <v>28</v>
      </c>
      <c r="E54" s="40" t="s">
        <v>27</v>
      </c>
      <c r="F54" s="39" t="s">
        <v>26</v>
      </c>
      <c r="G54" s="41" t="s">
        <v>25</v>
      </c>
      <c r="H54" s="40" t="s">
        <v>24</v>
      </c>
      <c r="I54" s="40" t="s">
        <v>23</v>
      </c>
      <c r="J54" s="40" t="s">
        <v>22</v>
      </c>
      <c r="K54" s="40" t="s">
        <v>21</v>
      </c>
      <c r="L54" s="40" t="s">
        <v>20</v>
      </c>
      <c r="M54" s="39" t="s">
        <v>19</v>
      </c>
      <c r="N54" s="38" t="s">
        <v>18</v>
      </c>
      <c r="O54" s="37" t="s">
        <v>17</v>
      </c>
      <c r="P54" s="4"/>
    </row>
    <row r="55" spans="1:16" ht="15" thickBot="1" thickTop="1">
      <c r="A55" s="36" t="s">
        <v>16</v>
      </c>
      <c r="B55" s="35">
        <v>8555</v>
      </c>
      <c r="C55" s="35"/>
      <c r="D55" s="34">
        <v>3752</v>
      </c>
      <c r="E55" s="32">
        <v>3281</v>
      </c>
      <c r="F55" s="31">
        <v>1229</v>
      </c>
      <c r="G55" s="33">
        <f aca="true" t="shared" si="16" ref="G55:G64">F55/B55</f>
        <v>0.14365867913500877</v>
      </c>
      <c r="H55" s="32">
        <v>235</v>
      </c>
      <c r="I55" s="32">
        <v>41</v>
      </c>
      <c r="J55" s="32">
        <v>8</v>
      </c>
      <c r="K55" s="32">
        <v>5</v>
      </c>
      <c r="L55" s="32">
        <v>2</v>
      </c>
      <c r="M55" s="31">
        <v>2</v>
      </c>
      <c r="N55" s="30">
        <f aca="true" t="shared" si="17" ref="N55:N64">F55+SUM(H55:M55)</f>
        <v>1522</v>
      </c>
      <c r="O55" s="29">
        <f aca="true" t="shared" si="18" ref="O55:O64">N55/B55</f>
        <v>0.17790765634132086</v>
      </c>
      <c r="P55" s="4">
        <f aca="true" t="shared" si="19" ref="P55:P64">SUM(D55:F55)+SUM(H55:M55)</f>
        <v>8555</v>
      </c>
    </row>
    <row r="56" spans="1:16" ht="15" thickBot="1" thickTop="1">
      <c r="A56" s="47" t="s">
        <v>38</v>
      </c>
      <c r="B56" s="35">
        <v>541</v>
      </c>
      <c r="C56" s="35"/>
      <c r="D56" s="34">
        <v>231</v>
      </c>
      <c r="E56" s="32">
        <v>204</v>
      </c>
      <c r="F56" s="31">
        <v>78</v>
      </c>
      <c r="G56" s="33">
        <f t="shared" si="16"/>
        <v>0.14417744916820702</v>
      </c>
      <c r="H56" s="32">
        <v>21</v>
      </c>
      <c r="I56" s="32">
        <v>4</v>
      </c>
      <c r="J56" s="32">
        <v>1</v>
      </c>
      <c r="K56" s="32">
        <v>1</v>
      </c>
      <c r="L56" s="32">
        <v>1</v>
      </c>
      <c r="M56" s="31"/>
      <c r="N56" s="30">
        <f t="shared" si="17"/>
        <v>106</v>
      </c>
      <c r="O56" s="29">
        <f t="shared" si="18"/>
        <v>0.19593345656192238</v>
      </c>
      <c r="P56" s="4">
        <f t="shared" si="19"/>
        <v>541</v>
      </c>
    </row>
    <row r="57" spans="1:16" ht="14.25" thickTop="1">
      <c r="A57" s="28" t="s">
        <v>47</v>
      </c>
      <c r="B57" s="27">
        <v>267</v>
      </c>
      <c r="C57" s="27"/>
      <c r="D57" s="26">
        <v>114</v>
      </c>
      <c r="E57" s="24">
        <v>100</v>
      </c>
      <c r="F57" s="23">
        <v>40</v>
      </c>
      <c r="G57" s="25">
        <f t="shared" si="16"/>
        <v>0.149812734082397</v>
      </c>
      <c r="H57" s="24">
        <v>9</v>
      </c>
      <c r="I57" s="24">
        <v>2</v>
      </c>
      <c r="J57" s="24">
        <v>1</v>
      </c>
      <c r="K57" s="24"/>
      <c r="L57" s="24">
        <v>1</v>
      </c>
      <c r="M57" s="23"/>
      <c r="N57" s="22">
        <f t="shared" si="17"/>
        <v>53</v>
      </c>
      <c r="O57" s="21">
        <f t="shared" si="18"/>
        <v>0.19850187265917604</v>
      </c>
      <c r="P57" s="4">
        <f t="shared" si="19"/>
        <v>267</v>
      </c>
    </row>
    <row r="58" spans="1:16" ht="13.5">
      <c r="A58" s="20" t="s">
        <v>40</v>
      </c>
      <c r="B58" s="19">
        <v>36</v>
      </c>
      <c r="C58" s="19"/>
      <c r="D58" s="18">
        <v>18</v>
      </c>
      <c r="E58" s="16">
        <v>11</v>
      </c>
      <c r="F58" s="15">
        <v>3</v>
      </c>
      <c r="G58" s="17">
        <f t="shared" si="16"/>
        <v>0.08333333333333333</v>
      </c>
      <c r="H58" s="16">
        <v>3</v>
      </c>
      <c r="I58" s="16"/>
      <c r="J58" s="16"/>
      <c r="K58" s="16">
        <v>1</v>
      </c>
      <c r="L58" s="16"/>
      <c r="M58" s="15"/>
      <c r="N58" s="14">
        <f t="shared" si="17"/>
        <v>7</v>
      </c>
      <c r="O58" s="13">
        <f t="shared" si="18"/>
        <v>0.19444444444444445</v>
      </c>
      <c r="P58" s="4">
        <f t="shared" si="19"/>
        <v>36</v>
      </c>
    </row>
    <row r="59" spans="1:16" ht="13.5">
      <c r="A59" s="20" t="s">
        <v>41</v>
      </c>
      <c r="B59" s="19">
        <v>71</v>
      </c>
      <c r="C59" s="19"/>
      <c r="D59" s="18">
        <v>29</v>
      </c>
      <c r="E59" s="16">
        <v>23</v>
      </c>
      <c r="F59" s="15">
        <v>14</v>
      </c>
      <c r="G59" s="17">
        <f t="shared" si="16"/>
        <v>0.19718309859154928</v>
      </c>
      <c r="H59" s="16">
        <v>5</v>
      </c>
      <c r="I59" s="16"/>
      <c r="J59" s="16"/>
      <c r="K59" s="16"/>
      <c r="L59" s="16"/>
      <c r="M59" s="15"/>
      <c r="N59" s="14">
        <f t="shared" si="17"/>
        <v>19</v>
      </c>
      <c r="O59" s="13">
        <f t="shared" si="18"/>
        <v>0.2676056338028169</v>
      </c>
      <c r="P59" s="4">
        <f t="shared" si="19"/>
        <v>71</v>
      </c>
    </row>
    <row r="60" spans="1:16" ht="13.5">
      <c r="A60" s="20" t="s">
        <v>42</v>
      </c>
      <c r="B60" s="19">
        <v>31</v>
      </c>
      <c r="C60" s="19"/>
      <c r="D60" s="18">
        <v>14</v>
      </c>
      <c r="E60" s="16">
        <v>12</v>
      </c>
      <c r="F60" s="15">
        <v>3</v>
      </c>
      <c r="G60" s="17">
        <f t="shared" si="16"/>
        <v>0.0967741935483871</v>
      </c>
      <c r="H60" s="16">
        <v>2</v>
      </c>
      <c r="I60" s="16"/>
      <c r="J60" s="16"/>
      <c r="K60" s="16"/>
      <c r="L60" s="16"/>
      <c r="M60" s="15"/>
      <c r="N60" s="14">
        <f t="shared" si="17"/>
        <v>5</v>
      </c>
      <c r="O60" s="13">
        <f t="shared" si="18"/>
        <v>0.16129032258064516</v>
      </c>
      <c r="P60" s="4">
        <f t="shared" si="19"/>
        <v>31</v>
      </c>
    </row>
    <row r="61" spans="1:16" ht="13.5">
      <c r="A61" s="20" t="s">
        <v>55</v>
      </c>
      <c r="B61" s="19">
        <v>50</v>
      </c>
      <c r="C61" s="19"/>
      <c r="D61" s="18">
        <v>25</v>
      </c>
      <c r="E61" s="16">
        <v>17</v>
      </c>
      <c r="F61" s="15">
        <v>4</v>
      </c>
      <c r="G61" s="17">
        <f t="shared" si="16"/>
        <v>0.08</v>
      </c>
      <c r="H61" s="16">
        <v>2</v>
      </c>
      <c r="I61" s="16">
        <v>2</v>
      </c>
      <c r="J61" s="16"/>
      <c r="K61" s="16"/>
      <c r="L61" s="16"/>
      <c r="M61" s="15"/>
      <c r="N61" s="14">
        <f t="shared" si="17"/>
        <v>8</v>
      </c>
      <c r="O61" s="13">
        <f t="shared" si="18"/>
        <v>0.16</v>
      </c>
      <c r="P61" s="4">
        <f t="shared" si="19"/>
        <v>50</v>
      </c>
    </row>
    <row r="62" spans="1:16" ht="13.5">
      <c r="A62" s="20" t="s">
        <v>44</v>
      </c>
      <c r="B62" s="19">
        <v>27</v>
      </c>
      <c r="C62" s="19"/>
      <c r="D62" s="18">
        <v>10</v>
      </c>
      <c r="E62" s="16">
        <v>12</v>
      </c>
      <c r="F62" s="15">
        <v>5</v>
      </c>
      <c r="G62" s="17">
        <f t="shared" si="16"/>
        <v>0.18518518518518517</v>
      </c>
      <c r="H62" s="16"/>
      <c r="I62" s="16"/>
      <c r="J62" s="16"/>
      <c r="K62" s="16"/>
      <c r="L62" s="16"/>
      <c r="M62" s="15"/>
      <c r="N62" s="14">
        <f t="shared" si="17"/>
        <v>5</v>
      </c>
      <c r="O62" s="13">
        <f t="shared" si="18"/>
        <v>0.18518518518518517</v>
      </c>
      <c r="P62" s="4">
        <f t="shared" si="19"/>
        <v>27</v>
      </c>
    </row>
    <row r="63" spans="1:16" ht="13.5">
      <c r="A63" s="20" t="s">
        <v>48</v>
      </c>
      <c r="B63" s="19">
        <v>31</v>
      </c>
      <c r="C63" s="19"/>
      <c r="D63" s="18">
        <v>11</v>
      </c>
      <c r="E63" s="16">
        <v>17</v>
      </c>
      <c r="F63" s="15">
        <v>3</v>
      </c>
      <c r="G63" s="17">
        <f t="shared" si="16"/>
        <v>0.0967741935483871</v>
      </c>
      <c r="H63" s="16"/>
      <c r="I63" s="16"/>
      <c r="J63" s="16"/>
      <c r="K63" s="16"/>
      <c r="L63" s="16"/>
      <c r="M63" s="15"/>
      <c r="N63" s="14">
        <f t="shared" si="17"/>
        <v>3</v>
      </c>
      <c r="O63" s="13">
        <f t="shared" si="18"/>
        <v>0.0967741935483871</v>
      </c>
      <c r="P63" s="4">
        <f t="shared" si="19"/>
        <v>31</v>
      </c>
    </row>
    <row r="64" spans="1:16" ht="14.25" thickBot="1">
      <c r="A64" s="12" t="s">
        <v>46</v>
      </c>
      <c r="B64" s="11">
        <v>28</v>
      </c>
      <c r="C64" s="11"/>
      <c r="D64" s="10">
        <v>10</v>
      </c>
      <c r="E64" s="8">
        <v>12</v>
      </c>
      <c r="F64" s="7">
        <v>6</v>
      </c>
      <c r="G64" s="9">
        <f t="shared" si="16"/>
        <v>0.21428571428571427</v>
      </c>
      <c r="H64" s="8"/>
      <c r="I64" s="8"/>
      <c r="J64" s="8"/>
      <c r="K64" s="8"/>
      <c r="L64" s="8"/>
      <c r="M64" s="7"/>
      <c r="N64" s="6">
        <f t="shared" si="17"/>
        <v>6</v>
      </c>
      <c r="O64" s="5">
        <f t="shared" si="18"/>
        <v>0.21428571428571427</v>
      </c>
      <c r="P64" s="4">
        <f t="shared" si="19"/>
        <v>28</v>
      </c>
    </row>
    <row r="65" ht="13.5">
      <c r="P65" s="4">
        <f>SUM(P57:P64)</f>
        <v>541</v>
      </c>
    </row>
    <row r="66" spans="1:16" ht="14.25" thickBot="1">
      <c r="A66" t="s">
        <v>31</v>
      </c>
      <c r="O66" t="s">
        <v>34</v>
      </c>
      <c r="P66" s="4"/>
    </row>
    <row r="67" spans="1:16" ht="14.25" thickBot="1">
      <c r="A67" s="45"/>
      <c r="B67" s="44" t="s">
        <v>30</v>
      </c>
      <c r="C67" s="43" t="s">
        <v>29</v>
      </c>
      <c r="D67" s="42" t="s">
        <v>28</v>
      </c>
      <c r="E67" s="40" t="s">
        <v>27</v>
      </c>
      <c r="F67" s="39" t="s">
        <v>26</v>
      </c>
      <c r="G67" s="41" t="s">
        <v>25</v>
      </c>
      <c r="H67" s="40" t="s">
        <v>24</v>
      </c>
      <c r="I67" s="40" t="s">
        <v>23</v>
      </c>
      <c r="J67" s="40" t="s">
        <v>22</v>
      </c>
      <c r="K67" s="40" t="s">
        <v>21</v>
      </c>
      <c r="L67" s="40" t="s">
        <v>20</v>
      </c>
      <c r="M67" s="39" t="s">
        <v>19</v>
      </c>
      <c r="N67" s="38" t="s">
        <v>18</v>
      </c>
      <c r="O67" s="37" t="s">
        <v>17</v>
      </c>
      <c r="P67" s="4"/>
    </row>
    <row r="68" spans="1:16" ht="15" thickBot="1" thickTop="1">
      <c r="A68" s="36" t="s">
        <v>16</v>
      </c>
      <c r="B68" s="35">
        <v>8651</v>
      </c>
      <c r="C68" s="35"/>
      <c r="D68" s="34">
        <v>3922</v>
      </c>
      <c r="E68" s="32">
        <v>3328</v>
      </c>
      <c r="F68" s="31">
        <v>1154</v>
      </c>
      <c r="G68" s="33">
        <f aca="true" t="shared" si="20" ref="G68:G77">F68/B68</f>
        <v>0.13339498323893192</v>
      </c>
      <c r="H68" s="32">
        <v>202</v>
      </c>
      <c r="I68" s="32">
        <v>36</v>
      </c>
      <c r="J68" s="32">
        <v>5</v>
      </c>
      <c r="K68" s="32">
        <v>4</v>
      </c>
      <c r="L68" s="32"/>
      <c r="M68" s="31"/>
      <c r="N68" s="30">
        <f>F68+SUM(H68:M68)</f>
        <v>1401</v>
      </c>
      <c r="O68" s="29">
        <f aca="true" t="shared" si="21" ref="O68:O77">N68/B68</f>
        <v>0.16194659576927523</v>
      </c>
      <c r="P68" s="4">
        <f aca="true" t="shared" si="22" ref="P68:P77">SUM(D68:F68)+SUM(H68:M68)</f>
        <v>8651</v>
      </c>
    </row>
    <row r="69" spans="1:16" ht="15" thickBot="1" thickTop="1">
      <c r="A69" s="47" t="s">
        <v>38</v>
      </c>
      <c r="B69" s="35">
        <v>547</v>
      </c>
      <c r="C69" s="35"/>
      <c r="D69" s="34">
        <v>247</v>
      </c>
      <c r="E69" s="32">
        <v>196</v>
      </c>
      <c r="F69" s="31">
        <v>84</v>
      </c>
      <c r="G69" s="33">
        <f t="shared" si="20"/>
        <v>0.15356489945155394</v>
      </c>
      <c r="H69" s="32">
        <v>17</v>
      </c>
      <c r="I69" s="32">
        <v>1</v>
      </c>
      <c r="J69" s="32">
        <v>1</v>
      </c>
      <c r="K69" s="32">
        <v>1</v>
      </c>
      <c r="L69" s="32"/>
      <c r="M69" s="31"/>
      <c r="N69" s="30">
        <f aca="true" t="shared" si="23" ref="N69:N77">F69+SUM(H69:M69)</f>
        <v>104</v>
      </c>
      <c r="O69" s="29">
        <f t="shared" si="21"/>
        <v>0.19012797074954296</v>
      </c>
      <c r="P69" s="4">
        <f t="shared" si="22"/>
        <v>547</v>
      </c>
    </row>
    <row r="70" spans="1:16" ht="14.25" thickTop="1">
      <c r="A70" s="28" t="s">
        <v>47</v>
      </c>
      <c r="B70" s="27">
        <v>303</v>
      </c>
      <c r="C70" s="27"/>
      <c r="D70" s="26">
        <v>142</v>
      </c>
      <c r="E70" s="24">
        <v>114</v>
      </c>
      <c r="F70" s="23">
        <v>41</v>
      </c>
      <c r="G70" s="25">
        <f t="shared" si="20"/>
        <v>0.1353135313531353</v>
      </c>
      <c r="H70" s="24">
        <v>4</v>
      </c>
      <c r="I70" s="24">
        <v>1</v>
      </c>
      <c r="J70" s="24"/>
      <c r="K70" s="24">
        <v>1</v>
      </c>
      <c r="L70" s="24"/>
      <c r="M70" s="23"/>
      <c r="N70" s="22">
        <f t="shared" si="23"/>
        <v>47</v>
      </c>
      <c r="O70" s="21">
        <f t="shared" si="21"/>
        <v>0.1551155115511551</v>
      </c>
      <c r="P70" s="4">
        <f t="shared" si="22"/>
        <v>303</v>
      </c>
    </row>
    <row r="71" spans="1:16" ht="13.5">
      <c r="A71" s="20" t="s">
        <v>40</v>
      </c>
      <c r="B71" s="19">
        <v>42</v>
      </c>
      <c r="C71" s="19"/>
      <c r="D71" s="18">
        <v>15</v>
      </c>
      <c r="E71" s="16">
        <v>14</v>
      </c>
      <c r="F71" s="15">
        <v>6</v>
      </c>
      <c r="G71" s="17">
        <f t="shared" si="20"/>
        <v>0.14285714285714285</v>
      </c>
      <c r="H71" s="16">
        <v>6</v>
      </c>
      <c r="I71" s="16"/>
      <c r="J71" s="16">
        <v>1</v>
      </c>
      <c r="K71" s="16"/>
      <c r="L71" s="16"/>
      <c r="M71" s="15"/>
      <c r="N71" s="14">
        <f t="shared" si="23"/>
        <v>13</v>
      </c>
      <c r="O71" s="13">
        <f t="shared" si="21"/>
        <v>0.30952380952380953</v>
      </c>
      <c r="P71" s="4">
        <f t="shared" si="22"/>
        <v>42</v>
      </c>
    </row>
    <row r="72" spans="1:16" ht="13.5">
      <c r="A72" s="20" t="s">
        <v>41</v>
      </c>
      <c r="B72" s="19">
        <v>54</v>
      </c>
      <c r="C72" s="19"/>
      <c r="D72" s="18">
        <v>21</v>
      </c>
      <c r="E72" s="16">
        <v>22</v>
      </c>
      <c r="F72" s="15">
        <v>11</v>
      </c>
      <c r="G72" s="17">
        <f t="shared" si="20"/>
        <v>0.2037037037037037</v>
      </c>
      <c r="H72" s="16"/>
      <c r="I72" s="16"/>
      <c r="J72" s="16"/>
      <c r="K72" s="16"/>
      <c r="L72" s="16"/>
      <c r="M72" s="15"/>
      <c r="N72" s="14">
        <f t="shared" si="23"/>
        <v>11</v>
      </c>
      <c r="O72" s="13">
        <f t="shared" si="21"/>
        <v>0.2037037037037037</v>
      </c>
      <c r="P72" s="4">
        <f t="shared" si="22"/>
        <v>54</v>
      </c>
    </row>
    <row r="73" spans="1:16" ht="13.5">
      <c r="A73" s="20" t="s">
        <v>42</v>
      </c>
      <c r="B73" s="19">
        <v>31</v>
      </c>
      <c r="C73" s="19"/>
      <c r="D73" s="18">
        <v>13</v>
      </c>
      <c r="E73" s="16">
        <v>10</v>
      </c>
      <c r="F73" s="15">
        <v>6</v>
      </c>
      <c r="G73" s="17">
        <f t="shared" si="20"/>
        <v>0.1935483870967742</v>
      </c>
      <c r="H73" s="16">
        <v>2</v>
      </c>
      <c r="I73" s="16"/>
      <c r="J73" s="16"/>
      <c r="K73" s="16"/>
      <c r="L73" s="16"/>
      <c r="M73" s="15"/>
      <c r="N73" s="14">
        <f t="shared" si="23"/>
        <v>8</v>
      </c>
      <c r="O73" s="13">
        <f t="shared" si="21"/>
        <v>0.25806451612903225</v>
      </c>
      <c r="P73" s="4">
        <f t="shared" si="22"/>
        <v>31</v>
      </c>
    </row>
    <row r="74" spans="1:16" ht="13.5">
      <c r="A74" s="20" t="s">
        <v>55</v>
      </c>
      <c r="B74" s="19">
        <v>36</v>
      </c>
      <c r="C74" s="19"/>
      <c r="D74" s="18">
        <v>15</v>
      </c>
      <c r="E74" s="16">
        <v>16</v>
      </c>
      <c r="F74" s="15">
        <v>4</v>
      </c>
      <c r="G74" s="17">
        <f t="shared" si="20"/>
        <v>0.1111111111111111</v>
      </c>
      <c r="H74" s="16">
        <v>1</v>
      </c>
      <c r="I74" s="16"/>
      <c r="J74" s="16"/>
      <c r="K74" s="16"/>
      <c r="L74" s="16"/>
      <c r="M74" s="15"/>
      <c r="N74" s="14">
        <f t="shared" si="23"/>
        <v>5</v>
      </c>
      <c r="O74" s="13">
        <f t="shared" si="21"/>
        <v>0.1388888888888889</v>
      </c>
      <c r="P74" s="4">
        <f t="shared" si="22"/>
        <v>36</v>
      </c>
    </row>
    <row r="75" spans="1:16" ht="13.5">
      <c r="A75" s="20" t="s">
        <v>44</v>
      </c>
      <c r="B75" s="19">
        <v>20</v>
      </c>
      <c r="C75" s="19"/>
      <c r="D75" s="18">
        <v>11</v>
      </c>
      <c r="E75" s="16">
        <v>6</v>
      </c>
      <c r="F75" s="15">
        <v>3</v>
      </c>
      <c r="G75" s="17">
        <f t="shared" si="20"/>
        <v>0.15</v>
      </c>
      <c r="H75" s="16"/>
      <c r="I75" s="16"/>
      <c r="J75" s="16"/>
      <c r="K75" s="16"/>
      <c r="L75" s="16"/>
      <c r="M75" s="15"/>
      <c r="N75" s="14">
        <f t="shared" si="23"/>
        <v>3</v>
      </c>
      <c r="O75" s="13">
        <f t="shared" si="21"/>
        <v>0.15</v>
      </c>
      <c r="P75" s="4">
        <f t="shared" si="22"/>
        <v>20</v>
      </c>
    </row>
    <row r="76" spans="1:16" ht="13.5">
      <c r="A76" s="20" t="s">
        <v>48</v>
      </c>
      <c r="B76" s="19">
        <v>33</v>
      </c>
      <c r="C76" s="19"/>
      <c r="D76" s="18">
        <v>21</v>
      </c>
      <c r="E76" s="16">
        <v>7</v>
      </c>
      <c r="F76" s="15">
        <v>4</v>
      </c>
      <c r="G76" s="17">
        <f t="shared" si="20"/>
        <v>0.12121212121212122</v>
      </c>
      <c r="H76" s="16">
        <v>1</v>
      </c>
      <c r="I76" s="16"/>
      <c r="J76" s="16"/>
      <c r="K76" s="16"/>
      <c r="L76" s="16"/>
      <c r="M76" s="15"/>
      <c r="N76" s="14">
        <f t="shared" si="23"/>
        <v>5</v>
      </c>
      <c r="O76" s="13">
        <f t="shared" si="21"/>
        <v>0.15151515151515152</v>
      </c>
      <c r="P76" s="4">
        <f t="shared" si="22"/>
        <v>33</v>
      </c>
    </row>
    <row r="77" spans="1:16" ht="14.25" thickBot="1">
      <c r="A77" s="12" t="s">
        <v>46</v>
      </c>
      <c r="B77" s="11">
        <v>28</v>
      </c>
      <c r="C77" s="11"/>
      <c r="D77" s="10">
        <v>9</v>
      </c>
      <c r="E77" s="8">
        <v>7</v>
      </c>
      <c r="F77" s="7">
        <v>9</v>
      </c>
      <c r="G77" s="9">
        <f t="shared" si="20"/>
        <v>0.32142857142857145</v>
      </c>
      <c r="H77" s="8">
        <v>3</v>
      </c>
      <c r="I77" s="8"/>
      <c r="J77" s="8"/>
      <c r="K77" s="8"/>
      <c r="L77" s="8"/>
      <c r="M77" s="7"/>
      <c r="N77" s="6">
        <f t="shared" si="23"/>
        <v>12</v>
      </c>
      <c r="O77" s="5">
        <f t="shared" si="21"/>
        <v>0.42857142857142855</v>
      </c>
      <c r="P77" s="4">
        <f t="shared" si="22"/>
        <v>28</v>
      </c>
    </row>
    <row r="78" ht="13.5">
      <c r="P78" s="4">
        <f>SUM(P70:P77)</f>
        <v>547</v>
      </c>
    </row>
    <row r="79" spans="1:16" ht="14.25" thickBot="1">
      <c r="A79" t="s">
        <v>31</v>
      </c>
      <c r="O79" t="s">
        <v>33</v>
      </c>
      <c r="P79" s="4"/>
    </row>
    <row r="80" spans="1:16" ht="14.25" thickBot="1">
      <c r="A80" s="45"/>
      <c r="B80" s="44" t="s">
        <v>30</v>
      </c>
      <c r="C80" s="43" t="s">
        <v>29</v>
      </c>
      <c r="D80" s="42" t="s">
        <v>28</v>
      </c>
      <c r="E80" s="40" t="s">
        <v>27</v>
      </c>
      <c r="F80" s="39" t="s">
        <v>26</v>
      </c>
      <c r="G80" s="41" t="s">
        <v>25</v>
      </c>
      <c r="H80" s="40" t="s">
        <v>24</v>
      </c>
      <c r="I80" s="40" t="s">
        <v>23</v>
      </c>
      <c r="J80" s="40" t="s">
        <v>22</v>
      </c>
      <c r="K80" s="40" t="s">
        <v>21</v>
      </c>
      <c r="L80" s="40" t="s">
        <v>20</v>
      </c>
      <c r="M80" s="39" t="s">
        <v>19</v>
      </c>
      <c r="N80" s="38" t="s">
        <v>18</v>
      </c>
      <c r="O80" s="37" t="s">
        <v>17</v>
      </c>
      <c r="P80" s="4"/>
    </row>
    <row r="81" spans="1:16" ht="15" thickBot="1" thickTop="1">
      <c r="A81" s="36" t="s">
        <v>16</v>
      </c>
      <c r="B81" s="35">
        <v>8715</v>
      </c>
      <c r="C81" s="35"/>
      <c r="D81" s="34">
        <v>3933</v>
      </c>
      <c r="E81" s="32">
        <v>3419</v>
      </c>
      <c r="F81" s="31">
        <v>1151</v>
      </c>
      <c r="G81" s="33">
        <f aca="true" t="shared" si="24" ref="G81:G90">F81/B81</f>
        <v>0.13207114170969592</v>
      </c>
      <c r="H81" s="32">
        <v>176</v>
      </c>
      <c r="I81" s="32">
        <v>24</v>
      </c>
      <c r="J81" s="32">
        <v>7</v>
      </c>
      <c r="K81" s="32">
        <v>2</v>
      </c>
      <c r="L81" s="32">
        <v>2</v>
      </c>
      <c r="M81" s="31">
        <v>1</v>
      </c>
      <c r="N81" s="30">
        <f aca="true" t="shared" si="25" ref="N81:N90">F81+SUM(H81:M81)</f>
        <v>1363</v>
      </c>
      <c r="O81" s="29">
        <f aca="true" t="shared" si="26" ref="O81:O90">N81/B81</f>
        <v>0.1563970166379805</v>
      </c>
      <c r="P81" s="4">
        <f aca="true" t="shared" si="27" ref="P81:P90">SUM(D81:F81)+SUM(H81:M81)</f>
        <v>8715</v>
      </c>
    </row>
    <row r="82" spans="1:16" ht="15" thickBot="1" thickTop="1">
      <c r="A82" s="47" t="s">
        <v>38</v>
      </c>
      <c r="B82" s="35">
        <v>613</v>
      </c>
      <c r="C82" s="35"/>
      <c r="D82" s="34">
        <v>261</v>
      </c>
      <c r="E82" s="32">
        <v>246</v>
      </c>
      <c r="F82" s="31">
        <v>89</v>
      </c>
      <c r="G82" s="33">
        <f t="shared" si="24"/>
        <v>0.14518760195758565</v>
      </c>
      <c r="H82" s="32">
        <v>13</v>
      </c>
      <c r="I82" s="32">
        <v>3</v>
      </c>
      <c r="J82" s="32">
        <v>1</v>
      </c>
      <c r="K82" s="32"/>
      <c r="L82" s="32"/>
      <c r="M82" s="31"/>
      <c r="N82" s="30">
        <f t="shared" si="25"/>
        <v>106</v>
      </c>
      <c r="O82" s="29">
        <f t="shared" si="26"/>
        <v>0.1729200652528548</v>
      </c>
      <c r="P82" s="4">
        <f t="shared" si="27"/>
        <v>613</v>
      </c>
    </row>
    <row r="83" spans="1:16" ht="14.25" thickTop="1">
      <c r="A83" s="28" t="s">
        <v>47</v>
      </c>
      <c r="B83" s="27">
        <v>298</v>
      </c>
      <c r="C83" s="27"/>
      <c r="D83" s="26">
        <v>131</v>
      </c>
      <c r="E83" s="24">
        <v>126</v>
      </c>
      <c r="F83" s="23">
        <v>33</v>
      </c>
      <c r="G83" s="25">
        <f t="shared" si="24"/>
        <v>0.11073825503355705</v>
      </c>
      <c r="H83" s="24">
        <v>6</v>
      </c>
      <c r="I83" s="24">
        <v>1</v>
      </c>
      <c r="J83" s="24">
        <v>1</v>
      </c>
      <c r="K83" s="24"/>
      <c r="L83" s="24"/>
      <c r="M83" s="23"/>
      <c r="N83" s="22">
        <f t="shared" si="25"/>
        <v>41</v>
      </c>
      <c r="O83" s="21">
        <f t="shared" si="26"/>
        <v>0.13758389261744966</v>
      </c>
      <c r="P83" s="4">
        <f t="shared" si="27"/>
        <v>298</v>
      </c>
    </row>
    <row r="84" spans="1:16" ht="13.5">
      <c r="A84" s="20" t="s">
        <v>40</v>
      </c>
      <c r="B84" s="19">
        <v>43</v>
      </c>
      <c r="C84" s="19"/>
      <c r="D84" s="18">
        <v>12</v>
      </c>
      <c r="E84" s="16">
        <v>18</v>
      </c>
      <c r="F84" s="15">
        <v>12</v>
      </c>
      <c r="G84" s="17">
        <f t="shared" si="24"/>
        <v>0.27906976744186046</v>
      </c>
      <c r="H84" s="16">
        <v>1</v>
      </c>
      <c r="I84" s="16"/>
      <c r="J84" s="16"/>
      <c r="K84" s="16"/>
      <c r="L84" s="16"/>
      <c r="M84" s="15"/>
      <c r="N84" s="14">
        <f t="shared" si="25"/>
        <v>13</v>
      </c>
      <c r="O84" s="13">
        <f t="shared" si="26"/>
        <v>0.3023255813953488</v>
      </c>
      <c r="P84" s="4">
        <f t="shared" si="27"/>
        <v>43</v>
      </c>
    </row>
    <row r="85" spans="1:16" ht="13.5">
      <c r="A85" s="20" t="s">
        <v>41</v>
      </c>
      <c r="B85" s="19">
        <v>76</v>
      </c>
      <c r="C85" s="19"/>
      <c r="D85" s="18">
        <v>36</v>
      </c>
      <c r="E85" s="16">
        <v>28</v>
      </c>
      <c r="F85" s="15">
        <v>12</v>
      </c>
      <c r="G85" s="17">
        <f t="shared" si="24"/>
        <v>0.15789473684210525</v>
      </c>
      <c r="H85" s="16"/>
      <c r="I85" s="16"/>
      <c r="J85" s="16"/>
      <c r="K85" s="16"/>
      <c r="L85" s="16"/>
      <c r="M85" s="15"/>
      <c r="N85" s="14">
        <f t="shared" si="25"/>
        <v>12</v>
      </c>
      <c r="O85" s="13">
        <f t="shared" si="26"/>
        <v>0.15789473684210525</v>
      </c>
      <c r="P85" s="4">
        <f t="shared" si="27"/>
        <v>76</v>
      </c>
    </row>
    <row r="86" spans="1:16" ht="13.5">
      <c r="A86" s="20" t="s">
        <v>42</v>
      </c>
      <c r="B86" s="19">
        <v>43</v>
      </c>
      <c r="C86" s="19"/>
      <c r="D86" s="18">
        <v>18</v>
      </c>
      <c r="E86" s="16">
        <v>15</v>
      </c>
      <c r="F86" s="15">
        <v>10</v>
      </c>
      <c r="G86" s="17">
        <f t="shared" si="24"/>
        <v>0.23255813953488372</v>
      </c>
      <c r="H86" s="16"/>
      <c r="I86" s="16"/>
      <c r="J86" s="16"/>
      <c r="K86" s="16"/>
      <c r="L86" s="16"/>
      <c r="M86" s="15"/>
      <c r="N86" s="14">
        <f t="shared" si="25"/>
        <v>10</v>
      </c>
      <c r="O86" s="13">
        <f t="shared" si="26"/>
        <v>0.23255813953488372</v>
      </c>
      <c r="P86" s="4">
        <f t="shared" si="27"/>
        <v>43</v>
      </c>
    </row>
    <row r="87" spans="1:16" ht="13.5">
      <c r="A87" s="20" t="s">
        <v>55</v>
      </c>
      <c r="B87" s="19">
        <v>56</v>
      </c>
      <c r="C87" s="19"/>
      <c r="D87" s="18">
        <v>20</v>
      </c>
      <c r="E87" s="16">
        <v>27</v>
      </c>
      <c r="F87" s="15">
        <v>5</v>
      </c>
      <c r="G87" s="17">
        <f t="shared" si="24"/>
        <v>0.08928571428571429</v>
      </c>
      <c r="H87" s="16">
        <v>3</v>
      </c>
      <c r="I87" s="16">
        <v>1</v>
      </c>
      <c r="J87" s="16"/>
      <c r="K87" s="16"/>
      <c r="L87" s="16"/>
      <c r="M87" s="15"/>
      <c r="N87" s="14">
        <f t="shared" si="25"/>
        <v>9</v>
      </c>
      <c r="O87" s="13">
        <f t="shared" si="26"/>
        <v>0.16071428571428573</v>
      </c>
      <c r="P87" s="4">
        <f t="shared" si="27"/>
        <v>56</v>
      </c>
    </row>
    <row r="88" spans="1:16" ht="13.5">
      <c r="A88" s="20" t="s">
        <v>44</v>
      </c>
      <c r="B88" s="19">
        <v>38</v>
      </c>
      <c r="C88" s="19"/>
      <c r="D88" s="18">
        <v>18</v>
      </c>
      <c r="E88" s="16">
        <v>13</v>
      </c>
      <c r="F88" s="15">
        <v>7</v>
      </c>
      <c r="G88" s="17">
        <f t="shared" si="24"/>
        <v>0.18421052631578946</v>
      </c>
      <c r="H88" s="16"/>
      <c r="I88" s="16"/>
      <c r="J88" s="16"/>
      <c r="K88" s="16"/>
      <c r="L88" s="16"/>
      <c r="M88" s="15"/>
      <c r="N88" s="14">
        <f t="shared" si="25"/>
        <v>7</v>
      </c>
      <c r="O88" s="13">
        <f t="shared" si="26"/>
        <v>0.18421052631578946</v>
      </c>
      <c r="P88" s="4">
        <f t="shared" si="27"/>
        <v>38</v>
      </c>
    </row>
    <row r="89" spans="1:16" ht="13.5">
      <c r="A89" s="20" t="s">
        <v>48</v>
      </c>
      <c r="B89" s="19">
        <v>31</v>
      </c>
      <c r="C89" s="19"/>
      <c r="D89" s="18">
        <v>14</v>
      </c>
      <c r="E89" s="16">
        <v>8</v>
      </c>
      <c r="F89" s="15">
        <v>6</v>
      </c>
      <c r="G89" s="17">
        <f t="shared" si="24"/>
        <v>0.1935483870967742</v>
      </c>
      <c r="H89" s="16">
        <v>2</v>
      </c>
      <c r="I89" s="16">
        <v>1</v>
      </c>
      <c r="J89" s="16"/>
      <c r="K89" s="16"/>
      <c r="L89" s="16"/>
      <c r="M89" s="15"/>
      <c r="N89" s="14">
        <f t="shared" si="25"/>
        <v>9</v>
      </c>
      <c r="O89" s="13">
        <f t="shared" si="26"/>
        <v>0.2903225806451613</v>
      </c>
      <c r="P89" s="4">
        <f t="shared" si="27"/>
        <v>31</v>
      </c>
    </row>
    <row r="90" spans="1:16" ht="14.25" thickBot="1">
      <c r="A90" s="12" t="s">
        <v>46</v>
      </c>
      <c r="B90" s="11">
        <v>28</v>
      </c>
      <c r="C90" s="11"/>
      <c r="D90" s="10">
        <v>12</v>
      </c>
      <c r="E90" s="8">
        <v>11</v>
      </c>
      <c r="F90" s="7">
        <v>4</v>
      </c>
      <c r="G90" s="9">
        <f t="shared" si="24"/>
        <v>0.14285714285714285</v>
      </c>
      <c r="H90" s="8">
        <v>1</v>
      </c>
      <c r="I90" s="8"/>
      <c r="J90" s="8"/>
      <c r="K90" s="8"/>
      <c r="L90" s="8"/>
      <c r="M90" s="7"/>
      <c r="N90" s="6">
        <f t="shared" si="25"/>
        <v>5</v>
      </c>
      <c r="O90" s="5">
        <f t="shared" si="26"/>
        <v>0.17857142857142858</v>
      </c>
      <c r="P90" s="4">
        <f t="shared" si="27"/>
        <v>28</v>
      </c>
    </row>
    <row r="91" ht="13.5">
      <c r="P91" s="4">
        <f>SUM(P83:P90)</f>
        <v>613</v>
      </c>
    </row>
    <row r="92" spans="1:16" ht="14.25" thickBot="1">
      <c r="A92" t="s">
        <v>31</v>
      </c>
      <c r="O92" t="s">
        <v>32</v>
      </c>
      <c r="P92" s="4"/>
    </row>
    <row r="93" spans="1:16" ht="14.25" thickBot="1">
      <c r="A93" s="45"/>
      <c r="B93" s="44" t="s">
        <v>30</v>
      </c>
      <c r="C93" s="43" t="s">
        <v>29</v>
      </c>
      <c r="D93" s="42" t="s">
        <v>28</v>
      </c>
      <c r="E93" s="40" t="s">
        <v>27</v>
      </c>
      <c r="F93" s="39" t="s">
        <v>26</v>
      </c>
      <c r="G93" s="41" t="s">
        <v>25</v>
      </c>
      <c r="H93" s="40" t="s">
        <v>24</v>
      </c>
      <c r="I93" s="40" t="s">
        <v>23</v>
      </c>
      <c r="J93" s="40" t="s">
        <v>22</v>
      </c>
      <c r="K93" s="40" t="s">
        <v>21</v>
      </c>
      <c r="L93" s="40" t="s">
        <v>20</v>
      </c>
      <c r="M93" s="39" t="s">
        <v>19</v>
      </c>
      <c r="N93" s="38" t="s">
        <v>18</v>
      </c>
      <c r="O93" s="37" t="s">
        <v>17</v>
      </c>
      <c r="P93" s="4"/>
    </row>
    <row r="94" spans="1:16" ht="15" thickBot="1" thickTop="1">
      <c r="A94" s="36" t="s">
        <v>16</v>
      </c>
      <c r="B94" s="35">
        <v>9164</v>
      </c>
      <c r="C94" s="35"/>
      <c r="D94" s="34">
        <v>4178</v>
      </c>
      <c r="E94" s="32">
        <v>3478</v>
      </c>
      <c r="F94" s="31">
        <v>1271</v>
      </c>
      <c r="G94" s="33">
        <f aca="true" t="shared" si="28" ref="G94:G103">F94/B94</f>
        <v>0.1386948930597992</v>
      </c>
      <c r="H94" s="32">
        <v>188</v>
      </c>
      <c r="I94" s="32">
        <v>35</v>
      </c>
      <c r="J94" s="32">
        <v>13</v>
      </c>
      <c r="K94" s="32">
        <v>1</v>
      </c>
      <c r="L94" s="32"/>
      <c r="M94" s="31"/>
      <c r="N94" s="30">
        <f aca="true" t="shared" si="29" ref="N94:N103">F94+SUM(H94:M94)</f>
        <v>1508</v>
      </c>
      <c r="O94" s="29">
        <f aca="true" t="shared" si="30" ref="O94:O103">N94/B94</f>
        <v>0.16455696202531644</v>
      </c>
      <c r="P94" s="4">
        <f aca="true" t="shared" si="31" ref="P94:P103">SUM(D94:F94)+SUM(H94:M94)</f>
        <v>9164</v>
      </c>
    </row>
    <row r="95" spans="1:16" ht="15" thickBot="1" thickTop="1">
      <c r="A95" s="47" t="s">
        <v>38</v>
      </c>
      <c r="B95" s="35">
        <v>585</v>
      </c>
      <c r="C95" s="35"/>
      <c r="D95" s="34">
        <v>249</v>
      </c>
      <c r="E95" s="32">
        <v>233</v>
      </c>
      <c r="F95" s="31">
        <v>87</v>
      </c>
      <c r="G95" s="33">
        <f t="shared" si="28"/>
        <v>0.14871794871794872</v>
      </c>
      <c r="H95" s="32">
        <v>9</v>
      </c>
      <c r="I95" s="32">
        <v>5</v>
      </c>
      <c r="J95" s="32">
        <v>1</v>
      </c>
      <c r="K95" s="32">
        <v>1</v>
      </c>
      <c r="L95" s="32"/>
      <c r="M95" s="31"/>
      <c r="N95" s="30">
        <f t="shared" si="29"/>
        <v>103</v>
      </c>
      <c r="O95" s="29">
        <f t="shared" si="30"/>
        <v>0.17606837606837608</v>
      </c>
      <c r="P95" s="4">
        <f t="shared" si="31"/>
        <v>585</v>
      </c>
    </row>
    <row r="96" spans="1:16" ht="14.25" thickTop="1">
      <c r="A96" s="28" t="s">
        <v>47</v>
      </c>
      <c r="B96" s="27">
        <v>316</v>
      </c>
      <c r="C96" s="27"/>
      <c r="D96" s="26">
        <v>138</v>
      </c>
      <c r="E96" s="24">
        <v>130</v>
      </c>
      <c r="F96" s="23">
        <v>41</v>
      </c>
      <c r="G96" s="25">
        <f t="shared" si="28"/>
        <v>0.12974683544303797</v>
      </c>
      <c r="H96" s="24">
        <v>2</v>
      </c>
      <c r="I96" s="24">
        <v>4</v>
      </c>
      <c r="J96" s="24">
        <v>1</v>
      </c>
      <c r="K96" s="24"/>
      <c r="L96" s="24"/>
      <c r="M96" s="23"/>
      <c r="N96" s="22">
        <f t="shared" si="29"/>
        <v>48</v>
      </c>
      <c r="O96" s="21">
        <f t="shared" si="30"/>
        <v>0.1518987341772152</v>
      </c>
      <c r="P96" s="4">
        <f t="shared" si="31"/>
        <v>316</v>
      </c>
    </row>
    <row r="97" spans="1:16" ht="13.5">
      <c r="A97" s="20" t="s">
        <v>40</v>
      </c>
      <c r="B97" s="19">
        <v>42</v>
      </c>
      <c r="C97" s="19"/>
      <c r="D97" s="18">
        <v>17</v>
      </c>
      <c r="E97" s="16">
        <v>19</v>
      </c>
      <c r="F97" s="15">
        <v>6</v>
      </c>
      <c r="G97" s="17">
        <f t="shared" si="28"/>
        <v>0.14285714285714285</v>
      </c>
      <c r="H97" s="16"/>
      <c r="I97" s="16"/>
      <c r="J97" s="16"/>
      <c r="K97" s="16"/>
      <c r="L97" s="16"/>
      <c r="M97" s="15"/>
      <c r="N97" s="14">
        <f t="shared" si="29"/>
        <v>6</v>
      </c>
      <c r="O97" s="13">
        <f t="shared" si="30"/>
        <v>0.14285714285714285</v>
      </c>
      <c r="P97" s="4">
        <f t="shared" si="31"/>
        <v>42</v>
      </c>
    </row>
    <row r="98" spans="1:16" ht="13.5">
      <c r="A98" s="20" t="s">
        <v>41</v>
      </c>
      <c r="B98" s="19">
        <v>60</v>
      </c>
      <c r="C98" s="19"/>
      <c r="D98" s="18">
        <v>21</v>
      </c>
      <c r="E98" s="16">
        <v>28</v>
      </c>
      <c r="F98" s="15">
        <v>10</v>
      </c>
      <c r="G98" s="17">
        <f t="shared" si="28"/>
        <v>0.16666666666666666</v>
      </c>
      <c r="H98" s="16">
        <v>1</v>
      </c>
      <c r="I98" s="16"/>
      <c r="J98" s="16"/>
      <c r="K98" s="16"/>
      <c r="L98" s="16"/>
      <c r="M98" s="15"/>
      <c r="N98" s="14">
        <f t="shared" si="29"/>
        <v>11</v>
      </c>
      <c r="O98" s="13">
        <f t="shared" si="30"/>
        <v>0.18333333333333332</v>
      </c>
      <c r="P98" s="4">
        <f t="shared" si="31"/>
        <v>60</v>
      </c>
    </row>
    <row r="99" spans="1:16" ht="13.5">
      <c r="A99" s="20" t="s">
        <v>42</v>
      </c>
      <c r="B99" s="19">
        <v>33</v>
      </c>
      <c r="C99" s="19"/>
      <c r="D99" s="18">
        <v>13</v>
      </c>
      <c r="E99" s="16">
        <v>14</v>
      </c>
      <c r="F99" s="15">
        <v>6</v>
      </c>
      <c r="G99" s="17">
        <f t="shared" si="28"/>
        <v>0.18181818181818182</v>
      </c>
      <c r="H99" s="16"/>
      <c r="I99" s="16"/>
      <c r="J99" s="16"/>
      <c r="K99" s="16"/>
      <c r="L99" s="16"/>
      <c r="M99" s="15"/>
      <c r="N99" s="14">
        <f t="shared" si="29"/>
        <v>6</v>
      </c>
      <c r="O99" s="13">
        <f t="shared" si="30"/>
        <v>0.18181818181818182</v>
      </c>
      <c r="P99" s="4">
        <f t="shared" si="31"/>
        <v>33</v>
      </c>
    </row>
    <row r="100" spans="1:16" ht="13.5">
      <c r="A100" s="20" t="s">
        <v>55</v>
      </c>
      <c r="B100" s="19">
        <v>55</v>
      </c>
      <c r="C100" s="19"/>
      <c r="D100" s="18">
        <v>26</v>
      </c>
      <c r="E100" s="16">
        <v>15</v>
      </c>
      <c r="F100" s="15">
        <v>12</v>
      </c>
      <c r="G100" s="17">
        <f t="shared" si="28"/>
        <v>0.21818181818181817</v>
      </c>
      <c r="H100" s="16">
        <v>2</v>
      </c>
      <c r="I100" s="16"/>
      <c r="J100" s="16"/>
      <c r="K100" s="16"/>
      <c r="L100" s="16"/>
      <c r="M100" s="15"/>
      <c r="N100" s="14">
        <f t="shared" si="29"/>
        <v>14</v>
      </c>
      <c r="O100" s="13">
        <f t="shared" si="30"/>
        <v>0.2545454545454545</v>
      </c>
      <c r="P100" s="4">
        <f t="shared" si="31"/>
        <v>55</v>
      </c>
    </row>
    <row r="101" spans="1:16" ht="13.5">
      <c r="A101" s="20" t="s">
        <v>44</v>
      </c>
      <c r="B101" s="19">
        <v>25</v>
      </c>
      <c r="C101" s="19"/>
      <c r="D101" s="18">
        <v>12</v>
      </c>
      <c r="E101" s="16">
        <v>8</v>
      </c>
      <c r="F101" s="15">
        <v>4</v>
      </c>
      <c r="G101" s="17">
        <f t="shared" si="28"/>
        <v>0.16</v>
      </c>
      <c r="H101" s="16"/>
      <c r="I101" s="16"/>
      <c r="J101" s="16"/>
      <c r="K101" s="16">
        <v>1</v>
      </c>
      <c r="L101" s="16"/>
      <c r="M101" s="15"/>
      <c r="N101" s="14">
        <f t="shared" si="29"/>
        <v>5</v>
      </c>
      <c r="O101" s="13">
        <f t="shared" si="30"/>
        <v>0.2</v>
      </c>
      <c r="P101" s="4">
        <f t="shared" si="31"/>
        <v>25</v>
      </c>
    </row>
    <row r="102" spans="1:16" ht="13.5">
      <c r="A102" s="20" t="s">
        <v>48</v>
      </c>
      <c r="B102" s="19">
        <v>25</v>
      </c>
      <c r="C102" s="19"/>
      <c r="D102" s="18">
        <v>13</v>
      </c>
      <c r="E102" s="16">
        <v>7</v>
      </c>
      <c r="F102" s="15">
        <v>2</v>
      </c>
      <c r="G102" s="17">
        <f t="shared" si="28"/>
        <v>0.08</v>
      </c>
      <c r="H102" s="16">
        <v>3</v>
      </c>
      <c r="I102" s="16"/>
      <c r="J102" s="16"/>
      <c r="K102" s="16"/>
      <c r="L102" s="16"/>
      <c r="M102" s="15"/>
      <c r="N102" s="14">
        <f t="shared" si="29"/>
        <v>5</v>
      </c>
      <c r="O102" s="13">
        <f t="shared" si="30"/>
        <v>0.2</v>
      </c>
      <c r="P102" s="4">
        <f t="shared" si="31"/>
        <v>25</v>
      </c>
    </row>
    <row r="103" spans="1:16" ht="14.25" thickBot="1">
      <c r="A103" s="12" t="s">
        <v>46</v>
      </c>
      <c r="B103" s="11">
        <v>29</v>
      </c>
      <c r="C103" s="11"/>
      <c r="D103" s="10">
        <v>9</v>
      </c>
      <c r="E103" s="8">
        <v>12</v>
      </c>
      <c r="F103" s="7">
        <v>6</v>
      </c>
      <c r="G103" s="9">
        <f t="shared" si="28"/>
        <v>0.20689655172413793</v>
      </c>
      <c r="H103" s="8">
        <v>1</v>
      </c>
      <c r="I103" s="8">
        <v>1</v>
      </c>
      <c r="J103" s="8"/>
      <c r="K103" s="8"/>
      <c r="L103" s="8"/>
      <c r="M103" s="7"/>
      <c r="N103" s="6">
        <f t="shared" si="29"/>
        <v>8</v>
      </c>
      <c r="O103" s="5">
        <f t="shared" si="30"/>
        <v>0.27586206896551724</v>
      </c>
      <c r="P103" s="4">
        <f t="shared" si="31"/>
        <v>29</v>
      </c>
    </row>
    <row r="104" ht="13.5">
      <c r="P104" s="4">
        <f>SUM(P96:P103)</f>
        <v>585</v>
      </c>
    </row>
    <row r="105" spans="1:16" ht="14.25" thickBot="1">
      <c r="A105" t="s">
        <v>31</v>
      </c>
      <c r="O105" t="s">
        <v>70</v>
      </c>
      <c r="P105" s="4"/>
    </row>
    <row r="106" spans="1:16" ht="14.25" thickBot="1">
      <c r="A106" s="45"/>
      <c r="B106" s="44" t="s">
        <v>30</v>
      </c>
      <c r="C106" s="43" t="s">
        <v>29</v>
      </c>
      <c r="D106" s="49" t="s">
        <v>28</v>
      </c>
      <c r="E106" s="40" t="s">
        <v>27</v>
      </c>
      <c r="F106" s="55" t="s">
        <v>26</v>
      </c>
      <c r="G106" s="54" t="s">
        <v>25</v>
      </c>
      <c r="H106" s="40" t="s">
        <v>24</v>
      </c>
      <c r="I106" s="40" t="s">
        <v>23</v>
      </c>
      <c r="J106" s="40" t="s">
        <v>22</v>
      </c>
      <c r="K106" s="40" t="s">
        <v>21</v>
      </c>
      <c r="L106" s="40" t="s">
        <v>20</v>
      </c>
      <c r="M106" s="39" t="s">
        <v>19</v>
      </c>
      <c r="N106" s="38" t="s">
        <v>18</v>
      </c>
      <c r="O106" s="37" t="s">
        <v>17</v>
      </c>
      <c r="P106" s="4"/>
    </row>
    <row r="107" spans="1:16" ht="15" thickBot="1" thickTop="1">
      <c r="A107" s="36" t="s">
        <v>16</v>
      </c>
      <c r="B107" s="35">
        <f>B3+B16+B29+B42+B55+B68+B81+B94</f>
        <v>67253</v>
      </c>
      <c r="C107" s="35"/>
      <c r="D107" s="50">
        <f aca="true" t="shared" si="32" ref="D107:F116">D3+D16+D29+D42+D55+D68+D81+D94</f>
        <v>30016</v>
      </c>
      <c r="E107" s="32">
        <f t="shared" si="32"/>
        <v>25743</v>
      </c>
      <c r="F107" s="56">
        <f t="shared" si="32"/>
        <v>9462</v>
      </c>
      <c r="G107" s="61">
        <f aca="true" t="shared" si="33" ref="G107:G116">F107/B107</f>
        <v>0.14069260850817064</v>
      </c>
      <c r="H107" s="32">
        <f aca="true" t="shared" si="34" ref="H107:M107">H3+H16+H29+H42+H55+H68+H81+H94</f>
        <v>1638</v>
      </c>
      <c r="I107" s="32">
        <f t="shared" si="34"/>
        <v>283</v>
      </c>
      <c r="J107" s="32">
        <f t="shared" si="34"/>
        <v>65</v>
      </c>
      <c r="K107" s="32">
        <f t="shared" si="34"/>
        <v>27</v>
      </c>
      <c r="L107" s="32">
        <f t="shared" si="34"/>
        <v>11</v>
      </c>
      <c r="M107" s="65">
        <f t="shared" si="34"/>
        <v>8</v>
      </c>
      <c r="N107" s="30">
        <f aca="true" t="shared" si="35" ref="N107:N116">F107+SUM(H107:M107)</f>
        <v>11494</v>
      </c>
      <c r="O107" s="29">
        <f aca="true" t="shared" si="36" ref="O107:O116">N107/B107</f>
        <v>0.17090687404279362</v>
      </c>
      <c r="P107" s="4">
        <f aca="true" t="shared" si="37" ref="P107:P116">SUM(D107:F107)+SUM(H107:M107)</f>
        <v>67253</v>
      </c>
    </row>
    <row r="108" spans="1:16" ht="15" thickBot="1" thickTop="1">
      <c r="A108" s="47" t="s">
        <v>38</v>
      </c>
      <c r="B108" s="35">
        <f aca="true" t="shared" si="38" ref="B108:B116">B4+B17+B30+B43+B56+B69+B82+B95</f>
        <v>4414</v>
      </c>
      <c r="C108" s="35"/>
      <c r="D108" s="50">
        <f t="shared" si="32"/>
        <v>1914</v>
      </c>
      <c r="E108" s="32">
        <f t="shared" si="32"/>
        <v>1670</v>
      </c>
      <c r="F108" s="56">
        <f t="shared" si="32"/>
        <v>678</v>
      </c>
      <c r="G108" s="61">
        <f t="shared" si="33"/>
        <v>0.15360217489805164</v>
      </c>
      <c r="H108" s="32">
        <f aca="true" t="shared" si="39" ref="H108:M108">H4+H17+H30+H43+H56+H69+H82+H95</f>
        <v>120</v>
      </c>
      <c r="I108" s="32">
        <f t="shared" si="39"/>
        <v>21</v>
      </c>
      <c r="J108" s="32">
        <f t="shared" si="39"/>
        <v>6</v>
      </c>
      <c r="K108" s="32">
        <f t="shared" si="39"/>
        <v>3</v>
      </c>
      <c r="L108" s="32">
        <f t="shared" si="39"/>
        <v>1</v>
      </c>
      <c r="M108" s="65">
        <f t="shared" si="39"/>
        <v>1</v>
      </c>
      <c r="N108" s="30">
        <f t="shared" si="35"/>
        <v>830</v>
      </c>
      <c r="O108" s="29">
        <f t="shared" si="36"/>
        <v>0.18803806071590395</v>
      </c>
      <c r="P108" s="4">
        <f t="shared" si="37"/>
        <v>4414</v>
      </c>
    </row>
    <row r="109" spans="1:16" ht="14.25" thickTop="1">
      <c r="A109" s="28" t="s">
        <v>47</v>
      </c>
      <c r="B109" s="48">
        <f t="shared" si="38"/>
        <v>2302</v>
      </c>
      <c r="C109" s="48"/>
      <c r="D109" s="51">
        <f t="shared" si="32"/>
        <v>1025</v>
      </c>
      <c r="E109" s="57">
        <f t="shared" si="32"/>
        <v>890</v>
      </c>
      <c r="F109" s="58">
        <f t="shared" si="32"/>
        <v>321</v>
      </c>
      <c r="G109" s="62">
        <f t="shared" si="33"/>
        <v>0.13944396177237184</v>
      </c>
      <c r="H109" s="57">
        <f aca="true" t="shared" si="40" ref="H109:M109">H5+H18+H31+H44+H57+H70+H83+H96</f>
        <v>47</v>
      </c>
      <c r="I109" s="57">
        <f t="shared" si="40"/>
        <v>12</v>
      </c>
      <c r="J109" s="57">
        <f t="shared" si="40"/>
        <v>4</v>
      </c>
      <c r="K109" s="57">
        <f t="shared" si="40"/>
        <v>1</v>
      </c>
      <c r="L109" s="57">
        <f t="shared" si="40"/>
        <v>1</v>
      </c>
      <c r="M109" s="66">
        <f t="shared" si="40"/>
        <v>1</v>
      </c>
      <c r="N109" s="22">
        <f t="shared" si="35"/>
        <v>387</v>
      </c>
      <c r="O109" s="21">
        <f t="shared" si="36"/>
        <v>0.1681146828844483</v>
      </c>
      <c r="P109" s="4">
        <f t="shared" si="37"/>
        <v>2302</v>
      </c>
    </row>
    <row r="110" spans="1:16" ht="13.5">
      <c r="A110" s="20" t="s">
        <v>40</v>
      </c>
      <c r="B110" s="19">
        <f t="shared" si="38"/>
        <v>317</v>
      </c>
      <c r="C110" s="19"/>
      <c r="D110" s="52">
        <f t="shared" si="32"/>
        <v>128</v>
      </c>
      <c r="E110" s="16">
        <f t="shared" si="32"/>
        <v>115</v>
      </c>
      <c r="F110" s="59">
        <f t="shared" si="32"/>
        <v>55</v>
      </c>
      <c r="G110" s="63">
        <f t="shared" si="33"/>
        <v>0.17350157728706625</v>
      </c>
      <c r="H110" s="16">
        <f aca="true" t="shared" si="41" ref="H110:M110">H6+H19+H32+H45+H58+H71+H84+H97</f>
        <v>15</v>
      </c>
      <c r="I110" s="16">
        <f t="shared" si="41"/>
        <v>2</v>
      </c>
      <c r="J110" s="16">
        <f t="shared" si="41"/>
        <v>1</v>
      </c>
      <c r="K110" s="16">
        <f t="shared" si="41"/>
        <v>1</v>
      </c>
      <c r="L110" s="16">
        <f t="shared" si="41"/>
        <v>0</v>
      </c>
      <c r="M110" s="67">
        <f t="shared" si="41"/>
        <v>0</v>
      </c>
      <c r="N110" s="14">
        <f t="shared" si="35"/>
        <v>74</v>
      </c>
      <c r="O110" s="13">
        <f t="shared" si="36"/>
        <v>0.2334384858044164</v>
      </c>
      <c r="P110" s="4">
        <f t="shared" si="37"/>
        <v>317</v>
      </c>
    </row>
    <row r="111" spans="1:16" ht="13.5">
      <c r="A111" s="20" t="s">
        <v>41</v>
      </c>
      <c r="B111" s="19">
        <f t="shared" si="38"/>
        <v>486</v>
      </c>
      <c r="C111" s="19"/>
      <c r="D111" s="52">
        <f t="shared" si="32"/>
        <v>193</v>
      </c>
      <c r="E111" s="16">
        <f t="shared" si="32"/>
        <v>189</v>
      </c>
      <c r="F111" s="59">
        <f t="shared" si="32"/>
        <v>87</v>
      </c>
      <c r="G111" s="63">
        <f t="shared" si="33"/>
        <v>0.17901234567901234</v>
      </c>
      <c r="H111" s="16">
        <f aca="true" t="shared" si="42" ref="H111:M111">H7+H20+H33+H46+H59+H72+H85+H98</f>
        <v>17</v>
      </c>
      <c r="I111" s="16">
        <f t="shared" si="42"/>
        <v>0</v>
      </c>
      <c r="J111" s="16">
        <f t="shared" si="42"/>
        <v>0</v>
      </c>
      <c r="K111" s="16">
        <f t="shared" si="42"/>
        <v>0</v>
      </c>
      <c r="L111" s="16">
        <f t="shared" si="42"/>
        <v>0</v>
      </c>
      <c r="M111" s="67">
        <f t="shared" si="42"/>
        <v>0</v>
      </c>
      <c r="N111" s="14">
        <f t="shared" si="35"/>
        <v>104</v>
      </c>
      <c r="O111" s="13">
        <f t="shared" si="36"/>
        <v>0.2139917695473251</v>
      </c>
      <c r="P111" s="4">
        <f t="shared" si="37"/>
        <v>486</v>
      </c>
    </row>
    <row r="112" spans="1:16" ht="13.5">
      <c r="A112" s="20" t="s">
        <v>42</v>
      </c>
      <c r="B112" s="19">
        <f t="shared" si="38"/>
        <v>268</v>
      </c>
      <c r="C112" s="19"/>
      <c r="D112" s="52">
        <f t="shared" si="32"/>
        <v>114</v>
      </c>
      <c r="E112" s="16">
        <f t="shared" si="32"/>
        <v>99</v>
      </c>
      <c r="F112" s="59">
        <f t="shared" si="32"/>
        <v>47</v>
      </c>
      <c r="G112" s="63">
        <f t="shared" si="33"/>
        <v>0.17537313432835822</v>
      </c>
      <c r="H112" s="16">
        <f aca="true" t="shared" si="43" ref="H112:M112">H8+H21+H34+H47+H60+H73+H86+H99</f>
        <v>8</v>
      </c>
      <c r="I112" s="16">
        <f t="shared" si="43"/>
        <v>0</v>
      </c>
      <c r="J112" s="16">
        <f t="shared" si="43"/>
        <v>0</v>
      </c>
      <c r="K112" s="16">
        <f t="shared" si="43"/>
        <v>0</v>
      </c>
      <c r="L112" s="16">
        <f t="shared" si="43"/>
        <v>0</v>
      </c>
      <c r="M112" s="67">
        <f t="shared" si="43"/>
        <v>0</v>
      </c>
      <c r="N112" s="14">
        <f t="shared" si="35"/>
        <v>55</v>
      </c>
      <c r="O112" s="13">
        <f t="shared" si="36"/>
        <v>0.20522388059701493</v>
      </c>
      <c r="P112" s="4">
        <f t="shared" si="37"/>
        <v>268</v>
      </c>
    </row>
    <row r="113" spans="1:16" ht="13.5">
      <c r="A113" s="20" t="s">
        <v>55</v>
      </c>
      <c r="B113" s="19">
        <f t="shared" si="38"/>
        <v>391</v>
      </c>
      <c r="C113" s="19"/>
      <c r="D113" s="52">
        <f t="shared" si="32"/>
        <v>172</v>
      </c>
      <c r="E113" s="16">
        <f t="shared" si="32"/>
        <v>142</v>
      </c>
      <c r="F113" s="59">
        <f t="shared" si="32"/>
        <v>60</v>
      </c>
      <c r="G113" s="63">
        <f t="shared" si="33"/>
        <v>0.1534526854219949</v>
      </c>
      <c r="H113" s="16">
        <f aca="true" t="shared" si="44" ref="H113:M113">H9+H22+H35+H48+H61+H74+H87+H100</f>
        <v>13</v>
      </c>
      <c r="I113" s="16">
        <f t="shared" si="44"/>
        <v>3</v>
      </c>
      <c r="J113" s="16">
        <f t="shared" si="44"/>
        <v>1</v>
      </c>
      <c r="K113" s="16">
        <f t="shared" si="44"/>
        <v>0</v>
      </c>
      <c r="L113" s="16">
        <f t="shared" si="44"/>
        <v>0</v>
      </c>
      <c r="M113" s="67">
        <f t="shared" si="44"/>
        <v>0</v>
      </c>
      <c r="N113" s="14">
        <f t="shared" si="35"/>
        <v>77</v>
      </c>
      <c r="O113" s="13">
        <f t="shared" si="36"/>
        <v>0.1969309462915601</v>
      </c>
      <c r="P113" s="4">
        <f t="shared" si="37"/>
        <v>391</v>
      </c>
    </row>
    <row r="114" spans="1:16" ht="13.5">
      <c r="A114" s="20" t="s">
        <v>44</v>
      </c>
      <c r="B114" s="19">
        <f t="shared" si="38"/>
        <v>209</v>
      </c>
      <c r="C114" s="19"/>
      <c r="D114" s="52">
        <f t="shared" si="32"/>
        <v>91</v>
      </c>
      <c r="E114" s="16">
        <f t="shared" si="32"/>
        <v>80</v>
      </c>
      <c r="F114" s="59">
        <f t="shared" si="32"/>
        <v>33</v>
      </c>
      <c r="G114" s="63">
        <f t="shared" si="33"/>
        <v>0.15789473684210525</v>
      </c>
      <c r="H114" s="16">
        <f aca="true" t="shared" si="45" ref="H114:M114">H10+H23+H36+H49+H62+H75+H88+H101</f>
        <v>3</v>
      </c>
      <c r="I114" s="16">
        <f t="shared" si="45"/>
        <v>1</v>
      </c>
      <c r="J114" s="16">
        <f t="shared" si="45"/>
        <v>0</v>
      </c>
      <c r="K114" s="16">
        <f t="shared" si="45"/>
        <v>1</v>
      </c>
      <c r="L114" s="16">
        <f t="shared" si="45"/>
        <v>0</v>
      </c>
      <c r="M114" s="67">
        <f t="shared" si="45"/>
        <v>0</v>
      </c>
      <c r="N114" s="14">
        <f t="shared" si="35"/>
        <v>38</v>
      </c>
      <c r="O114" s="13">
        <f t="shared" si="36"/>
        <v>0.18181818181818182</v>
      </c>
      <c r="P114" s="4">
        <f t="shared" si="37"/>
        <v>209</v>
      </c>
    </row>
    <row r="115" spans="1:16" ht="13.5">
      <c r="A115" s="20" t="s">
        <v>48</v>
      </c>
      <c r="B115" s="19">
        <f t="shared" si="38"/>
        <v>232</v>
      </c>
      <c r="C115" s="19"/>
      <c r="D115" s="52">
        <f t="shared" si="32"/>
        <v>105</v>
      </c>
      <c r="E115" s="16">
        <f t="shared" si="32"/>
        <v>81</v>
      </c>
      <c r="F115" s="59">
        <f t="shared" si="32"/>
        <v>35</v>
      </c>
      <c r="G115" s="63">
        <f t="shared" si="33"/>
        <v>0.15086206896551724</v>
      </c>
      <c r="H115" s="16">
        <f aca="true" t="shared" si="46" ref="H115:M115">H11+H24+H37+H50+H63+H76+H89+H102</f>
        <v>10</v>
      </c>
      <c r="I115" s="16">
        <f t="shared" si="46"/>
        <v>1</v>
      </c>
      <c r="J115" s="16">
        <f t="shared" si="46"/>
        <v>0</v>
      </c>
      <c r="K115" s="16">
        <f t="shared" si="46"/>
        <v>0</v>
      </c>
      <c r="L115" s="16">
        <f t="shared" si="46"/>
        <v>0</v>
      </c>
      <c r="M115" s="67">
        <f t="shared" si="46"/>
        <v>0</v>
      </c>
      <c r="N115" s="14">
        <f t="shared" si="35"/>
        <v>46</v>
      </c>
      <c r="O115" s="13">
        <f t="shared" si="36"/>
        <v>0.19827586206896552</v>
      </c>
      <c r="P115" s="4">
        <f t="shared" si="37"/>
        <v>232</v>
      </c>
    </row>
    <row r="116" spans="1:16" ht="14.25" thickBot="1">
      <c r="A116" s="12" t="s">
        <v>46</v>
      </c>
      <c r="B116" s="11">
        <f t="shared" si="38"/>
        <v>209</v>
      </c>
      <c r="C116" s="11"/>
      <c r="D116" s="53">
        <f t="shared" si="32"/>
        <v>86</v>
      </c>
      <c r="E116" s="8">
        <f t="shared" si="32"/>
        <v>74</v>
      </c>
      <c r="F116" s="60">
        <f t="shared" si="32"/>
        <v>40</v>
      </c>
      <c r="G116" s="64">
        <f t="shared" si="33"/>
        <v>0.19138755980861244</v>
      </c>
      <c r="H116" s="8">
        <f aca="true" t="shared" si="47" ref="H116:M116">H12+H25+H38+H51+H64+H77+H90+H103</f>
        <v>7</v>
      </c>
      <c r="I116" s="8">
        <f t="shared" si="47"/>
        <v>2</v>
      </c>
      <c r="J116" s="8">
        <f t="shared" si="47"/>
        <v>0</v>
      </c>
      <c r="K116" s="8">
        <f t="shared" si="47"/>
        <v>0</v>
      </c>
      <c r="L116" s="8">
        <f t="shared" si="47"/>
        <v>0</v>
      </c>
      <c r="M116" s="68">
        <f t="shared" si="47"/>
        <v>0</v>
      </c>
      <c r="N116" s="6">
        <f t="shared" si="35"/>
        <v>49</v>
      </c>
      <c r="O116" s="5">
        <f t="shared" si="36"/>
        <v>0.23444976076555024</v>
      </c>
      <c r="P116" s="4">
        <f t="shared" si="37"/>
        <v>209</v>
      </c>
    </row>
    <row r="117" ht="13.5">
      <c r="P117" s="4">
        <f>SUM(P109:P116)</f>
        <v>4414</v>
      </c>
    </row>
    <row r="118" ht="13.5">
      <c r="A118" t="s">
        <v>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6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9.140625" style="0" bestFit="1" customWidth="1"/>
    <col min="3" max="3" width="9.421875" style="0" bestFit="1" customWidth="1"/>
    <col min="5" max="5" width="10.57421875" style="0" customWidth="1"/>
    <col min="6" max="7" width="9.140625" style="0" bestFit="1" customWidth="1"/>
    <col min="9" max="9" width="10.57421875" style="0" customWidth="1"/>
    <col min="10" max="11" width="9.140625" style="0" bestFit="1" customWidth="1"/>
  </cols>
  <sheetData>
    <row r="1" ht="18.75">
      <c r="A1" s="2" t="s">
        <v>69</v>
      </c>
    </row>
    <row r="17" spans="4:8" ht="13.5">
      <c r="D17" s="46"/>
      <c r="H17" s="46"/>
    </row>
    <row r="33" spans="4:17" ht="13.5">
      <c r="D33" s="46"/>
      <c r="H33" s="46"/>
      <c r="M33" s="46"/>
      <c r="Q33" s="46"/>
    </row>
    <row r="49" spans="4:17" ht="13.5">
      <c r="D49" s="46"/>
      <c r="H49" s="46"/>
      <c r="M49" s="46"/>
      <c r="Q49" s="46"/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56</v>
      </c>
      <c r="B54" t="s">
        <v>4</v>
      </c>
      <c r="C54" t="s">
        <v>3</v>
      </c>
      <c r="E54" t="s">
        <v>56</v>
      </c>
      <c r="F54" t="s">
        <v>4</v>
      </c>
      <c r="G54" t="s">
        <v>3</v>
      </c>
      <c r="I54" t="s">
        <v>56</v>
      </c>
      <c r="J54" t="s">
        <v>4</v>
      </c>
      <c r="K54" t="s">
        <v>3</v>
      </c>
    </row>
    <row r="55" spans="1:11" ht="13.5">
      <c r="A55" t="s">
        <v>57</v>
      </c>
      <c r="B55" s="3">
        <f>C55/C59</f>
        <v>0.4463146625429349</v>
      </c>
      <c r="C55" s="1">
        <f>'第三子割合'!D107</f>
        <v>30016</v>
      </c>
      <c r="E55" t="s">
        <v>57</v>
      </c>
      <c r="F55" s="3">
        <f>G55/G59</f>
        <v>0.4336202990484821</v>
      </c>
      <c r="G55" s="1">
        <f>'第三子割合'!D108</f>
        <v>1914</v>
      </c>
      <c r="I55" t="s">
        <v>57</v>
      </c>
      <c r="J55" s="3">
        <f>K55/K59</f>
        <v>0.44526498696785405</v>
      </c>
      <c r="K55" s="1">
        <f>'第三子割合'!D109</f>
        <v>1025</v>
      </c>
    </row>
    <row r="56" spans="1:11" ht="13.5">
      <c r="A56" t="s">
        <v>58</v>
      </c>
      <c r="B56" s="3">
        <f>C56/C59</f>
        <v>0.38277846341427146</v>
      </c>
      <c r="C56" s="1">
        <f>'第三子割合'!E107</f>
        <v>25743</v>
      </c>
      <c r="E56" t="s">
        <v>58</v>
      </c>
      <c r="F56" s="3">
        <f>G56/G59</f>
        <v>0.37834164023561395</v>
      </c>
      <c r="G56" s="1">
        <f>'第三子割合'!E108</f>
        <v>1670</v>
      </c>
      <c r="I56" t="s">
        <v>58</v>
      </c>
      <c r="J56" s="3">
        <f>K56/K59</f>
        <v>0.38662033014769764</v>
      </c>
      <c r="K56" s="1">
        <f>'第三子割合'!E109</f>
        <v>890</v>
      </c>
    </row>
    <row r="57" spans="1:11" ht="13.5">
      <c r="A57" t="s">
        <v>59</v>
      </c>
      <c r="B57" s="3">
        <f>C57/C59</f>
        <v>0.14069260850817064</v>
      </c>
      <c r="C57" s="1">
        <f>'第三子割合'!F107</f>
        <v>9462</v>
      </c>
      <c r="E57" t="s">
        <v>59</v>
      </c>
      <c r="F57" s="3">
        <f>G57/G59</f>
        <v>0.15360217489805164</v>
      </c>
      <c r="G57" s="1">
        <f>'第三子割合'!F108</f>
        <v>678</v>
      </c>
      <c r="I57" t="s">
        <v>59</v>
      </c>
      <c r="J57" s="3">
        <f>K57/K59</f>
        <v>0.13944396177237184</v>
      </c>
      <c r="K57" s="1">
        <f>'第三子割合'!F109</f>
        <v>321</v>
      </c>
    </row>
    <row r="58" spans="1:11" ht="13.5">
      <c r="A58" t="s">
        <v>60</v>
      </c>
      <c r="B58" s="3">
        <f>C58/C59</f>
        <v>0.030214265534622992</v>
      </c>
      <c r="C58" s="1">
        <f>'第三子割合'!H107+'第三子割合'!I107+'第三子割合'!J107+'第三子割合'!K107+'第三子割合'!L107+'第三子割合'!M107</f>
        <v>2032</v>
      </c>
      <c r="E58" t="s">
        <v>60</v>
      </c>
      <c r="F58" s="3">
        <f>G58/G59</f>
        <v>0.034435885817852285</v>
      </c>
      <c r="G58" s="1">
        <f>'第三子割合'!H108+'第三子割合'!I108+'第三子割合'!J108+'第三子割合'!K108+'第三子割合'!L108+'第三子割合'!M108</f>
        <v>152</v>
      </c>
      <c r="I58" t="s">
        <v>60</v>
      </c>
      <c r="J58" s="3">
        <f>K58/K59</f>
        <v>0.028670721112076455</v>
      </c>
      <c r="K58" s="1">
        <f>'第三子割合'!H109+'第三子割合'!I109+'第三子割合'!J109+'第三子割合'!K109+'第三子割合'!L109+'第三子割合'!M109</f>
        <v>66</v>
      </c>
    </row>
    <row r="59" spans="1:11" ht="13.5">
      <c r="A59" t="s">
        <v>1</v>
      </c>
      <c r="B59" s="3">
        <f>C59/C59</f>
        <v>1</v>
      </c>
      <c r="C59" s="1">
        <f>SUM(C55:C58)</f>
        <v>67253</v>
      </c>
      <c r="E59" t="s">
        <v>1</v>
      </c>
      <c r="F59" s="3">
        <f>G59/G59</f>
        <v>1</v>
      </c>
      <c r="G59" s="1">
        <f>SUM(G55:G58)</f>
        <v>4414</v>
      </c>
      <c r="I59" t="s">
        <v>1</v>
      </c>
      <c r="J59" s="3">
        <f>K59/K59</f>
        <v>1</v>
      </c>
      <c r="K59" s="1">
        <f>SUM(K55:K58)</f>
        <v>2302</v>
      </c>
    </row>
    <row r="62" spans="1:9" ht="13.5">
      <c r="A62" t="s">
        <v>40</v>
      </c>
      <c r="E62" t="s">
        <v>41</v>
      </c>
      <c r="I62" t="s">
        <v>42</v>
      </c>
    </row>
    <row r="63" spans="1:11" ht="13.5">
      <c r="A63" t="s">
        <v>56</v>
      </c>
      <c r="B63" t="s">
        <v>4</v>
      </c>
      <c r="C63" t="s">
        <v>3</v>
      </c>
      <c r="E63" t="s">
        <v>56</v>
      </c>
      <c r="F63" t="s">
        <v>4</v>
      </c>
      <c r="G63" t="s">
        <v>3</v>
      </c>
      <c r="I63" t="s">
        <v>56</v>
      </c>
      <c r="J63" t="s">
        <v>4</v>
      </c>
      <c r="K63" t="s">
        <v>3</v>
      </c>
    </row>
    <row r="64" spans="1:11" ht="13.5">
      <c r="A64" t="s">
        <v>57</v>
      </c>
      <c r="B64" s="3">
        <f>C64/C68</f>
        <v>0.4037854889589905</v>
      </c>
      <c r="C64" s="1">
        <f>'第三子割合'!D110</f>
        <v>128</v>
      </c>
      <c r="E64" t="s">
        <v>57</v>
      </c>
      <c r="F64" s="3">
        <f>G64/G68</f>
        <v>0.39711934156378603</v>
      </c>
      <c r="G64" s="1">
        <f>'第三子割合'!D111</f>
        <v>193</v>
      </c>
      <c r="I64" t="s">
        <v>57</v>
      </c>
      <c r="J64" s="3">
        <f>K64/K68</f>
        <v>0.4253731343283582</v>
      </c>
      <c r="K64" s="1">
        <f>'第三子割合'!D112</f>
        <v>114</v>
      </c>
    </row>
    <row r="65" spans="1:11" ht="13.5">
      <c r="A65" t="s">
        <v>58</v>
      </c>
      <c r="B65" s="3">
        <f>C65/C68</f>
        <v>0.3627760252365931</v>
      </c>
      <c r="C65" s="1">
        <f>'第三子割合'!E110</f>
        <v>115</v>
      </c>
      <c r="E65" t="s">
        <v>58</v>
      </c>
      <c r="F65" s="3">
        <f>G65/G68</f>
        <v>0.3888888888888889</v>
      </c>
      <c r="G65" s="1">
        <f>'第三子割合'!E111</f>
        <v>189</v>
      </c>
      <c r="I65" t="s">
        <v>58</v>
      </c>
      <c r="J65" s="3">
        <f>K65/K68</f>
        <v>0.3694029850746269</v>
      </c>
      <c r="K65" s="1">
        <f>'第三子割合'!E112</f>
        <v>99</v>
      </c>
    </row>
    <row r="66" spans="1:11" ht="13.5">
      <c r="A66" t="s">
        <v>59</v>
      </c>
      <c r="B66" s="3">
        <f>C66/C68</f>
        <v>0.17350157728706625</v>
      </c>
      <c r="C66" s="1">
        <f>'第三子割合'!F110</f>
        <v>55</v>
      </c>
      <c r="E66" t="s">
        <v>59</v>
      </c>
      <c r="F66" s="3">
        <f>G66/G68</f>
        <v>0.17901234567901234</v>
      </c>
      <c r="G66" s="1">
        <f>'第三子割合'!F111</f>
        <v>87</v>
      </c>
      <c r="I66" t="s">
        <v>59</v>
      </c>
      <c r="J66" s="3">
        <f>K66/K68</f>
        <v>0.17537313432835822</v>
      </c>
      <c r="K66" s="1">
        <f>'第三子割合'!F112</f>
        <v>47</v>
      </c>
    </row>
    <row r="67" spans="1:11" ht="13.5">
      <c r="A67" t="s">
        <v>60</v>
      </c>
      <c r="B67" s="3">
        <f>C67/C68</f>
        <v>0.05993690851735016</v>
      </c>
      <c r="C67" s="1">
        <f>'第三子割合'!H110+'第三子割合'!I110+'第三子割合'!J110+'第三子割合'!K110+'第三子割合'!L110+'第三子割合'!M110</f>
        <v>19</v>
      </c>
      <c r="E67" t="s">
        <v>60</v>
      </c>
      <c r="F67" s="3">
        <f>G67/G68</f>
        <v>0.03497942386831276</v>
      </c>
      <c r="G67" s="1">
        <f>'第三子割合'!H111+'第三子割合'!I111+'第三子割合'!J111+'第三子割合'!K111+'第三子割合'!L111+'第三子割合'!M111</f>
        <v>17</v>
      </c>
      <c r="I67" t="s">
        <v>60</v>
      </c>
      <c r="J67" s="3">
        <f>K67/K68</f>
        <v>0.029850746268656716</v>
      </c>
      <c r="K67" s="1">
        <f>'第三子割合'!H112+'第三子割合'!I112+'第三子割合'!J112+'第三子割合'!K112+'第三子割合'!L112+'第三子割合'!M112</f>
        <v>8</v>
      </c>
    </row>
    <row r="68" spans="1:11" ht="13.5">
      <c r="A68" t="s">
        <v>1</v>
      </c>
      <c r="B68" s="3">
        <f>C68/C68</f>
        <v>1</v>
      </c>
      <c r="C68" s="1">
        <f>SUM(C64:C67)</f>
        <v>317</v>
      </c>
      <c r="E68" t="s">
        <v>1</v>
      </c>
      <c r="F68" s="3">
        <f>G68/G68</f>
        <v>1</v>
      </c>
      <c r="G68" s="1">
        <f>SUM(G64:G67)</f>
        <v>486</v>
      </c>
      <c r="I68" t="s">
        <v>1</v>
      </c>
      <c r="J68" s="3">
        <f>K68/K68</f>
        <v>1</v>
      </c>
      <c r="K68" s="1">
        <f>SUM(K64:K67)</f>
        <v>268</v>
      </c>
    </row>
    <row r="71" spans="1:9" ht="13.5">
      <c r="A71" t="s">
        <v>43</v>
      </c>
      <c r="E71" t="s">
        <v>44</v>
      </c>
      <c r="I71" t="s">
        <v>45</v>
      </c>
    </row>
    <row r="72" spans="1:11" ht="13.5">
      <c r="A72" t="s">
        <v>56</v>
      </c>
      <c r="B72" t="s">
        <v>4</v>
      </c>
      <c r="C72" t="s">
        <v>3</v>
      </c>
      <c r="E72" t="s">
        <v>56</v>
      </c>
      <c r="F72" t="s">
        <v>4</v>
      </c>
      <c r="G72" t="s">
        <v>3</v>
      </c>
      <c r="I72" t="s">
        <v>56</v>
      </c>
      <c r="J72" t="s">
        <v>4</v>
      </c>
      <c r="K72" t="s">
        <v>3</v>
      </c>
    </row>
    <row r="73" spans="1:11" ht="13.5">
      <c r="A73" t="s">
        <v>57</v>
      </c>
      <c r="B73" s="3">
        <f>C73/C77</f>
        <v>0.4398976982097187</v>
      </c>
      <c r="C73" s="1">
        <f>'第三子割合'!D113</f>
        <v>172</v>
      </c>
      <c r="E73" t="s">
        <v>57</v>
      </c>
      <c r="F73" s="3">
        <f>G73/G77</f>
        <v>0.4354066985645933</v>
      </c>
      <c r="G73" s="1">
        <f>'第三子割合'!D114</f>
        <v>91</v>
      </c>
      <c r="I73" t="s">
        <v>57</v>
      </c>
      <c r="J73" s="3">
        <f>K73/K77</f>
        <v>0.4525862068965517</v>
      </c>
      <c r="K73" s="1">
        <f>'第三子割合'!D115</f>
        <v>105</v>
      </c>
    </row>
    <row r="74" spans="1:11" ht="13.5">
      <c r="A74" t="s">
        <v>58</v>
      </c>
      <c r="B74" s="3">
        <f>C74/C77</f>
        <v>0.3631713554987212</v>
      </c>
      <c r="C74" s="1">
        <f>'第三子割合'!E113</f>
        <v>142</v>
      </c>
      <c r="E74" t="s">
        <v>58</v>
      </c>
      <c r="F74" s="3">
        <f>G74/G77</f>
        <v>0.3827751196172249</v>
      </c>
      <c r="G74" s="1">
        <f>'第三子割合'!E114</f>
        <v>80</v>
      </c>
      <c r="I74" t="s">
        <v>58</v>
      </c>
      <c r="J74" s="3">
        <f>K74/K77</f>
        <v>0.34913793103448276</v>
      </c>
      <c r="K74" s="1">
        <f>'第三子割合'!E115</f>
        <v>81</v>
      </c>
    </row>
    <row r="75" spans="1:11" ht="13.5">
      <c r="A75" t="s">
        <v>59</v>
      </c>
      <c r="B75" s="3">
        <f>C75/C77</f>
        <v>0.1534526854219949</v>
      </c>
      <c r="C75" s="1">
        <f>'第三子割合'!F113</f>
        <v>60</v>
      </c>
      <c r="E75" t="s">
        <v>59</v>
      </c>
      <c r="F75" s="3">
        <f>G75/G77</f>
        <v>0.15789473684210525</v>
      </c>
      <c r="G75" s="1">
        <f>'第三子割合'!F114</f>
        <v>33</v>
      </c>
      <c r="I75" t="s">
        <v>59</v>
      </c>
      <c r="J75" s="3">
        <f>K75/K77</f>
        <v>0.15086206896551724</v>
      </c>
      <c r="K75" s="1">
        <f>'第三子割合'!F115</f>
        <v>35</v>
      </c>
    </row>
    <row r="76" spans="1:11" ht="13.5">
      <c r="A76" t="s">
        <v>60</v>
      </c>
      <c r="B76" s="3">
        <f>C76/C77</f>
        <v>0.043478260869565216</v>
      </c>
      <c r="C76" s="1">
        <f>'第三子割合'!H113+'第三子割合'!I113+'第三子割合'!J113+'第三子割合'!K113+'第三子割合'!L113+'第三子割合'!M113</f>
        <v>17</v>
      </c>
      <c r="E76" t="s">
        <v>60</v>
      </c>
      <c r="F76" s="3">
        <f>G76/G77</f>
        <v>0.023923444976076555</v>
      </c>
      <c r="G76" s="1">
        <f>'第三子割合'!H114+'第三子割合'!I114+'第三子割合'!J114+'第三子割合'!K114+'第三子割合'!L114+'第三子割合'!M114</f>
        <v>5</v>
      </c>
      <c r="I76" t="s">
        <v>60</v>
      </c>
      <c r="J76" s="3">
        <f>K76/K77</f>
        <v>0.04741379310344827</v>
      </c>
      <c r="K76" s="1">
        <f>'第三子割合'!H115+'第三子割合'!I115+'第三子割合'!J115+'第三子割合'!K115+'第三子割合'!L115+'第三子割合'!M115</f>
        <v>11</v>
      </c>
    </row>
    <row r="77" spans="1:11" ht="13.5">
      <c r="A77" t="s">
        <v>1</v>
      </c>
      <c r="B77" s="3">
        <f>C77/C77</f>
        <v>1</v>
      </c>
      <c r="C77" s="1">
        <f>SUM(C73:C76)</f>
        <v>391</v>
      </c>
      <c r="E77" t="s">
        <v>1</v>
      </c>
      <c r="F77" s="3">
        <f>G77/G77</f>
        <v>1</v>
      </c>
      <c r="G77" s="1">
        <f>SUM(G73:G76)</f>
        <v>209</v>
      </c>
      <c r="I77" t="s">
        <v>1</v>
      </c>
      <c r="J77" s="3">
        <f>K77/K77</f>
        <v>1</v>
      </c>
      <c r="K77" s="1">
        <f>SUM(K73:K76)</f>
        <v>232</v>
      </c>
    </row>
    <row r="80" ht="13.5">
      <c r="A80" t="s">
        <v>46</v>
      </c>
    </row>
    <row r="81" spans="1:3" ht="13.5">
      <c r="A81" t="s">
        <v>56</v>
      </c>
      <c r="B81" t="s">
        <v>4</v>
      </c>
      <c r="C81" t="s">
        <v>3</v>
      </c>
    </row>
    <row r="82" spans="1:3" ht="13.5">
      <c r="A82" t="s">
        <v>57</v>
      </c>
      <c r="B82" s="3">
        <f>C82/C86</f>
        <v>0.41148325358851673</v>
      </c>
      <c r="C82" s="1">
        <f>'第三子割合'!D116</f>
        <v>86</v>
      </c>
    </row>
    <row r="83" spans="1:3" ht="13.5">
      <c r="A83" t="s">
        <v>58</v>
      </c>
      <c r="B83" s="3">
        <f>C83/C86</f>
        <v>0.35406698564593303</v>
      </c>
      <c r="C83" s="1">
        <f>'第三子割合'!E116</f>
        <v>74</v>
      </c>
    </row>
    <row r="84" spans="1:3" ht="13.5">
      <c r="A84" t="s">
        <v>59</v>
      </c>
      <c r="B84" s="3">
        <f>C84/C86</f>
        <v>0.19138755980861244</v>
      </c>
      <c r="C84" s="1">
        <f>'第三子割合'!F116</f>
        <v>40</v>
      </c>
    </row>
    <row r="85" spans="1:3" ht="13.5">
      <c r="A85" t="s">
        <v>60</v>
      </c>
      <c r="B85" s="3">
        <f>C85/C86</f>
        <v>0.0430622009569378</v>
      </c>
      <c r="C85" s="1">
        <f>'第三子割合'!H116+'第三子割合'!I116+'第三子割合'!J116+'第三子割合'!K116+'第三子割合'!L116+'第三子割合'!M116</f>
        <v>9</v>
      </c>
    </row>
    <row r="86" spans="1:3" ht="13.5">
      <c r="A86" t="s">
        <v>1</v>
      </c>
      <c r="B86" s="3">
        <f>C86/C86</f>
        <v>1</v>
      </c>
      <c r="C86" s="1">
        <f>SUM(C82:C85)</f>
        <v>209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49</v>
      </c>
      <c r="G1" t="s">
        <v>14</v>
      </c>
    </row>
    <row r="17" spans="4:8" ht="13.5">
      <c r="D17" s="46">
        <f>'第三子割合'!O81</f>
        <v>0.1563970166379805</v>
      </c>
      <c r="H17" s="46">
        <f>'第三子割合'!O82</f>
        <v>0.1729200652528548</v>
      </c>
    </row>
    <row r="33" spans="4:17" ht="13.5">
      <c r="D33" s="46">
        <f>'第三子割合'!O83</f>
        <v>0.13758389261744966</v>
      </c>
      <c r="H33" s="46">
        <f>'第三子割合'!O84</f>
        <v>0.3023255813953488</v>
      </c>
      <c r="M33" s="46">
        <f>'第三子割合'!O85</f>
        <v>0.15789473684210525</v>
      </c>
      <c r="Q33" s="46">
        <f>'第三子割合'!O86</f>
        <v>0.23255813953488372</v>
      </c>
    </row>
    <row r="49" spans="4:17" ht="13.5">
      <c r="D49" s="46">
        <f>'第三子割合'!O87</f>
        <v>0.16071428571428573</v>
      </c>
      <c r="H49" s="46">
        <f>'第三子割合'!O88</f>
        <v>0.18421052631578946</v>
      </c>
      <c r="M49" s="46">
        <f>'第三子割合'!O89</f>
        <v>0.2903225806451613</v>
      </c>
      <c r="Q49" s="46">
        <f>'第三子割合'!O90</f>
        <v>0.17857142857142858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0.0087205966724039</v>
      </c>
      <c r="C55" s="1">
        <v>76</v>
      </c>
      <c r="E55" t="s">
        <v>5</v>
      </c>
      <c r="F55" s="3">
        <f>G55/G62</f>
        <v>0.021207177814029365</v>
      </c>
      <c r="G55" s="1">
        <v>13</v>
      </c>
      <c r="I55" t="s">
        <v>5</v>
      </c>
      <c r="J55" s="3">
        <f>K55/K62</f>
        <v>0.016778523489932886</v>
      </c>
      <c r="K55" s="1">
        <v>5</v>
      </c>
    </row>
    <row r="56" spans="1:11" ht="13.5">
      <c r="A56" t="s">
        <v>6</v>
      </c>
      <c r="B56" s="3">
        <f>C56/C62</f>
        <v>0.134021801491681</v>
      </c>
      <c r="C56" s="1">
        <v>1168</v>
      </c>
      <c r="E56" t="s">
        <v>6</v>
      </c>
      <c r="F56" s="3">
        <f>G56/G62</f>
        <v>0.1533442088091354</v>
      </c>
      <c r="G56" s="1">
        <v>94</v>
      </c>
      <c r="I56" t="s">
        <v>6</v>
      </c>
      <c r="J56" s="3">
        <f>K56/K62</f>
        <v>0.10738255033557047</v>
      </c>
      <c r="K56" s="1">
        <v>32</v>
      </c>
    </row>
    <row r="57" spans="1:11" ht="13.5">
      <c r="A57" t="s">
        <v>7</v>
      </c>
      <c r="B57" s="3">
        <f>C57/C62</f>
        <v>0.32862880091795754</v>
      </c>
      <c r="C57" s="1">
        <v>2864</v>
      </c>
      <c r="E57" t="s">
        <v>7</v>
      </c>
      <c r="F57" s="3">
        <f>G57/G62</f>
        <v>0.36867862969004894</v>
      </c>
      <c r="G57" s="1">
        <v>226</v>
      </c>
      <c r="I57" t="s">
        <v>7</v>
      </c>
      <c r="J57" s="3">
        <f>K57/K62</f>
        <v>0.36577181208053694</v>
      </c>
      <c r="K57" s="1">
        <v>109</v>
      </c>
    </row>
    <row r="58" spans="1:11" ht="13.5">
      <c r="A58" t="s">
        <v>8</v>
      </c>
      <c r="B58" s="3">
        <f>C58/C62</f>
        <v>0.34928284566838785</v>
      </c>
      <c r="C58" s="1">
        <v>3044</v>
      </c>
      <c r="E58" t="s">
        <v>8</v>
      </c>
      <c r="F58" s="3">
        <f>G58/G62</f>
        <v>0.32137030995106036</v>
      </c>
      <c r="G58" s="1">
        <v>197</v>
      </c>
      <c r="I58" t="s">
        <v>8</v>
      </c>
      <c r="J58" s="3">
        <f>K58/K62</f>
        <v>0.35570469798657717</v>
      </c>
      <c r="K58" s="1">
        <v>106</v>
      </c>
    </row>
    <row r="59" spans="1:11" ht="13.5">
      <c r="A59" t="s">
        <v>9</v>
      </c>
      <c r="B59" s="3">
        <f>C59/C62</f>
        <v>0.15685599541021228</v>
      </c>
      <c r="C59" s="1">
        <v>1367</v>
      </c>
      <c r="E59" t="s">
        <v>9</v>
      </c>
      <c r="F59" s="3">
        <f>G59/G62</f>
        <v>0.12398042414355628</v>
      </c>
      <c r="G59" s="1">
        <v>76</v>
      </c>
      <c r="I59" t="s">
        <v>9</v>
      </c>
      <c r="J59" s="3">
        <f>K59/K62</f>
        <v>0.1342281879194631</v>
      </c>
      <c r="K59" s="1">
        <v>40</v>
      </c>
    </row>
    <row r="60" spans="1:11" ht="13.5">
      <c r="A60" t="s">
        <v>10</v>
      </c>
      <c r="B60" s="3">
        <f>C60/C62</f>
        <v>0.021801491681009755</v>
      </c>
      <c r="C60" s="1">
        <v>190</v>
      </c>
      <c r="E60" t="s">
        <v>10</v>
      </c>
      <c r="F60" s="3">
        <f>G60/G62</f>
        <v>0.011419249592169658</v>
      </c>
      <c r="G60" s="1">
        <v>7</v>
      </c>
      <c r="I60" t="s">
        <v>10</v>
      </c>
      <c r="J60" s="3">
        <f>K60/K62</f>
        <v>0.020134228187919462</v>
      </c>
      <c r="K60" s="1">
        <v>6</v>
      </c>
    </row>
    <row r="61" spans="1:11" ht="13.5">
      <c r="A61" t="s">
        <v>11</v>
      </c>
      <c r="B61" s="3">
        <f>C61/C62</f>
        <v>0.0006884681583476765</v>
      </c>
      <c r="C61" s="1">
        <v>6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8715</v>
      </c>
      <c r="E62" t="s">
        <v>1</v>
      </c>
      <c r="F62" s="3">
        <f>G62/G62</f>
        <v>1</v>
      </c>
      <c r="G62" s="1">
        <f>SUM(G55:G61)</f>
        <v>613</v>
      </c>
      <c r="I62" t="s">
        <v>1</v>
      </c>
      <c r="J62" s="3">
        <f>K62/K62</f>
        <v>1</v>
      </c>
      <c r="K62" s="1">
        <f>SUM(K55:K61)</f>
        <v>298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</v>
      </c>
      <c r="C67" s="1">
        <v>0</v>
      </c>
      <c r="E67" t="s">
        <v>5</v>
      </c>
      <c r="F67" s="3">
        <f>G67/G74</f>
        <v>0.06578947368421052</v>
      </c>
      <c r="G67" s="1">
        <v>5</v>
      </c>
      <c r="I67" t="s">
        <v>5</v>
      </c>
      <c r="J67" s="3">
        <f>K67/K74</f>
        <v>0.023255813953488372</v>
      </c>
      <c r="K67" s="1">
        <v>1</v>
      </c>
    </row>
    <row r="68" spans="1:11" ht="13.5">
      <c r="A68" t="s">
        <v>6</v>
      </c>
      <c r="B68" s="3">
        <f>C68/C74</f>
        <v>0.09302325581395349</v>
      </c>
      <c r="C68" s="1">
        <v>4</v>
      </c>
      <c r="E68" t="s">
        <v>6</v>
      </c>
      <c r="F68" s="3">
        <f>G68/G74</f>
        <v>0.18421052631578946</v>
      </c>
      <c r="G68" s="1">
        <v>14</v>
      </c>
      <c r="I68" t="s">
        <v>6</v>
      </c>
      <c r="J68" s="3">
        <f>K68/K74</f>
        <v>0.3023255813953488</v>
      </c>
      <c r="K68" s="1">
        <v>13</v>
      </c>
    </row>
    <row r="69" spans="1:11" ht="13.5">
      <c r="A69" t="s">
        <v>7</v>
      </c>
      <c r="B69" s="3">
        <f>C69/C74</f>
        <v>0.37209302325581395</v>
      </c>
      <c r="C69" s="1">
        <v>16</v>
      </c>
      <c r="E69" t="s">
        <v>7</v>
      </c>
      <c r="F69" s="3">
        <f>G69/G74</f>
        <v>0.42105263157894735</v>
      </c>
      <c r="G69" s="1">
        <v>32</v>
      </c>
      <c r="I69" t="s">
        <v>7</v>
      </c>
      <c r="J69" s="3">
        <f>K69/K74</f>
        <v>0.3488372093023256</v>
      </c>
      <c r="K69" s="1">
        <v>15</v>
      </c>
    </row>
    <row r="70" spans="1:11" ht="13.5">
      <c r="A70" t="s">
        <v>8</v>
      </c>
      <c r="B70" s="3">
        <f>C70/C74</f>
        <v>0.3488372093023256</v>
      </c>
      <c r="C70" s="1">
        <v>15</v>
      </c>
      <c r="E70" t="s">
        <v>8</v>
      </c>
      <c r="F70" s="3">
        <f>G70/G74</f>
        <v>0.21052631578947367</v>
      </c>
      <c r="G70" s="1">
        <v>16</v>
      </c>
      <c r="I70" t="s">
        <v>8</v>
      </c>
      <c r="J70" s="3">
        <f>K70/K74</f>
        <v>0.20930232558139536</v>
      </c>
      <c r="K70" s="1">
        <v>9</v>
      </c>
    </row>
    <row r="71" spans="1:11" ht="13.5">
      <c r="A71" t="s">
        <v>9</v>
      </c>
      <c r="B71" s="3">
        <f>C71/C74</f>
        <v>0.18604651162790697</v>
      </c>
      <c r="C71" s="1">
        <v>8</v>
      </c>
      <c r="E71" t="s">
        <v>9</v>
      </c>
      <c r="F71" s="3">
        <f>G71/G74</f>
        <v>0.11842105263157894</v>
      </c>
      <c r="G71" s="1">
        <v>9</v>
      </c>
      <c r="I71" t="s">
        <v>9</v>
      </c>
      <c r="J71" s="3">
        <f>K71/K74</f>
        <v>0.09302325581395349</v>
      </c>
      <c r="K71" s="1">
        <v>4</v>
      </c>
    </row>
    <row r="72" spans="1:11" ht="13.5">
      <c r="A72" t="s">
        <v>10</v>
      </c>
      <c r="B72" s="3">
        <f>C72/C74</f>
        <v>0</v>
      </c>
      <c r="C72" s="1">
        <v>0</v>
      </c>
      <c r="E72" t="s">
        <v>10</v>
      </c>
      <c r="F72" s="3">
        <f>G72/G74</f>
        <v>0</v>
      </c>
      <c r="G72" s="1">
        <v>0</v>
      </c>
      <c r="I72" t="s">
        <v>10</v>
      </c>
      <c r="J72" s="3">
        <f>K72/K74</f>
        <v>0.023255813953488372</v>
      </c>
      <c r="K72" s="1">
        <v>1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43</v>
      </c>
      <c r="E74" t="s">
        <v>1</v>
      </c>
      <c r="F74" s="3">
        <f>G74/G74</f>
        <v>1</v>
      </c>
      <c r="G74" s="1">
        <f>SUM(G67:G73)</f>
        <v>76</v>
      </c>
      <c r="I74" t="s">
        <v>1</v>
      </c>
      <c r="J74" s="3">
        <f>K74/K74</f>
        <v>1</v>
      </c>
      <c r="K74" s="1">
        <f>SUM(K67:K73)</f>
        <v>43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0.017857142857142856</v>
      </c>
      <c r="C79" s="1">
        <v>1</v>
      </c>
      <c r="E79" t="s">
        <v>5</v>
      </c>
      <c r="F79" s="3">
        <f>G79/G86</f>
        <v>0.02631578947368421</v>
      </c>
      <c r="G79" s="1">
        <v>1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0.17857142857142858</v>
      </c>
      <c r="C80" s="1">
        <v>10</v>
      </c>
      <c r="E80" t="s">
        <v>6</v>
      </c>
      <c r="F80" s="3">
        <f>G80/G86</f>
        <v>0.2894736842105263</v>
      </c>
      <c r="G80" s="1">
        <v>11</v>
      </c>
      <c r="I80" t="s">
        <v>6</v>
      </c>
      <c r="J80" s="3">
        <f>K80/K86</f>
        <v>0.12903225806451613</v>
      </c>
      <c r="K80" s="1">
        <v>4</v>
      </c>
    </row>
    <row r="81" spans="1:11" ht="13.5">
      <c r="A81" t="s">
        <v>13</v>
      </c>
      <c r="B81" s="3">
        <f>C81/C86</f>
        <v>0.3392857142857143</v>
      </c>
      <c r="C81" s="1">
        <v>19</v>
      </c>
      <c r="E81" t="s">
        <v>7</v>
      </c>
      <c r="F81" s="3">
        <f>G81/G86</f>
        <v>0.34210526315789475</v>
      </c>
      <c r="G81" s="1">
        <v>13</v>
      </c>
      <c r="I81" t="s">
        <v>7</v>
      </c>
      <c r="J81" s="3">
        <f>K81/K86</f>
        <v>0.3225806451612903</v>
      </c>
      <c r="K81" s="1">
        <v>10</v>
      </c>
    </row>
    <row r="82" spans="1:11" ht="13.5">
      <c r="A82" t="s">
        <v>8</v>
      </c>
      <c r="B82" s="3">
        <f>C82/C86</f>
        <v>0.35714285714285715</v>
      </c>
      <c r="C82" s="1">
        <v>20</v>
      </c>
      <c r="E82" t="s">
        <v>8</v>
      </c>
      <c r="F82" s="3">
        <f>G82/G86</f>
        <v>0.34210526315789475</v>
      </c>
      <c r="G82" s="1">
        <v>13</v>
      </c>
      <c r="I82" t="s">
        <v>8</v>
      </c>
      <c r="J82" s="3">
        <f>K82/K86</f>
        <v>0.3548387096774194</v>
      </c>
      <c r="K82" s="1">
        <v>11</v>
      </c>
    </row>
    <row r="83" spans="1:11" ht="13.5">
      <c r="A83" t="s">
        <v>9</v>
      </c>
      <c r="B83" s="3">
        <f>C83/C86</f>
        <v>0.10714285714285714</v>
      </c>
      <c r="C83" s="1">
        <v>6</v>
      </c>
      <c r="E83" t="s">
        <v>9</v>
      </c>
      <c r="F83" s="3">
        <f>G83/G86</f>
        <v>0</v>
      </c>
      <c r="G83" s="1">
        <v>0</v>
      </c>
      <c r="I83" t="s">
        <v>9</v>
      </c>
      <c r="J83" s="3">
        <f>K83/K86</f>
        <v>0.1935483870967742</v>
      </c>
      <c r="K83" s="1">
        <v>6</v>
      </c>
    </row>
    <row r="84" spans="1:11" ht="13.5">
      <c r="A84" t="s">
        <v>10</v>
      </c>
      <c r="B84" s="3">
        <f>C84/C86</f>
        <v>0</v>
      </c>
      <c r="C84" s="1">
        <v>0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</v>
      </c>
      <c r="K84" s="1">
        <v>0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56</v>
      </c>
      <c r="E86" t="s">
        <v>1</v>
      </c>
      <c r="F86" s="3">
        <f>G86/G86</f>
        <v>1</v>
      </c>
      <c r="G86" s="1">
        <f>SUM(G79:G85)</f>
        <v>38</v>
      </c>
      <c r="I86" t="s">
        <v>1</v>
      </c>
      <c r="J86" s="3">
        <f>K86/K86</f>
        <v>1</v>
      </c>
      <c r="K86" s="1">
        <f>SUM(K79:K85)</f>
        <v>31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0.21428571428571427</v>
      </c>
      <c r="C92" s="1">
        <v>6</v>
      </c>
    </row>
    <row r="93" spans="1:3" ht="13.5">
      <c r="A93" t="s">
        <v>12</v>
      </c>
      <c r="B93" s="3">
        <f>C93/C98</f>
        <v>0.42857142857142855</v>
      </c>
      <c r="C93" s="1">
        <v>12</v>
      </c>
    </row>
    <row r="94" spans="1:3" ht="13.5">
      <c r="A94" t="s">
        <v>8</v>
      </c>
      <c r="B94" s="3">
        <f>C94/C98</f>
        <v>0.25</v>
      </c>
      <c r="C94" s="1">
        <v>7</v>
      </c>
    </row>
    <row r="95" spans="1:3" ht="13.5">
      <c r="A95" t="s">
        <v>9</v>
      </c>
      <c r="B95" s="3">
        <f>C95/C98</f>
        <v>0.10714285714285714</v>
      </c>
      <c r="C95" s="1">
        <v>3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28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50</v>
      </c>
      <c r="G1" t="s">
        <v>14</v>
      </c>
    </row>
    <row r="17" spans="4:8" ht="13.5">
      <c r="D17" s="46">
        <f>'第三子割合'!O68</f>
        <v>0.16194659576927523</v>
      </c>
      <c r="H17" s="46">
        <f>'第三子割合'!O69</f>
        <v>0.19012797074954296</v>
      </c>
    </row>
    <row r="33" spans="4:17" ht="13.5">
      <c r="D33" s="46">
        <f>'第三子割合'!O70</f>
        <v>0.1551155115511551</v>
      </c>
      <c r="H33" s="46">
        <f>'第三子割合'!O71</f>
        <v>0.30952380952380953</v>
      </c>
      <c r="M33" s="46">
        <f>'第三子割合'!O72</f>
        <v>0.2037037037037037</v>
      </c>
      <c r="Q33" s="46">
        <f>'第三子割合'!O73</f>
        <v>0.25806451612903225</v>
      </c>
    </row>
    <row r="49" spans="4:17" ht="13.5">
      <c r="D49" s="46">
        <f>'第三子割合'!O74</f>
        <v>0.1388888888888889</v>
      </c>
      <c r="H49" s="46">
        <f>'第三子割合'!O75</f>
        <v>0.15</v>
      </c>
      <c r="M49" s="46">
        <f>'第三子割合'!O76</f>
        <v>0.15151515151515152</v>
      </c>
      <c r="Q49" s="46">
        <f>'第三子割合'!O77</f>
        <v>0.42857142857142855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0.009131892266789966</v>
      </c>
      <c r="C55" s="1">
        <v>79</v>
      </c>
      <c r="E55" t="s">
        <v>5</v>
      </c>
      <c r="F55" s="3">
        <f>G55/G62</f>
        <v>0.025594149908592323</v>
      </c>
      <c r="G55" s="1">
        <v>14</v>
      </c>
      <c r="I55" t="s">
        <v>5</v>
      </c>
      <c r="J55" s="3">
        <f>K55/K62</f>
        <v>0.0231023102310231</v>
      </c>
      <c r="K55" s="1">
        <v>7</v>
      </c>
    </row>
    <row r="56" spans="1:11" ht="13.5">
      <c r="A56" t="s">
        <v>6</v>
      </c>
      <c r="B56" s="3">
        <f>C56/C62</f>
        <v>0.12114206450121373</v>
      </c>
      <c r="C56" s="1">
        <v>1048</v>
      </c>
      <c r="E56" t="s">
        <v>6</v>
      </c>
      <c r="F56" s="3">
        <f>G56/G62</f>
        <v>0.15539305301645337</v>
      </c>
      <c r="G56" s="1">
        <v>85</v>
      </c>
      <c r="I56" t="s">
        <v>6</v>
      </c>
      <c r="J56" s="3">
        <f>K56/K62</f>
        <v>0.1419141914191419</v>
      </c>
      <c r="K56" s="1">
        <v>43</v>
      </c>
    </row>
    <row r="57" spans="1:11" ht="13.5">
      <c r="A57" t="s">
        <v>7</v>
      </c>
      <c r="B57" s="3">
        <f>C57/C62</f>
        <v>0.3371864524332447</v>
      </c>
      <c r="C57" s="1">
        <v>2917</v>
      </c>
      <c r="E57" t="s">
        <v>7</v>
      </c>
      <c r="F57" s="3">
        <f>G57/G62</f>
        <v>0.36380255941499084</v>
      </c>
      <c r="G57" s="1">
        <v>199</v>
      </c>
      <c r="I57" t="s">
        <v>7</v>
      </c>
      <c r="J57" s="3">
        <f>K57/K62</f>
        <v>0.3234323432343234</v>
      </c>
      <c r="K57" s="1">
        <v>98</v>
      </c>
    </row>
    <row r="58" spans="1:11" ht="13.5">
      <c r="A58" t="s">
        <v>8</v>
      </c>
      <c r="B58" s="3">
        <f>C58/C62</f>
        <v>0.34342850537510117</v>
      </c>
      <c r="C58" s="1">
        <v>2971</v>
      </c>
      <c r="E58" t="s">
        <v>8</v>
      </c>
      <c r="F58" s="3">
        <f>G58/G62</f>
        <v>0.33089579524680074</v>
      </c>
      <c r="G58" s="1">
        <v>181</v>
      </c>
      <c r="I58" t="s">
        <v>8</v>
      </c>
      <c r="J58" s="3">
        <f>K58/K62</f>
        <v>0.36633663366336633</v>
      </c>
      <c r="K58" s="1">
        <v>111</v>
      </c>
    </row>
    <row r="59" spans="1:11" ht="13.5">
      <c r="A59" t="s">
        <v>9</v>
      </c>
      <c r="B59" s="3">
        <f>C59/C62</f>
        <v>0.16148422147728586</v>
      </c>
      <c r="C59" s="1">
        <v>1397</v>
      </c>
      <c r="E59" t="s">
        <v>9</v>
      </c>
      <c r="F59" s="3">
        <f>G59/G62</f>
        <v>0.09872029250457039</v>
      </c>
      <c r="G59" s="1">
        <v>54</v>
      </c>
      <c r="I59" t="s">
        <v>9</v>
      </c>
      <c r="J59" s="3">
        <f>K59/K62</f>
        <v>0.11551155115511551</v>
      </c>
      <c r="K59" s="1">
        <v>35</v>
      </c>
    </row>
    <row r="60" spans="1:11" ht="13.5">
      <c r="A60" t="s">
        <v>10</v>
      </c>
      <c r="B60" s="3">
        <f>C60/C62</f>
        <v>0.027048896081377876</v>
      </c>
      <c r="C60" s="1">
        <v>234</v>
      </c>
      <c r="E60" t="s">
        <v>10</v>
      </c>
      <c r="F60" s="3">
        <f>G60/G62</f>
        <v>0.025594149908592323</v>
      </c>
      <c r="G60" s="1">
        <v>14</v>
      </c>
      <c r="I60" t="s">
        <v>10</v>
      </c>
      <c r="J60" s="3">
        <f>K60/K62</f>
        <v>0.0297029702970297</v>
      </c>
      <c r="K60" s="1">
        <v>9</v>
      </c>
    </row>
    <row r="61" spans="1:11" ht="13.5">
      <c r="A61" t="s">
        <v>11</v>
      </c>
      <c r="B61" s="3">
        <f>C61/C62</f>
        <v>0.0005779678649867067</v>
      </c>
      <c r="C61" s="1">
        <v>5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8651</v>
      </c>
      <c r="E62" t="s">
        <v>1</v>
      </c>
      <c r="F62" s="3">
        <f>G62/G62</f>
        <v>1</v>
      </c>
      <c r="G62" s="1">
        <f>SUM(G55:G61)</f>
        <v>547</v>
      </c>
      <c r="I62" t="s">
        <v>1</v>
      </c>
      <c r="J62" s="3">
        <f>K62/K62</f>
        <v>1</v>
      </c>
      <c r="K62" s="1">
        <f>SUM(K55:K61)</f>
        <v>303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</v>
      </c>
      <c r="C67" s="1">
        <v>0</v>
      </c>
      <c r="E67" t="s">
        <v>5</v>
      </c>
      <c r="F67" s="3">
        <f>G67/G74</f>
        <v>0.037037037037037035</v>
      </c>
      <c r="G67" s="1">
        <v>2</v>
      </c>
      <c r="I67" t="s">
        <v>5</v>
      </c>
      <c r="J67" s="3">
        <f>K67/K74</f>
        <v>0.06451612903225806</v>
      </c>
      <c r="K67" s="1">
        <v>2</v>
      </c>
    </row>
    <row r="68" spans="1:11" ht="13.5">
      <c r="A68" t="s">
        <v>6</v>
      </c>
      <c r="B68" s="3">
        <f>C68/C74</f>
        <v>0.19047619047619047</v>
      </c>
      <c r="C68" s="1">
        <v>8</v>
      </c>
      <c r="E68" t="s">
        <v>6</v>
      </c>
      <c r="F68" s="3">
        <f>G68/G74</f>
        <v>0.14814814814814814</v>
      </c>
      <c r="G68" s="1">
        <v>8</v>
      </c>
      <c r="I68" t="s">
        <v>6</v>
      </c>
      <c r="J68" s="3">
        <f>K68/K74</f>
        <v>0.0967741935483871</v>
      </c>
      <c r="K68" s="1">
        <v>3</v>
      </c>
    </row>
    <row r="69" spans="1:11" ht="13.5">
      <c r="A69" t="s">
        <v>7</v>
      </c>
      <c r="B69" s="3">
        <f>C69/C74</f>
        <v>0.35714285714285715</v>
      </c>
      <c r="C69" s="1">
        <v>15</v>
      </c>
      <c r="E69" t="s">
        <v>7</v>
      </c>
      <c r="F69" s="3">
        <f>G69/G74</f>
        <v>0.42592592592592593</v>
      </c>
      <c r="G69" s="1">
        <v>23</v>
      </c>
      <c r="I69" t="s">
        <v>7</v>
      </c>
      <c r="J69" s="3">
        <f>K69/K74</f>
        <v>0.3870967741935484</v>
      </c>
      <c r="K69" s="1">
        <v>12</v>
      </c>
    </row>
    <row r="70" spans="1:11" ht="13.5">
      <c r="A70" t="s">
        <v>8</v>
      </c>
      <c r="B70" s="3">
        <f>C70/C74</f>
        <v>0.35714285714285715</v>
      </c>
      <c r="C70" s="1">
        <v>15</v>
      </c>
      <c r="E70" t="s">
        <v>8</v>
      </c>
      <c r="F70" s="3">
        <f>G70/G74</f>
        <v>0.25925925925925924</v>
      </c>
      <c r="G70" s="1">
        <v>14</v>
      </c>
      <c r="I70" t="s">
        <v>8</v>
      </c>
      <c r="J70" s="3">
        <f>K70/K74</f>
        <v>0.2903225806451613</v>
      </c>
      <c r="K70" s="1">
        <v>9</v>
      </c>
    </row>
    <row r="71" spans="1:11" ht="13.5">
      <c r="A71" t="s">
        <v>9</v>
      </c>
      <c r="B71" s="3">
        <f>C71/C74</f>
        <v>0.09523809523809523</v>
      </c>
      <c r="C71" s="1">
        <v>4</v>
      </c>
      <c r="E71" t="s">
        <v>9</v>
      </c>
      <c r="F71" s="3">
        <f>G71/G74</f>
        <v>0.037037037037037035</v>
      </c>
      <c r="G71" s="1">
        <v>2</v>
      </c>
      <c r="I71" t="s">
        <v>9</v>
      </c>
      <c r="J71" s="3">
        <f>K71/K74</f>
        <v>0.16129032258064516</v>
      </c>
      <c r="K71" s="1">
        <v>5</v>
      </c>
    </row>
    <row r="72" spans="1:11" ht="13.5">
      <c r="A72" t="s">
        <v>10</v>
      </c>
      <c r="B72" s="3">
        <f>C72/C74</f>
        <v>0</v>
      </c>
      <c r="C72" s="1">
        <v>0</v>
      </c>
      <c r="E72" t="s">
        <v>10</v>
      </c>
      <c r="F72" s="3">
        <f>G72/G74</f>
        <v>0.09259259259259259</v>
      </c>
      <c r="G72" s="1">
        <v>5</v>
      </c>
      <c r="I72" t="s">
        <v>10</v>
      </c>
      <c r="J72" s="3">
        <f>K72/K74</f>
        <v>0</v>
      </c>
      <c r="K72" s="1">
        <v>0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42</v>
      </c>
      <c r="E74" t="s">
        <v>1</v>
      </c>
      <c r="F74" s="3">
        <f>G74/G74</f>
        <v>1</v>
      </c>
      <c r="G74" s="1">
        <f>SUM(G67:G73)</f>
        <v>54</v>
      </c>
      <c r="I74" t="s">
        <v>1</v>
      </c>
      <c r="J74" s="3">
        <f>K74/K74</f>
        <v>1</v>
      </c>
      <c r="K74" s="1">
        <f>SUM(K67:K73)</f>
        <v>31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0.09090909090909091</v>
      </c>
      <c r="K79" s="1">
        <v>3</v>
      </c>
    </row>
    <row r="80" spans="1:11" ht="13.5">
      <c r="A80" t="s">
        <v>6</v>
      </c>
      <c r="B80" s="3">
        <f>C80/C86</f>
        <v>0.16666666666666666</v>
      </c>
      <c r="C80" s="1">
        <v>6</v>
      </c>
      <c r="E80" t="s">
        <v>6</v>
      </c>
      <c r="F80" s="3">
        <f>G80/G86</f>
        <v>0.25</v>
      </c>
      <c r="G80" s="1">
        <v>5</v>
      </c>
      <c r="I80" t="s">
        <v>6</v>
      </c>
      <c r="J80" s="3">
        <f>K80/K86</f>
        <v>0.24242424242424243</v>
      </c>
      <c r="K80" s="1">
        <v>8</v>
      </c>
    </row>
    <row r="81" spans="1:11" ht="13.5">
      <c r="A81" t="s">
        <v>13</v>
      </c>
      <c r="B81" s="3">
        <f>C81/C86</f>
        <v>0.5</v>
      </c>
      <c r="C81" s="1">
        <v>18</v>
      </c>
      <c r="E81" t="s">
        <v>7</v>
      </c>
      <c r="F81" s="3">
        <f>G81/G86</f>
        <v>0.3</v>
      </c>
      <c r="G81" s="1">
        <v>6</v>
      </c>
      <c r="I81" t="s">
        <v>7</v>
      </c>
      <c r="J81" s="3">
        <f>K81/K86</f>
        <v>0.3939393939393939</v>
      </c>
      <c r="K81" s="1">
        <v>13</v>
      </c>
    </row>
    <row r="82" spans="1:11" ht="13.5">
      <c r="A82" t="s">
        <v>8</v>
      </c>
      <c r="B82" s="3">
        <f>C82/C86</f>
        <v>0.25</v>
      </c>
      <c r="C82" s="1">
        <v>9</v>
      </c>
      <c r="E82" t="s">
        <v>8</v>
      </c>
      <c r="F82" s="3">
        <f>G82/G86</f>
        <v>0.4</v>
      </c>
      <c r="G82" s="1">
        <v>8</v>
      </c>
      <c r="I82" t="s">
        <v>8</v>
      </c>
      <c r="J82" s="3">
        <f>K82/K86</f>
        <v>0.18181818181818182</v>
      </c>
      <c r="K82" s="1">
        <v>6</v>
      </c>
    </row>
    <row r="83" spans="1:11" ht="13.5">
      <c r="A83" t="s">
        <v>9</v>
      </c>
      <c r="B83" s="3">
        <f>C83/C86</f>
        <v>0.08333333333333333</v>
      </c>
      <c r="C83" s="1">
        <v>3</v>
      </c>
      <c r="E83" t="s">
        <v>9</v>
      </c>
      <c r="F83" s="3">
        <f>G83/G86</f>
        <v>0.05</v>
      </c>
      <c r="G83" s="1">
        <v>1</v>
      </c>
      <c r="I83" t="s">
        <v>9</v>
      </c>
      <c r="J83" s="3">
        <f>K83/K86</f>
        <v>0.09090909090909091</v>
      </c>
      <c r="K83" s="1">
        <v>3</v>
      </c>
    </row>
    <row r="84" spans="1:11" ht="13.5">
      <c r="A84" t="s">
        <v>10</v>
      </c>
      <c r="B84" s="3">
        <f>C84/C86</f>
        <v>0</v>
      </c>
      <c r="C84" s="1">
        <v>0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</v>
      </c>
      <c r="K84" s="1">
        <v>0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36</v>
      </c>
      <c r="E86" t="s">
        <v>1</v>
      </c>
      <c r="F86" s="3">
        <f>G86/G86</f>
        <v>1</v>
      </c>
      <c r="G86" s="1">
        <f>SUM(G79:G85)</f>
        <v>20</v>
      </c>
      <c r="I86" t="s">
        <v>1</v>
      </c>
      <c r="J86" s="3">
        <f>K86/K86</f>
        <v>1</v>
      </c>
      <c r="K86" s="1">
        <f>SUM(K79:K85)</f>
        <v>33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0.14285714285714285</v>
      </c>
      <c r="C92" s="1">
        <v>4</v>
      </c>
    </row>
    <row r="93" spans="1:3" ht="13.5">
      <c r="A93" t="s">
        <v>12</v>
      </c>
      <c r="B93" s="3">
        <f>C93/C98</f>
        <v>0.5</v>
      </c>
      <c r="C93" s="1">
        <v>14</v>
      </c>
    </row>
    <row r="94" spans="1:3" ht="13.5">
      <c r="A94" t="s">
        <v>8</v>
      </c>
      <c r="B94" s="3">
        <f>C94/C98</f>
        <v>0.32142857142857145</v>
      </c>
      <c r="C94" s="1">
        <v>9</v>
      </c>
    </row>
    <row r="95" spans="1:3" ht="13.5">
      <c r="A95" t="s">
        <v>9</v>
      </c>
      <c r="B95" s="3">
        <f>C95/C98</f>
        <v>0.03571428571428571</v>
      </c>
      <c r="C95" s="1">
        <v>1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28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51</v>
      </c>
      <c r="G1" t="s">
        <v>14</v>
      </c>
    </row>
    <row r="17" spans="4:8" ht="13.5">
      <c r="D17" s="46">
        <f>'第三子割合'!O55</f>
        <v>0.17790765634132086</v>
      </c>
      <c r="H17" s="46">
        <f>'第三子割合'!O56</f>
        <v>0.19593345656192238</v>
      </c>
    </row>
    <row r="33" spans="4:17" ht="13.5">
      <c r="D33" s="46">
        <f>'第三子割合'!O57</f>
        <v>0.19850187265917604</v>
      </c>
      <c r="H33" s="46">
        <f>'第三子割合'!O58</f>
        <v>0.19444444444444445</v>
      </c>
      <c r="M33" s="46">
        <f>'第三子割合'!O59</f>
        <v>0.2676056338028169</v>
      </c>
      <c r="Q33" s="46">
        <f>'第三子割合'!O60</f>
        <v>0.16129032258064516</v>
      </c>
    </row>
    <row r="49" spans="4:17" ht="13.5">
      <c r="D49" s="46">
        <f>'第三子割合'!O61</f>
        <v>0.16</v>
      </c>
      <c r="H49" s="46">
        <f>'第三子割合'!O62</f>
        <v>0.18518518518518517</v>
      </c>
      <c r="M49" s="46">
        <f>'第三子割合'!O63</f>
        <v>0.0967741935483871</v>
      </c>
      <c r="Q49" s="46">
        <f>'第三子割合'!O64</f>
        <v>0.21428571428571427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0.009585037989479836</v>
      </c>
      <c r="C55" s="1">
        <v>82</v>
      </c>
      <c r="E55" t="s">
        <v>5</v>
      </c>
      <c r="F55" s="3">
        <f>G55/G62</f>
        <v>0.011090573012939002</v>
      </c>
      <c r="G55" s="1">
        <v>6</v>
      </c>
      <c r="I55" t="s">
        <v>5</v>
      </c>
      <c r="J55" s="3">
        <f>K55/K62</f>
        <v>0.0149812734082397</v>
      </c>
      <c r="K55" s="1">
        <v>4</v>
      </c>
    </row>
    <row r="56" spans="1:11" ht="13.5">
      <c r="A56" t="s">
        <v>6</v>
      </c>
      <c r="B56" s="3">
        <f>C56/C62</f>
        <v>0.1081239041496201</v>
      </c>
      <c r="C56" s="1">
        <v>925</v>
      </c>
      <c r="E56" t="s">
        <v>6</v>
      </c>
      <c r="F56" s="3">
        <f>G56/G62</f>
        <v>0.13863216266173753</v>
      </c>
      <c r="G56" s="1">
        <v>75</v>
      </c>
      <c r="I56" t="s">
        <v>6</v>
      </c>
      <c r="J56" s="3">
        <f>K56/K62</f>
        <v>0.12734082397003746</v>
      </c>
      <c r="K56" s="1">
        <v>34</v>
      </c>
    </row>
    <row r="57" spans="1:11" ht="13.5">
      <c r="A57" t="s">
        <v>7</v>
      </c>
      <c r="B57" s="3">
        <f>C57/C62</f>
        <v>0.3362945645821157</v>
      </c>
      <c r="C57" s="1">
        <v>2877</v>
      </c>
      <c r="E57" t="s">
        <v>7</v>
      </c>
      <c r="F57" s="3">
        <f>G57/G62</f>
        <v>0.3512014787430684</v>
      </c>
      <c r="G57" s="1">
        <v>190</v>
      </c>
      <c r="I57" t="s">
        <v>7</v>
      </c>
      <c r="J57" s="3">
        <f>K57/K62</f>
        <v>0.3595505617977528</v>
      </c>
      <c r="K57" s="1">
        <v>96</v>
      </c>
    </row>
    <row r="58" spans="1:11" ht="13.5">
      <c r="A58" t="s">
        <v>8</v>
      </c>
      <c r="B58" s="3">
        <f>C58/C62</f>
        <v>0.33746347165400353</v>
      </c>
      <c r="C58" s="1">
        <v>2887</v>
      </c>
      <c r="E58" t="s">
        <v>8</v>
      </c>
      <c r="F58" s="3">
        <f>G58/G62</f>
        <v>0.3197781885397412</v>
      </c>
      <c r="G58" s="1">
        <v>173</v>
      </c>
      <c r="I58" t="s">
        <v>8</v>
      </c>
      <c r="J58" s="3">
        <f>K58/K62</f>
        <v>0.30337078651685395</v>
      </c>
      <c r="K58" s="1">
        <v>81</v>
      </c>
    </row>
    <row r="59" spans="1:11" ht="13.5">
      <c r="A59" t="s">
        <v>9</v>
      </c>
      <c r="B59" s="3">
        <f>C59/C62</f>
        <v>0.1798947983635301</v>
      </c>
      <c r="C59" s="1">
        <v>1539</v>
      </c>
      <c r="E59" t="s">
        <v>9</v>
      </c>
      <c r="F59" s="3">
        <f>G59/G62</f>
        <v>0.15157116451016636</v>
      </c>
      <c r="G59" s="1">
        <v>82</v>
      </c>
      <c r="I59" t="s">
        <v>9</v>
      </c>
      <c r="J59" s="3">
        <f>K59/K62</f>
        <v>0.17228464419475656</v>
      </c>
      <c r="K59" s="1">
        <v>46</v>
      </c>
    </row>
    <row r="60" spans="1:11" ht="13.5">
      <c r="A60" t="s">
        <v>10</v>
      </c>
      <c r="B60" s="3">
        <f>C60/C62</f>
        <v>0.02735242548217417</v>
      </c>
      <c r="C60" s="1">
        <v>234</v>
      </c>
      <c r="E60" t="s">
        <v>10</v>
      </c>
      <c r="F60" s="3">
        <f>G60/G62</f>
        <v>0.025878003696857672</v>
      </c>
      <c r="G60" s="1">
        <v>14</v>
      </c>
      <c r="I60" t="s">
        <v>10</v>
      </c>
      <c r="J60" s="3">
        <f>K60/K62</f>
        <v>0.02247191011235955</v>
      </c>
      <c r="K60" s="1">
        <v>6</v>
      </c>
    </row>
    <row r="61" spans="1:11" ht="13.5">
      <c r="A61" t="s">
        <v>11</v>
      </c>
      <c r="B61" s="3">
        <f>C61/C62</f>
        <v>0.0012857977790765634</v>
      </c>
      <c r="C61" s="1">
        <v>11</v>
      </c>
      <c r="E61" t="s">
        <v>11</v>
      </c>
      <c r="F61" s="3">
        <f>G61/G62</f>
        <v>0.0018484288354898336</v>
      </c>
      <c r="G61" s="1">
        <v>1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8555</v>
      </c>
      <c r="E62" t="s">
        <v>1</v>
      </c>
      <c r="F62" s="3">
        <f>G62/G62</f>
        <v>1</v>
      </c>
      <c r="G62" s="1">
        <f>SUM(G55:G61)</f>
        <v>541</v>
      </c>
      <c r="I62" t="s">
        <v>1</v>
      </c>
      <c r="J62" s="3">
        <f>K62/K62</f>
        <v>1</v>
      </c>
      <c r="K62" s="1">
        <f>SUM(K55:K61)</f>
        <v>267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</v>
      </c>
      <c r="C67" s="1">
        <v>0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0.19444444444444445</v>
      </c>
      <c r="C68" s="1">
        <v>7</v>
      </c>
      <c r="E68" t="s">
        <v>6</v>
      </c>
      <c r="F68" s="3">
        <f>G68/G74</f>
        <v>0.1267605633802817</v>
      </c>
      <c r="G68" s="1">
        <v>9</v>
      </c>
      <c r="I68" t="s">
        <v>6</v>
      </c>
      <c r="J68" s="3">
        <f>K68/K74</f>
        <v>0.22580645161290322</v>
      </c>
      <c r="K68" s="1">
        <v>7</v>
      </c>
    </row>
    <row r="69" spans="1:11" ht="13.5">
      <c r="A69" t="s">
        <v>7</v>
      </c>
      <c r="B69" s="3">
        <f>C69/C74</f>
        <v>0.3055555555555556</v>
      </c>
      <c r="C69" s="1">
        <v>11</v>
      </c>
      <c r="E69" t="s">
        <v>7</v>
      </c>
      <c r="F69" s="3">
        <f>G69/G74</f>
        <v>0.38028169014084506</v>
      </c>
      <c r="G69" s="1">
        <v>27</v>
      </c>
      <c r="I69" t="s">
        <v>7</v>
      </c>
      <c r="J69" s="3">
        <f>K69/K74</f>
        <v>0.3225806451612903</v>
      </c>
      <c r="K69" s="1">
        <v>10</v>
      </c>
    </row>
    <row r="70" spans="1:11" ht="13.5">
      <c r="A70" t="s">
        <v>8</v>
      </c>
      <c r="B70" s="3">
        <f>C70/C74</f>
        <v>0.3611111111111111</v>
      </c>
      <c r="C70" s="1">
        <v>13</v>
      </c>
      <c r="E70" t="s">
        <v>8</v>
      </c>
      <c r="F70" s="3">
        <f>G70/G74</f>
        <v>0.30985915492957744</v>
      </c>
      <c r="G70" s="1">
        <v>22</v>
      </c>
      <c r="I70" t="s">
        <v>8</v>
      </c>
      <c r="J70" s="3">
        <f>K70/K74</f>
        <v>0.22580645161290322</v>
      </c>
      <c r="K70" s="1">
        <v>7</v>
      </c>
    </row>
    <row r="71" spans="1:11" ht="13.5">
      <c r="A71" t="s">
        <v>9</v>
      </c>
      <c r="B71" s="3">
        <f>C71/C74</f>
        <v>0.1111111111111111</v>
      </c>
      <c r="C71" s="1">
        <v>4</v>
      </c>
      <c r="E71" t="s">
        <v>9</v>
      </c>
      <c r="F71" s="3">
        <f>G71/G74</f>
        <v>0.11267605633802817</v>
      </c>
      <c r="G71" s="1">
        <v>8</v>
      </c>
      <c r="I71" t="s">
        <v>9</v>
      </c>
      <c r="J71" s="3">
        <f>K71/K74</f>
        <v>0.16129032258064516</v>
      </c>
      <c r="K71" s="1">
        <v>5</v>
      </c>
    </row>
    <row r="72" spans="1:11" ht="13.5">
      <c r="A72" t="s">
        <v>10</v>
      </c>
      <c r="B72" s="3">
        <f>C72/C74</f>
        <v>0.027777777777777776</v>
      </c>
      <c r="C72" s="1">
        <v>1</v>
      </c>
      <c r="E72" t="s">
        <v>10</v>
      </c>
      <c r="F72" s="3">
        <f>G72/G74</f>
        <v>0.07042253521126761</v>
      </c>
      <c r="G72" s="1">
        <v>5</v>
      </c>
      <c r="I72" t="s">
        <v>10</v>
      </c>
      <c r="J72" s="3">
        <f>K72/K74</f>
        <v>0.03225806451612903</v>
      </c>
      <c r="K72" s="1">
        <v>1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0.03225806451612903</v>
      </c>
      <c r="K73" s="1">
        <v>1</v>
      </c>
    </row>
    <row r="74" spans="1:11" ht="13.5">
      <c r="A74" t="s">
        <v>1</v>
      </c>
      <c r="B74" s="3">
        <f>C74/C74</f>
        <v>1</v>
      </c>
      <c r="C74" s="1">
        <f>SUM(C67:C73)</f>
        <v>36</v>
      </c>
      <c r="E74" t="s">
        <v>1</v>
      </c>
      <c r="F74" s="3">
        <f>G74/G74</f>
        <v>1</v>
      </c>
      <c r="G74" s="1">
        <f>SUM(G67:G73)</f>
        <v>71</v>
      </c>
      <c r="I74" t="s">
        <v>1</v>
      </c>
      <c r="J74" s="3">
        <f>K74/K74</f>
        <v>1</v>
      </c>
      <c r="K74" s="1">
        <f>SUM(K67:K73)</f>
        <v>31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0.04</v>
      </c>
      <c r="C79" s="1">
        <v>2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0.2</v>
      </c>
      <c r="C80" s="1">
        <v>10</v>
      </c>
      <c r="E80" t="s">
        <v>6</v>
      </c>
      <c r="F80" s="3">
        <f>G80/G86</f>
        <v>0.037037037037037035</v>
      </c>
      <c r="G80" s="1">
        <v>1</v>
      </c>
      <c r="I80" t="s">
        <v>6</v>
      </c>
      <c r="J80" s="3">
        <f>K80/K86</f>
        <v>0.0967741935483871</v>
      </c>
      <c r="K80" s="1">
        <v>3</v>
      </c>
    </row>
    <row r="81" spans="1:11" ht="13.5">
      <c r="A81" t="s">
        <v>13</v>
      </c>
      <c r="B81" s="3">
        <f>C81/C86</f>
        <v>0.28</v>
      </c>
      <c r="C81" s="1">
        <v>14</v>
      </c>
      <c r="E81" t="s">
        <v>52</v>
      </c>
      <c r="F81" s="3">
        <f>G81/G86</f>
        <v>0.48148148148148145</v>
      </c>
      <c r="G81" s="1">
        <v>13</v>
      </c>
      <c r="I81" t="s">
        <v>7</v>
      </c>
      <c r="J81" s="3">
        <f>K81/K86</f>
        <v>0.3225806451612903</v>
      </c>
      <c r="K81" s="1">
        <v>10</v>
      </c>
    </row>
    <row r="82" spans="1:11" ht="13.5">
      <c r="A82" t="s">
        <v>8</v>
      </c>
      <c r="B82" s="3">
        <f>C82/C86</f>
        <v>0.34</v>
      </c>
      <c r="C82" s="1">
        <v>17</v>
      </c>
      <c r="E82" t="s">
        <v>8</v>
      </c>
      <c r="F82" s="3">
        <f>G82/G86</f>
        <v>0.2962962962962963</v>
      </c>
      <c r="G82" s="1">
        <v>8</v>
      </c>
      <c r="I82" t="s">
        <v>8</v>
      </c>
      <c r="J82" s="3">
        <f>K82/K86</f>
        <v>0.3870967741935484</v>
      </c>
      <c r="K82" s="1">
        <v>12</v>
      </c>
    </row>
    <row r="83" spans="1:11" ht="13.5">
      <c r="A83" t="s">
        <v>9</v>
      </c>
      <c r="B83" s="3">
        <f>C83/C86</f>
        <v>0.14</v>
      </c>
      <c r="C83" s="1">
        <v>7</v>
      </c>
      <c r="E83" t="s">
        <v>9</v>
      </c>
      <c r="F83" s="3">
        <f>G83/G86</f>
        <v>0.14814814814814814</v>
      </c>
      <c r="G83" s="1">
        <v>4</v>
      </c>
      <c r="I83" t="s">
        <v>9</v>
      </c>
      <c r="J83" s="3">
        <f>K83/K86</f>
        <v>0.1935483870967742</v>
      </c>
      <c r="K83" s="1">
        <v>6</v>
      </c>
    </row>
    <row r="84" spans="1:11" ht="13.5">
      <c r="A84" t="s">
        <v>10</v>
      </c>
      <c r="B84" s="3">
        <f>C84/C86</f>
        <v>0</v>
      </c>
      <c r="C84" s="1">
        <v>0</v>
      </c>
      <c r="E84" t="s">
        <v>10</v>
      </c>
      <c r="F84" s="3">
        <f>G84/G86</f>
        <v>0.037037037037037035</v>
      </c>
      <c r="G84" s="1">
        <v>1</v>
      </c>
      <c r="I84" t="s">
        <v>10</v>
      </c>
      <c r="J84" s="3">
        <f>K84/K86</f>
        <v>0</v>
      </c>
      <c r="K84" s="1">
        <v>0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50</v>
      </c>
      <c r="E86" t="s">
        <v>1</v>
      </c>
      <c r="F86" s="3">
        <f>G86/G86</f>
        <v>1</v>
      </c>
      <c r="G86" s="1">
        <f>SUM(G79:G85)</f>
        <v>27</v>
      </c>
      <c r="I86" t="s">
        <v>1</v>
      </c>
      <c r="J86" s="3">
        <f>K86/K86</f>
        <v>1</v>
      </c>
      <c r="K86" s="1">
        <f>SUM(K79:K85)</f>
        <v>31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0.14285714285714285</v>
      </c>
      <c r="C92" s="1">
        <v>4</v>
      </c>
    </row>
    <row r="93" spans="1:3" ht="13.5">
      <c r="A93" t="s">
        <v>53</v>
      </c>
      <c r="B93" s="3">
        <f>C93/C98</f>
        <v>0.32142857142857145</v>
      </c>
      <c r="C93" s="1">
        <v>9</v>
      </c>
    </row>
    <row r="94" spans="1:3" ht="13.5">
      <c r="A94" t="s">
        <v>8</v>
      </c>
      <c r="B94" s="3">
        <f>C94/C98</f>
        <v>0.4642857142857143</v>
      </c>
      <c r="C94" s="1">
        <v>13</v>
      </c>
    </row>
    <row r="95" spans="1:3" ht="13.5">
      <c r="A95" t="s">
        <v>9</v>
      </c>
      <c r="B95" s="3">
        <f>C95/C98</f>
        <v>0.07142857142857142</v>
      </c>
      <c r="C95" s="1">
        <v>2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28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54</v>
      </c>
      <c r="G1" t="s">
        <v>14</v>
      </c>
    </row>
    <row r="17" spans="4:8" ht="13.5">
      <c r="D17" s="46">
        <f>'第三子割合'!O42</f>
        <v>0.17377009254749148</v>
      </c>
      <c r="H17" s="46">
        <f>'第三子割合'!O43</f>
        <v>0.1926782273603083</v>
      </c>
    </row>
    <row r="33" spans="4:17" ht="13.5">
      <c r="D33" s="46">
        <f>'第三子割合'!O44</f>
        <v>0.17293233082706766</v>
      </c>
      <c r="H33" s="46">
        <f>'第三子割合'!O45</f>
        <v>0.2894736842105263</v>
      </c>
      <c r="M33" s="46">
        <f>'第三子割合'!O46</f>
        <v>0.2033898305084746</v>
      </c>
      <c r="Q33" s="46">
        <f>'第三子割合'!O47</f>
        <v>0.1388888888888889</v>
      </c>
    </row>
    <row r="49" spans="4:17" ht="13.5">
      <c r="D49" s="46">
        <f>'第三子割合'!O48</f>
        <v>0.2727272727272727</v>
      </c>
      <c r="H49" s="46">
        <f>'第三子割合'!O49</f>
        <v>0.13793103448275862</v>
      </c>
      <c r="M49" s="46">
        <f>'第三子割合'!O50</f>
        <v>0.125</v>
      </c>
      <c r="Q49" s="46">
        <f>'第三子割合'!O51</f>
        <v>0.30434782608695654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0.008037018996590355</v>
      </c>
      <c r="C55" s="1">
        <v>66</v>
      </c>
      <c r="E55" t="s">
        <v>5</v>
      </c>
      <c r="F55" s="3">
        <f>G55/G62</f>
        <v>0.017341040462427744</v>
      </c>
      <c r="G55" s="1">
        <v>9</v>
      </c>
      <c r="I55" t="s">
        <v>5</v>
      </c>
      <c r="J55" s="3">
        <f>K55/K62</f>
        <v>0.018796992481203006</v>
      </c>
      <c r="K55" s="1">
        <v>5</v>
      </c>
    </row>
    <row r="56" spans="1:11" ht="13.5">
      <c r="A56" t="s">
        <v>6</v>
      </c>
      <c r="B56" s="3">
        <f>C56/C62</f>
        <v>0.1053336580613736</v>
      </c>
      <c r="C56" s="1">
        <v>865</v>
      </c>
      <c r="E56" t="s">
        <v>6</v>
      </c>
      <c r="F56" s="3">
        <f>G56/G62</f>
        <v>0.14836223506743737</v>
      </c>
      <c r="G56" s="1">
        <v>77</v>
      </c>
      <c r="I56" t="s">
        <v>6</v>
      </c>
      <c r="J56" s="3">
        <f>K56/K62</f>
        <v>0.14285714285714285</v>
      </c>
      <c r="K56" s="1">
        <v>38</v>
      </c>
    </row>
    <row r="57" spans="1:11" ht="13.5">
      <c r="A57" t="s">
        <v>7</v>
      </c>
      <c r="B57" s="3">
        <f>C57/C62</f>
        <v>0.3254992693619094</v>
      </c>
      <c r="C57" s="1">
        <v>2673</v>
      </c>
      <c r="E57" t="s">
        <v>7</v>
      </c>
      <c r="F57" s="3">
        <f>G57/G62</f>
        <v>0.348747591522158</v>
      </c>
      <c r="G57" s="1">
        <v>181</v>
      </c>
      <c r="I57" t="s">
        <v>7</v>
      </c>
      <c r="J57" s="3">
        <f>K57/K62</f>
        <v>0.34962406015037595</v>
      </c>
      <c r="K57" s="1">
        <v>93</v>
      </c>
    </row>
    <row r="58" spans="1:11" ht="13.5">
      <c r="A58" t="s">
        <v>8</v>
      </c>
      <c r="B58" s="3">
        <f>C58/C62</f>
        <v>0.3429128105211885</v>
      </c>
      <c r="C58" s="1">
        <v>2816</v>
      </c>
      <c r="E58" t="s">
        <v>8</v>
      </c>
      <c r="F58" s="3">
        <f>G58/G62</f>
        <v>0.3063583815028902</v>
      </c>
      <c r="G58" s="1">
        <v>159</v>
      </c>
      <c r="I58" t="s">
        <v>8</v>
      </c>
      <c r="J58" s="3">
        <f>K58/K62</f>
        <v>0.30451127819548873</v>
      </c>
      <c r="K58" s="1">
        <v>81</v>
      </c>
    </row>
    <row r="59" spans="1:11" ht="13.5">
      <c r="A59" t="s">
        <v>9</v>
      </c>
      <c r="B59" s="3">
        <f>C59/C62</f>
        <v>0.1889917194349732</v>
      </c>
      <c r="C59" s="1">
        <v>1552</v>
      </c>
      <c r="E59" t="s">
        <v>9</v>
      </c>
      <c r="F59" s="3">
        <f>G59/G62</f>
        <v>0.1599229287090559</v>
      </c>
      <c r="G59" s="1">
        <v>83</v>
      </c>
      <c r="I59" t="s">
        <v>9</v>
      </c>
      <c r="J59" s="3">
        <f>K59/K62</f>
        <v>0.16541353383458646</v>
      </c>
      <c r="K59" s="1">
        <v>44</v>
      </c>
    </row>
    <row r="60" spans="1:11" ht="13.5">
      <c r="A60" t="s">
        <v>10</v>
      </c>
      <c r="B60" s="3">
        <f>C60/C62</f>
        <v>0.028373112518265953</v>
      </c>
      <c r="C60" s="1">
        <v>233</v>
      </c>
      <c r="E60" t="s">
        <v>10</v>
      </c>
      <c r="F60" s="3">
        <f>G60/G62</f>
        <v>0.019267822736030827</v>
      </c>
      <c r="G60" s="1">
        <v>10</v>
      </c>
      <c r="I60" t="s">
        <v>10</v>
      </c>
      <c r="J60" s="3">
        <f>K60/K62</f>
        <v>0.018796992481203006</v>
      </c>
      <c r="K60" s="1">
        <v>5</v>
      </c>
    </row>
    <row r="61" spans="1:11" ht="13.5">
      <c r="A61" t="s">
        <v>11</v>
      </c>
      <c r="B61" s="3">
        <f>C61/C62</f>
        <v>0.0008524111056989771</v>
      </c>
      <c r="C61" s="1">
        <v>7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8212</v>
      </c>
      <c r="E62" t="s">
        <v>1</v>
      </c>
      <c r="F62" s="3">
        <f>G62/G62</f>
        <v>1</v>
      </c>
      <c r="G62" s="1">
        <f>SUM(G55:G61)</f>
        <v>519</v>
      </c>
      <c r="I62" t="s">
        <v>1</v>
      </c>
      <c r="J62" s="3">
        <f>K62/K62</f>
        <v>1</v>
      </c>
      <c r="K62" s="1">
        <f>SUM(K55:K61)</f>
        <v>266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</v>
      </c>
      <c r="C67" s="1">
        <v>0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0.10526315789473684</v>
      </c>
      <c r="C68" s="1">
        <v>4</v>
      </c>
      <c r="E68" t="s">
        <v>6</v>
      </c>
      <c r="F68" s="3">
        <f>G68/G74</f>
        <v>0.1864406779661017</v>
      </c>
      <c r="G68" s="1">
        <v>11</v>
      </c>
      <c r="I68" t="s">
        <v>6</v>
      </c>
      <c r="J68" s="3">
        <f>K68/K74</f>
        <v>0.1388888888888889</v>
      </c>
      <c r="K68" s="1">
        <v>5</v>
      </c>
    </row>
    <row r="69" spans="1:11" ht="13.5">
      <c r="A69" t="s">
        <v>7</v>
      </c>
      <c r="B69" s="3">
        <f>C69/C74</f>
        <v>0.2894736842105263</v>
      </c>
      <c r="C69" s="1">
        <v>11</v>
      </c>
      <c r="E69" t="s">
        <v>7</v>
      </c>
      <c r="F69" s="3">
        <f>G69/G74</f>
        <v>0.4067796610169492</v>
      </c>
      <c r="G69" s="1">
        <v>24</v>
      </c>
      <c r="I69" t="s">
        <v>7</v>
      </c>
      <c r="J69" s="3">
        <f>K69/K74</f>
        <v>0.2777777777777778</v>
      </c>
      <c r="K69" s="1">
        <v>10</v>
      </c>
    </row>
    <row r="70" spans="1:11" ht="13.5">
      <c r="A70" t="s">
        <v>8</v>
      </c>
      <c r="B70" s="3">
        <f>C70/C74</f>
        <v>0.3157894736842105</v>
      </c>
      <c r="C70" s="1">
        <v>12</v>
      </c>
      <c r="E70" t="s">
        <v>8</v>
      </c>
      <c r="F70" s="3">
        <f>G70/G74</f>
        <v>0.2542372881355932</v>
      </c>
      <c r="G70" s="1">
        <v>15</v>
      </c>
      <c r="I70" t="s">
        <v>8</v>
      </c>
      <c r="J70" s="3">
        <f>K70/K74</f>
        <v>0.4166666666666667</v>
      </c>
      <c r="K70" s="1">
        <v>15</v>
      </c>
    </row>
    <row r="71" spans="1:11" ht="13.5">
      <c r="A71" t="s">
        <v>9</v>
      </c>
      <c r="B71" s="3">
        <f>C71/C74</f>
        <v>0.2894736842105263</v>
      </c>
      <c r="C71" s="1">
        <v>11</v>
      </c>
      <c r="E71" t="s">
        <v>9</v>
      </c>
      <c r="F71" s="3">
        <f>G71/G74</f>
        <v>0.1016949152542373</v>
      </c>
      <c r="G71" s="1">
        <v>6</v>
      </c>
      <c r="I71" t="s">
        <v>9</v>
      </c>
      <c r="J71" s="3">
        <f>K71/K74</f>
        <v>0.16666666666666666</v>
      </c>
      <c r="K71" s="1">
        <v>6</v>
      </c>
    </row>
    <row r="72" spans="1:11" ht="13.5">
      <c r="A72" t="s">
        <v>10</v>
      </c>
      <c r="B72" s="3">
        <f>C72/C74</f>
        <v>0</v>
      </c>
      <c r="C72" s="1">
        <v>0</v>
      </c>
      <c r="E72" t="s">
        <v>10</v>
      </c>
      <c r="F72" s="3">
        <f>G72/G74</f>
        <v>0.05084745762711865</v>
      </c>
      <c r="G72" s="1">
        <v>3</v>
      </c>
      <c r="I72" t="s">
        <v>10</v>
      </c>
      <c r="J72" s="3">
        <f>K72/K74</f>
        <v>0</v>
      </c>
      <c r="K72" s="1">
        <v>0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38</v>
      </c>
      <c r="E74" t="s">
        <v>1</v>
      </c>
      <c r="F74" s="3">
        <f>G74/G74</f>
        <v>1</v>
      </c>
      <c r="G74" s="1">
        <f>SUM(G67:G73)</f>
        <v>59</v>
      </c>
      <c r="I74" t="s">
        <v>1</v>
      </c>
      <c r="J74" s="3">
        <f>K74/K74</f>
        <v>1</v>
      </c>
      <c r="K74" s="1">
        <f>SUM(K67:K73)</f>
        <v>36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0.045454545454545456</v>
      </c>
      <c r="C79" s="1">
        <v>2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0.08333333333333333</v>
      </c>
      <c r="K79" s="1">
        <v>2</v>
      </c>
    </row>
    <row r="80" spans="1:11" ht="13.5">
      <c r="A80" t="s">
        <v>6</v>
      </c>
      <c r="B80" s="3">
        <f>C80/C86</f>
        <v>0.18181818181818182</v>
      </c>
      <c r="C80" s="1">
        <v>8</v>
      </c>
      <c r="E80" t="s">
        <v>6</v>
      </c>
      <c r="F80" s="3">
        <f>G80/G86</f>
        <v>0.3103448275862069</v>
      </c>
      <c r="G80" s="1">
        <v>9</v>
      </c>
      <c r="I80" t="s">
        <v>6</v>
      </c>
      <c r="J80" s="3">
        <f>K80/K86</f>
        <v>0.041666666666666664</v>
      </c>
      <c r="K80" s="1">
        <v>1</v>
      </c>
    </row>
    <row r="81" spans="1:11" ht="13.5">
      <c r="A81" t="s">
        <v>13</v>
      </c>
      <c r="B81" s="3">
        <f>C81/C86</f>
        <v>0.2727272727272727</v>
      </c>
      <c r="C81" s="1">
        <v>12</v>
      </c>
      <c r="E81" t="s">
        <v>52</v>
      </c>
      <c r="F81" s="3">
        <f>G81/G86</f>
        <v>0.4482758620689655</v>
      </c>
      <c r="G81" s="1">
        <v>13</v>
      </c>
      <c r="I81" t="s">
        <v>7</v>
      </c>
      <c r="J81" s="3">
        <f>K81/K86</f>
        <v>0.3333333333333333</v>
      </c>
      <c r="K81" s="1">
        <v>8</v>
      </c>
    </row>
    <row r="82" spans="1:11" ht="13.5">
      <c r="A82" t="s">
        <v>8</v>
      </c>
      <c r="B82" s="3">
        <f>C82/C86</f>
        <v>0.3181818181818182</v>
      </c>
      <c r="C82" s="1">
        <v>14</v>
      </c>
      <c r="E82" t="s">
        <v>8</v>
      </c>
      <c r="F82" s="3">
        <f>G82/G86</f>
        <v>0.20689655172413793</v>
      </c>
      <c r="G82" s="1">
        <v>6</v>
      </c>
      <c r="I82" t="s">
        <v>8</v>
      </c>
      <c r="J82" s="3">
        <f>K82/K86</f>
        <v>0.3333333333333333</v>
      </c>
      <c r="K82" s="1">
        <v>8</v>
      </c>
    </row>
    <row r="83" spans="1:11" ht="13.5">
      <c r="A83" t="s">
        <v>9</v>
      </c>
      <c r="B83" s="3">
        <f>C83/C86</f>
        <v>0.1590909090909091</v>
      </c>
      <c r="C83" s="1">
        <v>7</v>
      </c>
      <c r="E83" t="s">
        <v>9</v>
      </c>
      <c r="F83" s="3">
        <f>G83/G86</f>
        <v>0.034482758620689655</v>
      </c>
      <c r="G83" s="1">
        <v>1</v>
      </c>
      <c r="I83" t="s">
        <v>9</v>
      </c>
      <c r="J83" s="3">
        <f>K83/K86</f>
        <v>0.16666666666666666</v>
      </c>
      <c r="K83" s="1">
        <v>4</v>
      </c>
    </row>
    <row r="84" spans="1:11" ht="13.5">
      <c r="A84" t="s">
        <v>10</v>
      </c>
      <c r="B84" s="3">
        <f>C84/C86</f>
        <v>0.022727272727272728</v>
      </c>
      <c r="C84" s="1">
        <v>1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0.041666666666666664</v>
      </c>
      <c r="K84" s="1">
        <v>1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44</v>
      </c>
      <c r="E86" t="s">
        <v>1</v>
      </c>
      <c r="F86" s="3">
        <f>G86/G86</f>
        <v>1</v>
      </c>
      <c r="G86" s="1">
        <f>SUM(G79:G85)</f>
        <v>29</v>
      </c>
      <c r="I86" t="s">
        <v>1</v>
      </c>
      <c r="J86" s="3">
        <f>K86/K86</f>
        <v>1</v>
      </c>
      <c r="K86" s="1">
        <f>SUM(K79:K85)</f>
        <v>24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0.043478260869565216</v>
      </c>
      <c r="C92" s="1">
        <v>1</v>
      </c>
    </row>
    <row r="93" spans="1:3" ht="13.5">
      <c r="A93" t="s">
        <v>12</v>
      </c>
      <c r="B93" s="3">
        <f>C93/C98</f>
        <v>0.43478260869565216</v>
      </c>
      <c r="C93" s="1">
        <v>10</v>
      </c>
    </row>
    <row r="94" spans="1:3" ht="13.5">
      <c r="A94" t="s">
        <v>8</v>
      </c>
      <c r="B94" s="3">
        <f>C94/C98</f>
        <v>0.34782608695652173</v>
      </c>
      <c r="C94" s="1">
        <v>8</v>
      </c>
    </row>
    <row r="95" spans="1:3" ht="13.5">
      <c r="A95" t="s">
        <v>9</v>
      </c>
      <c r="B95" s="3">
        <f>C95/C98</f>
        <v>0.17391304347826086</v>
      </c>
      <c r="C95" s="1">
        <v>4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23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61</v>
      </c>
      <c r="G1" t="s">
        <v>14</v>
      </c>
    </row>
    <row r="17" spans="4:8" ht="13.5">
      <c r="D17" s="46">
        <f>'第三子割合'!O29</f>
        <v>0.1766147812231891</v>
      </c>
      <c r="H17" s="46">
        <f>'第三子割合'!O30</f>
        <v>0.19343696027633853</v>
      </c>
    </row>
    <row r="33" spans="4:17" ht="13.5">
      <c r="D33" s="46">
        <f>'第三子割合'!O31</f>
        <v>0.1717171717171717</v>
      </c>
      <c r="H33" s="46">
        <f>'第三子割合'!O32</f>
        <v>0.22916666666666666</v>
      </c>
      <c r="M33" s="46">
        <f>'第三子割合'!O33</f>
        <v>0.22950819672131148</v>
      </c>
      <c r="Q33" s="46">
        <f>'第三子割合'!O34</f>
        <v>0.2</v>
      </c>
    </row>
    <row r="49" spans="4:17" ht="13.5">
      <c r="D49" s="46">
        <f>'第三子割合'!O35</f>
        <v>0.24242424242424243</v>
      </c>
      <c r="H49" s="46">
        <f>'第三子割合'!O36</f>
        <v>0.1</v>
      </c>
      <c r="M49" s="46">
        <f>'第三子割合'!O37</f>
        <v>0.27586206896551724</v>
      </c>
      <c r="Q49" s="46">
        <f>'第三子割合'!O38</f>
        <v>0.13043478260869565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0.00968255913714916</v>
      </c>
      <c r="C55" s="1">
        <v>79</v>
      </c>
      <c r="E55" t="s">
        <v>5</v>
      </c>
      <c r="F55" s="3">
        <f>G55/G62</f>
        <v>0.012089810017271158</v>
      </c>
      <c r="G55" s="1">
        <v>7</v>
      </c>
      <c r="I55" t="s">
        <v>5</v>
      </c>
      <c r="J55" s="3">
        <f>K55/K62</f>
        <v>0.010101010101010102</v>
      </c>
      <c r="K55" s="1">
        <v>3</v>
      </c>
    </row>
    <row r="56" spans="1:11" ht="13.5">
      <c r="A56" t="s">
        <v>6</v>
      </c>
      <c r="B56" s="3">
        <f>C56/C62</f>
        <v>0.09363892633901214</v>
      </c>
      <c r="C56" s="1">
        <v>764</v>
      </c>
      <c r="E56" t="s">
        <v>6</v>
      </c>
      <c r="F56" s="3">
        <f>G56/G62</f>
        <v>0.14335060449050085</v>
      </c>
      <c r="G56" s="1">
        <v>83</v>
      </c>
      <c r="I56" t="s">
        <v>6</v>
      </c>
      <c r="J56" s="3">
        <f>K56/K62</f>
        <v>0.16498316498316498</v>
      </c>
      <c r="K56" s="1">
        <v>49</v>
      </c>
    </row>
    <row r="57" spans="1:11" ht="13.5">
      <c r="A57" t="s">
        <v>7</v>
      </c>
      <c r="B57" s="3">
        <f>C57/C62</f>
        <v>0.31744086285083956</v>
      </c>
      <c r="C57" s="1">
        <v>2590</v>
      </c>
      <c r="E57" t="s">
        <v>7</v>
      </c>
      <c r="F57" s="3">
        <f>G57/G62</f>
        <v>0.34024179620034545</v>
      </c>
      <c r="G57" s="1">
        <v>197</v>
      </c>
      <c r="I57" t="s">
        <v>7</v>
      </c>
      <c r="J57" s="3">
        <f>K57/K62</f>
        <v>0.3164983164983165</v>
      </c>
      <c r="K57" s="1">
        <v>94</v>
      </c>
    </row>
    <row r="58" spans="1:11" ht="13.5">
      <c r="A58" t="s">
        <v>8</v>
      </c>
      <c r="B58" s="3">
        <f>C58/C62</f>
        <v>0.34795930873881603</v>
      </c>
      <c r="C58" s="1">
        <v>2839</v>
      </c>
      <c r="E58" t="s">
        <v>8</v>
      </c>
      <c r="F58" s="3">
        <f>G58/G62</f>
        <v>0.32124352331606215</v>
      </c>
      <c r="G58" s="1">
        <v>186</v>
      </c>
      <c r="I58" t="s">
        <v>8</v>
      </c>
      <c r="J58" s="3">
        <f>K58/K62</f>
        <v>0.32323232323232326</v>
      </c>
      <c r="K58" s="1">
        <v>96</v>
      </c>
    </row>
    <row r="59" spans="1:11" ht="13.5">
      <c r="A59" t="s">
        <v>9</v>
      </c>
      <c r="B59" s="3">
        <f>C59/C62</f>
        <v>0.19548964333864444</v>
      </c>
      <c r="C59" s="1">
        <v>1595</v>
      </c>
      <c r="E59" t="s">
        <v>9</v>
      </c>
      <c r="F59" s="3">
        <f>G59/G62</f>
        <v>0.15716753022452504</v>
      </c>
      <c r="G59" s="1">
        <v>91</v>
      </c>
      <c r="I59" t="s">
        <v>9</v>
      </c>
      <c r="J59" s="3">
        <f>K59/K62</f>
        <v>0.16161616161616163</v>
      </c>
      <c r="K59" s="1">
        <v>48</v>
      </c>
    </row>
    <row r="60" spans="1:11" ht="13.5">
      <c r="A60" t="s">
        <v>10</v>
      </c>
      <c r="B60" s="3">
        <f>C60/C62</f>
        <v>0.035175879396984924</v>
      </c>
      <c r="C60" s="1">
        <v>287</v>
      </c>
      <c r="E60" t="s">
        <v>10</v>
      </c>
      <c r="F60" s="3">
        <f>G60/G62</f>
        <v>0.025906735751295335</v>
      </c>
      <c r="G60" s="1">
        <v>15</v>
      </c>
      <c r="I60" t="s">
        <v>10</v>
      </c>
      <c r="J60" s="3">
        <f>K60/K62</f>
        <v>0.02356902356902357</v>
      </c>
      <c r="K60" s="1">
        <v>7</v>
      </c>
    </row>
    <row r="61" spans="1:11" ht="13.5">
      <c r="A61" t="s">
        <v>11</v>
      </c>
      <c r="B61" s="3">
        <f>C61/C62</f>
        <v>0.0006128201985537443</v>
      </c>
      <c r="C61" s="1">
        <v>5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8159</v>
      </c>
      <c r="E62" t="s">
        <v>1</v>
      </c>
      <c r="F62" s="3">
        <f>G62/G62</f>
        <v>1</v>
      </c>
      <c r="G62" s="1">
        <f>SUM(G55:G61)</f>
        <v>579</v>
      </c>
      <c r="I62" t="s">
        <v>1</v>
      </c>
      <c r="J62" s="3">
        <f>K62/K62</f>
        <v>1</v>
      </c>
      <c r="K62" s="1">
        <f>SUM(K55:K61)</f>
        <v>297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0.020833333333333332</v>
      </c>
      <c r="C67" s="1">
        <v>1</v>
      </c>
      <c r="E67" t="s">
        <v>5</v>
      </c>
      <c r="F67" s="3">
        <f>G67/G74</f>
        <v>0.01639344262295082</v>
      </c>
      <c r="G67" s="1">
        <v>1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0.08333333333333333</v>
      </c>
      <c r="C68" s="1">
        <v>4</v>
      </c>
      <c r="E68" t="s">
        <v>6</v>
      </c>
      <c r="F68" s="3">
        <f>G68/G74</f>
        <v>0.13114754098360656</v>
      </c>
      <c r="G68" s="1">
        <v>8</v>
      </c>
      <c r="I68" t="s">
        <v>6</v>
      </c>
      <c r="J68" s="3">
        <f>K68/K74</f>
        <v>0.11428571428571428</v>
      </c>
      <c r="K68" s="1">
        <v>4</v>
      </c>
    </row>
    <row r="69" spans="1:11" ht="13.5">
      <c r="A69" t="s">
        <v>7</v>
      </c>
      <c r="B69" s="3">
        <f>C69/C74</f>
        <v>0.375</v>
      </c>
      <c r="C69" s="1">
        <v>18</v>
      </c>
      <c r="E69" t="s">
        <v>7</v>
      </c>
      <c r="F69" s="3">
        <f>G69/G74</f>
        <v>0.3114754098360656</v>
      </c>
      <c r="G69" s="1">
        <v>19</v>
      </c>
      <c r="I69" t="s">
        <v>7</v>
      </c>
      <c r="J69" s="3">
        <f>K69/K74</f>
        <v>0.5428571428571428</v>
      </c>
      <c r="K69" s="1">
        <v>19</v>
      </c>
    </row>
    <row r="70" spans="1:11" ht="13.5">
      <c r="A70" t="s">
        <v>8</v>
      </c>
      <c r="B70" s="3">
        <f>C70/C74</f>
        <v>0.3958333333333333</v>
      </c>
      <c r="C70" s="1">
        <v>19</v>
      </c>
      <c r="E70" t="s">
        <v>8</v>
      </c>
      <c r="F70" s="3">
        <f>G70/G74</f>
        <v>0.3114754098360656</v>
      </c>
      <c r="G70" s="1">
        <v>19</v>
      </c>
      <c r="I70" t="s">
        <v>8</v>
      </c>
      <c r="J70" s="3">
        <f>K70/K74</f>
        <v>0.2</v>
      </c>
      <c r="K70" s="1">
        <v>7</v>
      </c>
    </row>
    <row r="71" spans="1:11" ht="13.5">
      <c r="A71" t="s">
        <v>9</v>
      </c>
      <c r="B71" s="3">
        <f>C71/C74</f>
        <v>0.08333333333333333</v>
      </c>
      <c r="C71" s="1">
        <v>4</v>
      </c>
      <c r="E71" t="s">
        <v>9</v>
      </c>
      <c r="F71" s="3">
        <f>G71/G74</f>
        <v>0.21311475409836064</v>
      </c>
      <c r="G71" s="1">
        <v>13</v>
      </c>
      <c r="I71" t="s">
        <v>9</v>
      </c>
      <c r="J71" s="3">
        <f>K71/K74</f>
        <v>0.08571428571428572</v>
      </c>
      <c r="K71" s="1">
        <v>3</v>
      </c>
    </row>
    <row r="72" spans="1:11" ht="13.5">
      <c r="A72" t="s">
        <v>10</v>
      </c>
      <c r="B72" s="3">
        <f>C72/C74</f>
        <v>0.041666666666666664</v>
      </c>
      <c r="C72" s="1">
        <v>2</v>
      </c>
      <c r="E72" t="s">
        <v>10</v>
      </c>
      <c r="F72" s="3">
        <f>G72/G74</f>
        <v>0.01639344262295082</v>
      </c>
      <c r="G72" s="1">
        <v>1</v>
      </c>
      <c r="I72" t="s">
        <v>10</v>
      </c>
      <c r="J72" s="3">
        <f>K72/K74</f>
        <v>0.05714285714285714</v>
      </c>
      <c r="K72" s="1">
        <v>2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48</v>
      </c>
      <c r="E74" t="s">
        <v>1</v>
      </c>
      <c r="F74" s="3">
        <f>G74/G74</f>
        <v>1</v>
      </c>
      <c r="G74" s="1">
        <f>SUM(G67:G73)</f>
        <v>61</v>
      </c>
      <c r="I74" t="s">
        <v>1</v>
      </c>
      <c r="J74" s="3">
        <f>K74/K74</f>
        <v>1</v>
      </c>
      <c r="K74" s="1">
        <f>SUM(K67:K73)</f>
        <v>35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0.034482758620689655</v>
      </c>
      <c r="K79" s="1">
        <v>1</v>
      </c>
    </row>
    <row r="80" spans="1:11" ht="13.5">
      <c r="A80" t="s">
        <v>6</v>
      </c>
      <c r="B80" s="3">
        <f>C80/C86</f>
        <v>0.09090909090909091</v>
      </c>
      <c r="C80" s="1">
        <v>6</v>
      </c>
      <c r="E80" t="s">
        <v>6</v>
      </c>
      <c r="F80" s="3">
        <f>G80/G86</f>
        <v>0.1</v>
      </c>
      <c r="G80" s="1">
        <v>2</v>
      </c>
      <c r="I80" t="s">
        <v>6</v>
      </c>
      <c r="J80" s="3">
        <f>K80/K86</f>
        <v>0.10344827586206896</v>
      </c>
      <c r="K80" s="1">
        <v>3</v>
      </c>
    </row>
    <row r="81" spans="1:11" ht="13.5">
      <c r="A81" t="s">
        <v>13</v>
      </c>
      <c r="B81" s="3">
        <f>C81/C86</f>
        <v>0.3484848484848485</v>
      </c>
      <c r="C81" s="1">
        <v>23</v>
      </c>
      <c r="E81" t="s">
        <v>52</v>
      </c>
      <c r="F81" s="3">
        <f>G81/G86</f>
        <v>0.45</v>
      </c>
      <c r="G81" s="1">
        <v>9</v>
      </c>
      <c r="I81" t="s">
        <v>7</v>
      </c>
      <c r="J81" s="3">
        <f>K81/K86</f>
        <v>0.20689655172413793</v>
      </c>
      <c r="K81" s="1">
        <v>6</v>
      </c>
    </row>
    <row r="82" spans="1:11" ht="13.5">
      <c r="A82" t="s">
        <v>8</v>
      </c>
      <c r="B82" s="3">
        <f>C82/C86</f>
        <v>0.30303030303030304</v>
      </c>
      <c r="C82" s="1">
        <v>20</v>
      </c>
      <c r="E82" t="s">
        <v>8</v>
      </c>
      <c r="F82" s="3">
        <f>G82/G86</f>
        <v>0.45</v>
      </c>
      <c r="G82" s="1">
        <v>9</v>
      </c>
      <c r="I82" t="s">
        <v>8</v>
      </c>
      <c r="J82" s="3">
        <f>K82/K86</f>
        <v>0.4827586206896552</v>
      </c>
      <c r="K82" s="1">
        <v>14</v>
      </c>
    </row>
    <row r="83" spans="1:11" ht="13.5">
      <c r="A83" t="s">
        <v>9</v>
      </c>
      <c r="B83" s="3">
        <f>C83/C86</f>
        <v>0.22727272727272727</v>
      </c>
      <c r="C83" s="1">
        <v>15</v>
      </c>
      <c r="E83" t="s">
        <v>9</v>
      </c>
      <c r="F83" s="3">
        <f>G83/G86</f>
        <v>0</v>
      </c>
      <c r="G83" s="1">
        <v>0</v>
      </c>
      <c r="I83" t="s">
        <v>9</v>
      </c>
      <c r="J83" s="3">
        <f>K83/K86</f>
        <v>0.13793103448275862</v>
      </c>
      <c r="K83" s="1">
        <v>4</v>
      </c>
    </row>
    <row r="84" spans="1:11" ht="13.5">
      <c r="A84" t="s">
        <v>10</v>
      </c>
      <c r="B84" s="3">
        <f>C84/C86</f>
        <v>0.030303030303030304</v>
      </c>
      <c r="C84" s="1">
        <v>2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0.034482758620689655</v>
      </c>
      <c r="K84" s="1">
        <v>1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66</v>
      </c>
      <c r="E86" t="s">
        <v>1</v>
      </c>
      <c r="F86" s="3">
        <f>G86/G86</f>
        <v>1</v>
      </c>
      <c r="G86" s="1">
        <f>SUM(G79:G85)</f>
        <v>20</v>
      </c>
      <c r="I86" t="s">
        <v>1</v>
      </c>
      <c r="J86" s="3">
        <f>K86/K86</f>
        <v>1</v>
      </c>
      <c r="K86" s="1">
        <f>SUM(K79:K85)</f>
        <v>29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0.043478260869565216</v>
      </c>
      <c r="C91" s="1">
        <v>1</v>
      </c>
    </row>
    <row r="92" spans="1:3" ht="13.5">
      <c r="A92" t="s">
        <v>6</v>
      </c>
      <c r="B92" s="3">
        <f>C92/C98</f>
        <v>0.30434782608695654</v>
      </c>
      <c r="C92" s="1">
        <v>7</v>
      </c>
    </row>
    <row r="93" spans="1:3" ht="13.5">
      <c r="A93" t="s">
        <v>12</v>
      </c>
      <c r="B93" s="3">
        <f>C93/C98</f>
        <v>0.391304347826087</v>
      </c>
      <c r="C93" s="1">
        <v>9</v>
      </c>
    </row>
    <row r="94" spans="1:3" ht="13.5">
      <c r="A94" t="s">
        <v>8</v>
      </c>
      <c r="B94" s="3">
        <f>C94/C98</f>
        <v>0.08695652173913043</v>
      </c>
      <c r="C94" s="1">
        <v>2</v>
      </c>
    </row>
    <row r="95" spans="1:3" ht="13.5">
      <c r="A95" t="s">
        <v>9</v>
      </c>
      <c r="B95" s="3">
        <f>C95/C98</f>
        <v>0.17391304347826086</v>
      </c>
      <c r="C95" s="1">
        <v>4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63</v>
      </c>
      <c r="G1" t="s">
        <v>14</v>
      </c>
    </row>
    <row r="17" spans="4:8" ht="13.5">
      <c r="D17" s="46">
        <f>'第三子割合'!O16</f>
        <v>0.18014059753954306</v>
      </c>
      <c r="H17" s="46">
        <f>'第三子割合'!O17</f>
        <v>0.19963369963369965</v>
      </c>
    </row>
    <row r="33" spans="4:17" ht="13.5">
      <c r="D33" s="46">
        <f>'第三子割合'!O18</f>
        <v>0.18835616438356165</v>
      </c>
      <c r="H33" s="46">
        <f>'第三子割合'!O19</f>
        <v>0.2</v>
      </c>
      <c r="M33" s="46">
        <f>'第三子割合'!O20</f>
        <v>0.2786885245901639</v>
      </c>
      <c r="Q33" s="46">
        <f>'第三子割合'!O21</f>
        <v>0.23333333333333334</v>
      </c>
    </row>
    <row r="49" spans="4:17" ht="13.5">
      <c r="D49" s="46">
        <f>'第三子割合'!O22</f>
        <v>0.18421052631578946</v>
      </c>
      <c r="H49" s="46">
        <f>'第三子割合'!O23</f>
        <v>0.21212121212121213</v>
      </c>
      <c r="M49" s="46">
        <f>'第三子割合'!O24</f>
        <v>0.19230769230769232</v>
      </c>
      <c r="Q49" s="46">
        <f>'第三子割合'!O25</f>
        <v>0.12903225806451613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0.008661812703991965</v>
      </c>
      <c r="C55" s="1">
        <v>69</v>
      </c>
      <c r="E55" t="s">
        <v>5</v>
      </c>
      <c r="F55" s="3">
        <f>G55/G62</f>
        <v>0.018315018315018316</v>
      </c>
      <c r="G55" s="1">
        <v>10</v>
      </c>
      <c r="I55" t="s">
        <v>5</v>
      </c>
      <c r="J55" s="3">
        <f>K55/K62</f>
        <v>0.017123287671232876</v>
      </c>
      <c r="K55" s="1">
        <v>5</v>
      </c>
    </row>
    <row r="56" spans="1:11" ht="13.5">
      <c r="A56" t="s">
        <v>6</v>
      </c>
      <c r="B56" s="3">
        <f>C56/C62</f>
        <v>0.10042681395932714</v>
      </c>
      <c r="C56" s="1">
        <v>800</v>
      </c>
      <c r="E56" t="s">
        <v>6</v>
      </c>
      <c r="F56" s="3">
        <f>G56/G62</f>
        <v>0.15567765567765568</v>
      </c>
      <c r="G56" s="1">
        <v>85</v>
      </c>
      <c r="I56" t="s">
        <v>6</v>
      </c>
      <c r="J56" s="3">
        <f>K56/K62</f>
        <v>0.15753424657534246</v>
      </c>
      <c r="K56" s="1">
        <v>46</v>
      </c>
    </row>
    <row r="57" spans="1:11" ht="13.5">
      <c r="A57" t="s">
        <v>7</v>
      </c>
      <c r="B57" s="3">
        <f>C57/C62</f>
        <v>0.2997740396685915</v>
      </c>
      <c r="C57" s="1">
        <v>2388</v>
      </c>
      <c r="E57" t="s">
        <v>7</v>
      </c>
      <c r="F57" s="3">
        <f>G57/G62</f>
        <v>0.326007326007326</v>
      </c>
      <c r="G57" s="1">
        <v>178</v>
      </c>
      <c r="I57" t="s">
        <v>7</v>
      </c>
      <c r="J57" s="3">
        <f>K57/K62</f>
        <v>0.2945205479452055</v>
      </c>
      <c r="K57" s="1">
        <v>86</v>
      </c>
    </row>
    <row r="58" spans="1:11" ht="13.5">
      <c r="A58" t="s">
        <v>8</v>
      </c>
      <c r="B58" s="3">
        <f>C58/C62</f>
        <v>0.36090886266633193</v>
      </c>
      <c r="C58" s="1">
        <v>2875</v>
      </c>
      <c r="E58" t="s">
        <v>8</v>
      </c>
      <c r="F58" s="3">
        <f>G58/G62</f>
        <v>0.30952380952380953</v>
      </c>
      <c r="G58" s="1">
        <v>169</v>
      </c>
      <c r="I58" t="s">
        <v>8</v>
      </c>
      <c r="J58" s="3">
        <f>K58/K62</f>
        <v>0.339041095890411</v>
      </c>
      <c r="K58" s="1">
        <v>99</v>
      </c>
    </row>
    <row r="59" spans="1:11" ht="13.5">
      <c r="A59" t="s">
        <v>9</v>
      </c>
      <c r="B59" s="3">
        <f>C59/C62</f>
        <v>0.19445141852874717</v>
      </c>
      <c r="C59" s="1">
        <v>1549</v>
      </c>
      <c r="E59" t="s">
        <v>9</v>
      </c>
      <c r="F59" s="3">
        <f>G59/G62</f>
        <v>0.15384615384615385</v>
      </c>
      <c r="G59" s="1">
        <v>84</v>
      </c>
      <c r="I59" t="s">
        <v>9</v>
      </c>
      <c r="J59" s="3">
        <f>K59/K62</f>
        <v>0.14383561643835616</v>
      </c>
      <c r="K59" s="1">
        <v>42</v>
      </c>
    </row>
    <row r="60" spans="1:11" ht="13.5">
      <c r="A60" t="s">
        <v>10</v>
      </c>
      <c r="B60" s="3">
        <f>C60/C62</f>
        <v>0.03489831785086618</v>
      </c>
      <c r="C60" s="1">
        <v>278</v>
      </c>
      <c r="E60" t="s">
        <v>10</v>
      </c>
      <c r="F60" s="3">
        <f>G60/G62</f>
        <v>0.03663003663003663</v>
      </c>
      <c r="G60" s="1">
        <v>20</v>
      </c>
      <c r="I60" t="s">
        <v>10</v>
      </c>
      <c r="J60" s="3">
        <f>K60/K62</f>
        <v>0.04794520547945205</v>
      </c>
      <c r="K60" s="1">
        <v>14</v>
      </c>
    </row>
    <row r="61" spans="1:11" ht="13.5">
      <c r="A61" t="s">
        <v>11</v>
      </c>
      <c r="B61" s="3">
        <f>C61/C62</f>
        <v>0.0008787346221441124</v>
      </c>
      <c r="C61" s="1">
        <v>7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7966</v>
      </c>
      <c r="E62" t="s">
        <v>1</v>
      </c>
      <c r="F62" s="3">
        <f>G62/G62</f>
        <v>1</v>
      </c>
      <c r="G62" s="1">
        <f>SUM(G55:G61)</f>
        <v>546</v>
      </c>
      <c r="I62" t="s">
        <v>1</v>
      </c>
      <c r="J62" s="3">
        <f>K62/K62</f>
        <v>1</v>
      </c>
      <c r="K62" s="1">
        <f>SUM(K55:K61)</f>
        <v>292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0.05714285714285714</v>
      </c>
      <c r="C67" s="1">
        <v>2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0.14285714285714285</v>
      </c>
      <c r="C68" s="1">
        <v>5</v>
      </c>
      <c r="E68" t="s">
        <v>6</v>
      </c>
      <c r="F68" s="3">
        <f>G68/G74</f>
        <v>0.13114754098360656</v>
      </c>
      <c r="G68" s="1">
        <v>8</v>
      </c>
      <c r="I68" t="s">
        <v>6</v>
      </c>
      <c r="J68" s="3">
        <f>K68/K74</f>
        <v>0.16666666666666666</v>
      </c>
      <c r="K68" s="1">
        <v>5</v>
      </c>
    </row>
    <row r="69" spans="1:11" ht="13.5">
      <c r="A69" t="s">
        <v>7</v>
      </c>
      <c r="B69" s="3">
        <f>C69/C74</f>
        <v>0.34285714285714286</v>
      </c>
      <c r="C69" s="1">
        <v>12</v>
      </c>
      <c r="E69" t="s">
        <v>7</v>
      </c>
      <c r="F69" s="3">
        <f>G69/G74</f>
        <v>0.3770491803278688</v>
      </c>
      <c r="G69" s="1">
        <v>23</v>
      </c>
      <c r="I69" t="s">
        <v>7</v>
      </c>
      <c r="J69" s="3">
        <f>K69/K74</f>
        <v>0.4666666666666667</v>
      </c>
      <c r="K69" s="1">
        <v>14</v>
      </c>
    </row>
    <row r="70" spans="1:11" ht="13.5">
      <c r="A70" t="s">
        <v>8</v>
      </c>
      <c r="B70" s="3">
        <f>C70/C74</f>
        <v>0.3142857142857143</v>
      </c>
      <c r="C70" s="1">
        <v>11</v>
      </c>
      <c r="E70" t="s">
        <v>8</v>
      </c>
      <c r="F70" s="3">
        <f>G70/G74</f>
        <v>0.26229508196721313</v>
      </c>
      <c r="G70" s="1">
        <v>16</v>
      </c>
      <c r="I70" t="s">
        <v>8</v>
      </c>
      <c r="J70" s="3">
        <f>K70/K74</f>
        <v>0.2</v>
      </c>
      <c r="K70" s="1">
        <v>6</v>
      </c>
    </row>
    <row r="71" spans="1:11" ht="13.5">
      <c r="A71" t="s">
        <v>9</v>
      </c>
      <c r="B71" s="3">
        <f>C71/C74</f>
        <v>0.11428571428571428</v>
      </c>
      <c r="C71" s="1">
        <v>4</v>
      </c>
      <c r="E71" t="s">
        <v>9</v>
      </c>
      <c r="F71" s="3">
        <f>G71/G74</f>
        <v>0.19672131147540983</v>
      </c>
      <c r="G71" s="1">
        <v>12</v>
      </c>
      <c r="I71" t="s">
        <v>9</v>
      </c>
      <c r="J71" s="3">
        <f>K71/K74</f>
        <v>0.16666666666666666</v>
      </c>
      <c r="K71" s="1">
        <v>5</v>
      </c>
    </row>
    <row r="72" spans="1:11" ht="13.5">
      <c r="A72" t="s">
        <v>10</v>
      </c>
      <c r="B72" s="3">
        <f>C72/C74</f>
        <v>0.02857142857142857</v>
      </c>
      <c r="C72" s="1">
        <v>1</v>
      </c>
      <c r="E72" t="s">
        <v>10</v>
      </c>
      <c r="F72" s="3">
        <f>G72/G74</f>
        <v>0.03278688524590164</v>
      </c>
      <c r="G72" s="1">
        <v>2</v>
      </c>
      <c r="I72" t="s">
        <v>10</v>
      </c>
      <c r="J72" s="3">
        <f>K72/K74</f>
        <v>0</v>
      </c>
      <c r="K72" s="1">
        <v>0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35</v>
      </c>
      <c r="E74" t="s">
        <v>1</v>
      </c>
      <c r="F74" s="3">
        <f>G74/G74</f>
        <v>1</v>
      </c>
      <c r="G74" s="1">
        <f>SUM(G67:G73)</f>
        <v>61</v>
      </c>
      <c r="I74" t="s">
        <v>1</v>
      </c>
      <c r="J74" s="3">
        <f>K74/K74</f>
        <v>1</v>
      </c>
      <c r="K74" s="1">
        <f>SUM(K67:K73)</f>
        <v>30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0.05263157894736842</v>
      </c>
      <c r="C79" s="1">
        <v>2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0.038461538461538464</v>
      </c>
      <c r="K79" s="1">
        <v>1</v>
      </c>
    </row>
    <row r="80" spans="1:11" ht="13.5">
      <c r="A80" t="s">
        <v>6</v>
      </c>
      <c r="B80" s="3">
        <f>C80/C86</f>
        <v>0.21052631578947367</v>
      </c>
      <c r="C80" s="1">
        <v>8</v>
      </c>
      <c r="E80" t="s">
        <v>6</v>
      </c>
      <c r="F80" s="3">
        <f>G80/G86</f>
        <v>0.12121212121212122</v>
      </c>
      <c r="G80" s="1">
        <v>4</v>
      </c>
      <c r="I80" t="s">
        <v>6</v>
      </c>
      <c r="J80" s="3">
        <f>K80/K86</f>
        <v>0.15384615384615385</v>
      </c>
      <c r="K80" s="1">
        <v>4</v>
      </c>
    </row>
    <row r="81" spans="1:11" ht="13.5">
      <c r="A81" t="s">
        <v>13</v>
      </c>
      <c r="B81" s="3">
        <f>C81/C86</f>
        <v>0.3157894736842105</v>
      </c>
      <c r="C81" s="1">
        <v>12</v>
      </c>
      <c r="E81" t="s">
        <v>52</v>
      </c>
      <c r="F81" s="3">
        <f>G81/G86</f>
        <v>0.48484848484848486</v>
      </c>
      <c r="G81" s="1">
        <v>16</v>
      </c>
      <c r="I81" t="s">
        <v>7</v>
      </c>
      <c r="J81" s="3">
        <f>K81/K86</f>
        <v>0.34615384615384615</v>
      </c>
      <c r="K81" s="1">
        <v>9</v>
      </c>
    </row>
    <row r="82" spans="1:11" ht="13.5">
      <c r="A82" t="s">
        <v>8</v>
      </c>
      <c r="B82" s="3">
        <f>C82/C86</f>
        <v>0.23684210526315788</v>
      </c>
      <c r="C82" s="1">
        <v>9</v>
      </c>
      <c r="E82" t="s">
        <v>8</v>
      </c>
      <c r="F82" s="3">
        <f>G82/G86</f>
        <v>0.2727272727272727</v>
      </c>
      <c r="G82" s="1">
        <v>9</v>
      </c>
      <c r="I82" t="s">
        <v>8</v>
      </c>
      <c r="J82" s="3">
        <f>K82/K86</f>
        <v>0.2692307692307692</v>
      </c>
      <c r="K82" s="1">
        <v>7</v>
      </c>
    </row>
    <row r="83" spans="1:11" ht="13.5">
      <c r="A83" t="s">
        <v>9</v>
      </c>
      <c r="B83" s="3">
        <f>C83/C86</f>
        <v>0.15789473684210525</v>
      </c>
      <c r="C83" s="1">
        <v>6</v>
      </c>
      <c r="E83" t="s">
        <v>9</v>
      </c>
      <c r="F83" s="3">
        <f>G83/G86</f>
        <v>0.12121212121212122</v>
      </c>
      <c r="G83" s="1">
        <v>4</v>
      </c>
      <c r="I83" t="s">
        <v>9</v>
      </c>
      <c r="J83" s="3">
        <f>K83/K86</f>
        <v>0.19230769230769232</v>
      </c>
      <c r="K83" s="1">
        <v>5</v>
      </c>
    </row>
    <row r="84" spans="1:11" ht="13.5">
      <c r="A84" t="s">
        <v>10</v>
      </c>
      <c r="B84" s="3">
        <f>C84/C86</f>
        <v>0.02631578947368421</v>
      </c>
      <c r="C84" s="1">
        <v>1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</v>
      </c>
      <c r="K84" s="1">
        <v>0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38</v>
      </c>
      <c r="E86" t="s">
        <v>1</v>
      </c>
      <c r="F86" s="3">
        <f>G86/G86</f>
        <v>1</v>
      </c>
      <c r="G86" s="1">
        <f>SUM(G79:G85)</f>
        <v>33</v>
      </c>
      <c r="I86" t="s">
        <v>1</v>
      </c>
      <c r="J86" s="3">
        <f>K86/K86</f>
        <v>1</v>
      </c>
      <c r="K86" s="1">
        <f>SUM(K79:K85)</f>
        <v>26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0.16129032258064516</v>
      </c>
      <c r="C92" s="1">
        <v>5</v>
      </c>
    </row>
    <row r="93" spans="1:3" ht="13.5">
      <c r="A93" t="s">
        <v>12</v>
      </c>
      <c r="B93" s="3">
        <f>C93/C98</f>
        <v>0.1935483870967742</v>
      </c>
      <c r="C93" s="1">
        <v>6</v>
      </c>
    </row>
    <row r="94" spans="1:3" ht="13.5">
      <c r="A94" t="s">
        <v>8</v>
      </c>
      <c r="B94" s="3">
        <f>C94/C98</f>
        <v>0.3870967741935484</v>
      </c>
      <c r="C94" s="1">
        <v>12</v>
      </c>
    </row>
    <row r="95" spans="1:3" ht="13.5">
      <c r="A95" t="s">
        <v>9</v>
      </c>
      <c r="B95" s="3">
        <f>C95/C98</f>
        <v>0.1935483870967742</v>
      </c>
      <c r="C95" s="1">
        <v>6</v>
      </c>
    </row>
    <row r="96" spans="1:3" ht="13.5">
      <c r="A96" t="s">
        <v>10</v>
      </c>
      <c r="B96" s="3">
        <f>C96/C98</f>
        <v>0.06451612903225806</v>
      </c>
      <c r="C96" s="1">
        <v>2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65</v>
      </c>
      <c r="G1" t="s">
        <v>14</v>
      </c>
    </row>
    <row r="17" spans="4:8" ht="13.5">
      <c r="D17" s="46">
        <f>'第三子割合'!O3</f>
        <v>0.17839356404035245</v>
      </c>
      <c r="H17" s="46">
        <f>'第三子割合'!O4</f>
        <v>0.1859504132231405</v>
      </c>
    </row>
    <row r="33" spans="4:17" ht="13.5">
      <c r="D33" s="46">
        <f>'第三子割合'!O5</f>
        <v>0.17490494296577946</v>
      </c>
      <c r="H33" s="46">
        <f>'第三子割合'!O6</f>
        <v>0.18181818181818182</v>
      </c>
      <c r="M33" s="46">
        <f>'第三子割合'!O7</f>
        <v>0.18181818181818182</v>
      </c>
      <c r="Q33" s="46">
        <f>'第三子割合'!O8</f>
        <v>0.2413793103448276</v>
      </c>
    </row>
    <row r="49" spans="4:17" ht="13.5">
      <c r="D49" s="46">
        <f>'第三子割合'!O9</f>
        <v>0.13043478260869565</v>
      </c>
      <c r="H49" s="46">
        <f>'第三子割合'!O10</f>
        <v>0.29411764705882354</v>
      </c>
      <c r="M49" s="46">
        <f>'第三子割合'!O11</f>
        <v>0.24242424242424243</v>
      </c>
      <c r="Q49" s="46">
        <f>'第三子割合'!O12</f>
        <v>0.21052631578947367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0.007661856723279275</v>
      </c>
      <c r="C55" s="1">
        <v>60</v>
      </c>
      <c r="E55" t="s">
        <v>5</v>
      </c>
      <c r="F55" s="3">
        <f>G55/G62</f>
        <v>0.008264462809917356</v>
      </c>
      <c r="G55" s="1">
        <v>4</v>
      </c>
      <c r="I55" t="s">
        <v>5</v>
      </c>
      <c r="J55" s="3">
        <f>K55/K62</f>
        <v>0.011406844106463879</v>
      </c>
      <c r="K55" s="1">
        <v>3</v>
      </c>
    </row>
    <row r="56" spans="1:11" ht="13.5">
      <c r="A56" t="s">
        <v>6</v>
      </c>
      <c r="B56" s="3">
        <f>C56/C62</f>
        <v>0.09296386157578854</v>
      </c>
      <c r="C56" s="1">
        <v>728</v>
      </c>
      <c r="E56" t="s">
        <v>6</v>
      </c>
      <c r="F56" s="3">
        <f>G56/G62</f>
        <v>0.12603305785123967</v>
      </c>
      <c r="G56" s="1">
        <v>61</v>
      </c>
      <c r="I56" t="s">
        <v>6</v>
      </c>
      <c r="J56" s="3">
        <f>K56/K62</f>
        <v>0.12167300380228137</v>
      </c>
      <c r="K56" s="1">
        <v>32</v>
      </c>
    </row>
    <row r="57" spans="1:11" ht="13.5">
      <c r="A57" t="s">
        <v>7</v>
      </c>
      <c r="B57" s="3">
        <f>C57/C62</f>
        <v>0.29561997190652534</v>
      </c>
      <c r="C57" s="1">
        <v>2315</v>
      </c>
      <c r="E57" t="s">
        <v>7</v>
      </c>
      <c r="F57" s="3">
        <f>G57/G62</f>
        <v>0.35330578512396693</v>
      </c>
      <c r="G57" s="1">
        <v>171</v>
      </c>
      <c r="I57" t="s">
        <v>7</v>
      </c>
      <c r="J57" s="3">
        <f>K57/K62</f>
        <v>0.3612167300380228</v>
      </c>
      <c r="K57" s="1">
        <v>95</v>
      </c>
    </row>
    <row r="58" spans="1:11" ht="13.5">
      <c r="A58" t="s">
        <v>8</v>
      </c>
      <c r="B58" s="3">
        <f>C58/C62</f>
        <v>0.3578087089771421</v>
      </c>
      <c r="C58" s="1">
        <v>2802</v>
      </c>
      <c r="E58" t="s">
        <v>8</v>
      </c>
      <c r="F58" s="3">
        <f>G58/G62</f>
        <v>0.2975206611570248</v>
      </c>
      <c r="G58" s="1">
        <v>144</v>
      </c>
      <c r="I58" t="s">
        <v>8</v>
      </c>
      <c r="J58" s="3">
        <f>K58/K62</f>
        <v>0.2889733840304182</v>
      </c>
      <c r="K58" s="1">
        <v>76</v>
      </c>
    </row>
    <row r="59" spans="1:11" ht="13.5">
      <c r="A59" t="s">
        <v>9</v>
      </c>
      <c r="B59" s="3">
        <f>C59/C62</f>
        <v>0.20022985570169838</v>
      </c>
      <c r="C59" s="1">
        <v>1568</v>
      </c>
      <c r="E59" t="s">
        <v>9</v>
      </c>
      <c r="F59" s="3">
        <f>G59/G62</f>
        <v>0.1652892561983471</v>
      </c>
      <c r="G59" s="1">
        <v>80</v>
      </c>
      <c r="I59" t="s">
        <v>9</v>
      </c>
      <c r="J59" s="3">
        <f>K59/K62</f>
        <v>0.1520912547528517</v>
      </c>
      <c r="K59" s="1">
        <v>40</v>
      </c>
    </row>
    <row r="60" spans="1:11" ht="13.5">
      <c r="A60" t="s">
        <v>10</v>
      </c>
      <c r="B60" s="3">
        <f>C60/C62</f>
        <v>0.044694164219129105</v>
      </c>
      <c r="C60" s="1">
        <v>350</v>
      </c>
      <c r="E60" t="s">
        <v>10</v>
      </c>
      <c r="F60" s="3">
        <f>G60/G62</f>
        <v>0.047520661157024795</v>
      </c>
      <c r="G60" s="1">
        <v>23</v>
      </c>
      <c r="I60" t="s">
        <v>10</v>
      </c>
      <c r="J60" s="3">
        <f>K60/K62</f>
        <v>0.060836501901140684</v>
      </c>
      <c r="K60" s="1">
        <v>16</v>
      </c>
    </row>
    <row r="61" spans="1:11" ht="13.5">
      <c r="A61" t="s">
        <v>11</v>
      </c>
      <c r="B61" s="3">
        <f>C61/C62</f>
        <v>0.0010215808964372365</v>
      </c>
      <c r="C61" s="1">
        <v>8</v>
      </c>
      <c r="E61" t="s">
        <v>11</v>
      </c>
      <c r="F61" s="3">
        <f>G61/G62</f>
        <v>0.002066115702479339</v>
      </c>
      <c r="G61" s="1">
        <v>1</v>
      </c>
      <c r="I61" t="s">
        <v>11</v>
      </c>
      <c r="J61" s="3">
        <f>K61/K62</f>
        <v>0.0038022813688212928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7831</v>
      </c>
      <c r="E62" t="s">
        <v>1</v>
      </c>
      <c r="F62" s="3">
        <f>G62/G62</f>
        <v>1</v>
      </c>
      <c r="G62" s="1">
        <f>SUM(G55:G61)</f>
        <v>484</v>
      </c>
      <c r="I62" t="s">
        <v>1</v>
      </c>
      <c r="J62" s="3">
        <f>K62/K62</f>
        <v>1</v>
      </c>
      <c r="K62" s="1">
        <f>SUM(K55:K61)</f>
        <v>263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</v>
      </c>
      <c r="C67" s="1">
        <v>0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0.034482758620689655</v>
      </c>
      <c r="K67" s="1">
        <v>1</v>
      </c>
    </row>
    <row r="68" spans="1:11" ht="13.5">
      <c r="A68" t="s">
        <v>6</v>
      </c>
      <c r="B68" s="3">
        <f>C68/C74</f>
        <v>0.09090909090909091</v>
      </c>
      <c r="C68" s="1">
        <v>3</v>
      </c>
      <c r="E68" t="s">
        <v>6</v>
      </c>
      <c r="F68" s="3">
        <f>G68/G74</f>
        <v>0.1590909090909091</v>
      </c>
      <c r="G68" s="1">
        <v>7</v>
      </c>
      <c r="I68" t="s">
        <v>6</v>
      </c>
      <c r="J68" s="3">
        <f>K68/K74</f>
        <v>0.06896551724137931</v>
      </c>
      <c r="K68" s="1">
        <v>2</v>
      </c>
    </row>
    <row r="69" spans="1:11" ht="13.5">
      <c r="A69" t="s">
        <v>7</v>
      </c>
      <c r="B69" s="3">
        <f>C69/C74</f>
        <v>0.48484848484848486</v>
      </c>
      <c r="C69" s="1">
        <v>16</v>
      </c>
      <c r="E69" t="s">
        <v>7</v>
      </c>
      <c r="F69" s="3">
        <f>G69/G74</f>
        <v>0.3409090909090909</v>
      </c>
      <c r="G69" s="1">
        <v>15</v>
      </c>
      <c r="I69" t="s">
        <v>7</v>
      </c>
      <c r="J69" s="3">
        <f>K69/K74</f>
        <v>0.3448275862068966</v>
      </c>
      <c r="K69" s="1">
        <v>10</v>
      </c>
    </row>
    <row r="70" spans="1:11" ht="13.5">
      <c r="A70" t="s">
        <v>8</v>
      </c>
      <c r="B70" s="3">
        <f>C70/C74</f>
        <v>0.15151515151515152</v>
      </c>
      <c r="C70" s="1">
        <v>5</v>
      </c>
      <c r="E70" t="s">
        <v>8</v>
      </c>
      <c r="F70" s="3">
        <f>G70/G74</f>
        <v>0.25</v>
      </c>
      <c r="G70" s="1">
        <v>11</v>
      </c>
      <c r="I70" t="s">
        <v>8</v>
      </c>
      <c r="J70" s="3">
        <f>K70/K74</f>
        <v>0.4482758620689655</v>
      </c>
      <c r="K70" s="1">
        <v>13</v>
      </c>
    </row>
    <row r="71" spans="1:11" ht="13.5">
      <c r="A71" t="s">
        <v>9</v>
      </c>
      <c r="B71" s="3">
        <f>C71/C74</f>
        <v>0.2727272727272727</v>
      </c>
      <c r="C71" s="1">
        <v>9</v>
      </c>
      <c r="E71" t="s">
        <v>9</v>
      </c>
      <c r="F71" s="3">
        <f>G71/G74</f>
        <v>0.20454545454545456</v>
      </c>
      <c r="G71" s="1">
        <v>9</v>
      </c>
      <c r="I71" t="s">
        <v>9</v>
      </c>
      <c r="J71" s="3">
        <f>K71/K74</f>
        <v>0.06896551724137931</v>
      </c>
      <c r="K71" s="1">
        <v>2</v>
      </c>
    </row>
    <row r="72" spans="1:11" ht="13.5">
      <c r="A72" t="s">
        <v>10</v>
      </c>
      <c r="B72" s="3">
        <f>C72/C74</f>
        <v>0</v>
      </c>
      <c r="C72" s="1">
        <v>0</v>
      </c>
      <c r="E72" t="s">
        <v>10</v>
      </c>
      <c r="F72" s="3">
        <f>G72/G74</f>
        <v>0.045454545454545456</v>
      </c>
      <c r="G72" s="1">
        <v>2</v>
      </c>
      <c r="I72" t="s">
        <v>10</v>
      </c>
      <c r="J72" s="3">
        <f>K72/K74</f>
        <v>0.034482758620689655</v>
      </c>
      <c r="K72" s="1">
        <v>1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33</v>
      </c>
      <c r="E74" t="s">
        <v>1</v>
      </c>
      <c r="F74" s="3">
        <f>G74/G74</f>
        <v>1</v>
      </c>
      <c r="G74" s="1">
        <f>SUM(G67:G73)</f>
        <v>44</v>
      </c>
      <c r="I74" t="s">
        <v>1</v>
      </c>
      <c r="J74" s="3">
        <f>K74/K74</f>
        <v>1</v>
      </c>
      <c r="K74" s="1">
        <f>SUM(K67:K73)</f>
        <v>29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E79" t="s">
        <v>5</v>
      </c>
      <c r="F79" s="3">
        <f>G79/G86</f>
        <v>0</v>
      </c>
      <c r="G79" s="1">
        <v>0</v>
      </c>
      <c r="I79" t="s">
        <v>5</v>
      </c>
      <c r="J79" s="3">
        <f>K79/K86</f>
        <v>0</v>
      </c>
      <c r="K79" s="1">
        <v>0</v>
      </c>
    </row>
    <row r="80" spans="1:11" ht="13.5">
      <c r="A80" t="s">
        <v>6</v>
      </c>
      <c r="B80" s="3">
        <f>C80/C86</f>
        <v>0.15217391304347827</v>
      </c>
      <c r="C80" s="1">
        <v>7</v>
      </c>
      <c r="E80" t="s">
        <v>6</v>
      </c>
      <c r="F80" s="3">
        <f>G80/G86</f>
        <v>0.11764705882352941</v>
      </c>
      <c r="G80" s="1">
        <v>2</v>
      </c>
      <c r="I80" t="s">
        <v>6</v>
      </c>
      <c r="J80" s="3">
        <f>K80/K86</f>
        <v>0.12121212121212122</v>
      </c>
      <c r="K80" s="1">
        <v>4</v>
      </c>
    </row>
    <row r="81" spans="1:11" ht="13.5">
      <c r="A81" t="s">
        <v>13</v>
      </c>
      <c r="B81" s="3">
        <f>C81/C86</f>
        <v>0.2608695652173913</v>
      </c>
      <c r="C81" s="1">
        <v>12</v>
      </c>
      <c r="E81" t="s">
        <v>52</v>
      </c>
      <c r="F81" s="3">
        <f>G81/G86</f>
        <v>0.35294117647058826</v>
      </c>
      <c r="G81" s="1">
        <v>6</v>
      </c>
      <c r="I81" t="s">
        <v>7</v>
      </c>
      <c r="J81" s="3">
        <f>K81/K86</f>
        <v>0.3333333333333333</v>
      </c>
      <c r="K81" s="1">
        <v>11</v>
      </c>
    </row>
    <row r="82" spans="1:11" ht="13.5">
      <c r="A82" t="s">
        <v>8</v>
      </c>
      <c r="B82" s="3">
        <f>C82/C86</f>
        <v>0.391304347826087</v>
      </c>
      <c r="C82" s="1">
        <v>18</v>
      </c>
      <c r="E82" t="s">
        <v>8</v>
      </c>
      <c r="F82" s="3">
        <f>G82/G86</f>
        <v>0.35294117647058826</v>
      </c>
      <c r="G82" s="1">
        <v>6</v>
      </c>
      <c r="I82" t="s">
        <v>8</v>
      </c>
      <c r="J82" s="3">
        <f>K82/K86</f>
        <v>0.30303030303030304</v>
      </c>
      <c r="K82" s="1">
        <v>10</v>
      </c>
    </row>
    <row r="83" spans="1:11" ht="13.5">
      <c r="A83" t="s">
        <v>9</v>
      </c>
      <c r="B83" s="3">
        <f>C83/C86</f>
        <v>0.1956521739130435</v>
      </c>
      <c r="C83" s="1">
        <v>9</v>
      </c>
      <c r="E83" t="s">
        <v>9</v>
      </c>
      <c r="F83" s="3">
        <f>G83/G86</f>
        <v>0.17647058823529413</v>
      </c>
      <c r="G83" s="1">
        <v>3</v>
      </c>
      <c r="I83" t="s">
        <v>9</v>
      </c>
      <c r="J83" s="3">
        <f>K83/K86</f>
        <v>0.12121212121212122</v>
      </c>
      <c r="K83" s="1">
        <v>4</v>
      </c>
    </row>
    <row r="84" spans="1:11" ht="13.5">
      <c r="A84" t="s">
        <v>10</v>
      </c>
      <c r="B84" s="3">
        <f>C84/C86</f>
        <v>0</v>
      </c>
      <c r="C84" s="1">
        <v>0</v>
      </c>
      <c r="E84" t="s">
        <v>10</v>
      </c>
      <c r="F84" s="3">
        <f>G84/G86</f>
        <v>0</v>
      </c>
      <c r="G84" s="1">
        <v>0</v>
      </c>
      <c r="I84" t="s">
        <v>10</v>
      </c>
      <c r="J84" s="3">
        <f>K84/K86</f>
        <v>0.12121212121212122</v>
      </c>
      <c r="K84" s="1">
        <v>4</v>
      </c>
    </row>
    <row r="85" spans="1:11" ht="13.5">
      <c r="A85" t="s">
        <v>11</v>
      </c>
      <c r="B85" s="3">
        <f>C85/C86</f>
        <v>0</v>
      </c>
      <c r="C85" s="1">
        <v>0</v>
      </c>
      <c r="E85" t="s">
        <v>11</v>
      </c>
      <c r="F85" s="3">
        <f>G85/G86</f>
        <v>0</v>
      </c>
      <c r="G85" s="1">
        <v>0</v>
      </c>
      <c r="I85" t="s">
        <v>11</v>
      </c>
      <c r="J85" s="3">
        <f>K85/K86</f>
        <v>0</v>
      </c>
      <c r="K85" s="1">
        <v>0</v>
      </c>
    </row>
    <row r="86" spans="1:11" ht="13.5">
      <c r="A86" t="s">
        <v>1</v>
      </c>
      <c r="B86" s="3">
        <f>C86/C86</f>
        <v>1</v>
      </c>
      <c r="C86" s="1">
        <f>SUM(C79:C85)</f>
        <v>46</v>
      </c>
      <c r="E86" t="s">
        <v>1</v>
      </c>
      <c r="F86" s="3">
        <f>G86/G86</f>
        <v>1</v>
      </c>
      <c r="G86" s="1">
        <f>SUM(G79:G85)</f>
        <v>17</v>
      </c>
      <c r="I86" t="s">
        <v>1</v>
      </c>
      <c r="J86" s="3">
        <f>K86/K86</f>
        <v>1</v>
      </c>
      <c r="K86" s="1">
        <f>SUM(K79:K85)</f>
        <v>33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</v>
      </c>
      <c r="C91" s="1">
        <v>0</v>
      </c>
    </row>
    <row r="92" spans="1:3" ht="13.5">
      <c r="A92" t="s">
        <v>6</v>
      </c>
      <c r="B92" s="3">
        <f>C92/C98</f>
        <v>0.21052631578947367</v>
      </c>
      <c r="C92" s="1">
        <v>4</v>
      </c>
    </row>
    <row r="93" spans="1:3" ht="13.5">
      <c r="A93" t="s">
        <v>12</v>
      </c>
      <c r="B93" s="3">
        <f>C93/C98</f>
        <v>0.3157894736842105</v>
      </c>
      <c r="C93" s="1">
        <v>6</v>
      </c>
    </row>
    <row r="94" spans="1:3" ht="13.5">
      <c r="A94" t="s">
        <v>8</v>
      </c>
      <c r="B94" s="3">
        <f>C94/C98</f>
        <v>0.2631578947368421</v>
      </c>
      <c r="C94" s="1">
        <v>5</v>
      </c>
    </row>
    <row r="95" spans="1:3" ht="13.5">
      <c r="A95" t="s">
        <v>9</v>
      </c>
      <c r="B95" s="3">
        <f>C95/C98</f>
        <v>0.21052631578947367</v>
      </c>
      <c r="C95" s="1">
        <v>4</v>
      </c>
    </row>
    <row r="96" spans="1:3" ht="13.5">
      <c r="A96" t="s">
        <v>10</v>
      </c>
      <c r="B96" s="3">
        <f>C96/C98</f>
        <v>0</v>
      </c>
      <c r="C96" s="1">
        <v>0</v>
      </c>
    </row>
    <row r="97" spans="1:3" ht="13.5">
      <c r="A97" t="s">
        <v>11</v>
      </c>
      <c r="B97" s="3">
        <f>C97/C98</f>
        <v>0</v>
      </c>
      <c r="C97" s="1">
        <v>0</v>
      </c>
    </row>
    <row r="98" spans="1:3" ht="13.5">
      <c r="A98" t="s">
        <v>1</v>
      </c>
      <c r="B98" s="3">
        <f>C98/C98</f>
        <v>1</v>
      </c>
      <c r="C98" s="1">
        <f>SUM(C91:C97)</f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9.140625" style="0" bestFit="1" customWidth="1"/>
    <col min="3" max="3" width="9.421875" style="0" bestFit="1" customWidth="1"/>
    <col min="6" max="7" width="9.140625" style="0" bestFit="1" customWidth="1"/>
    <col min="10" max="11" width="9.140625" style="0" bestFit="1" customWidth="1"/>
  </cols>
  <sheetData>
    <row r="1" spans="1:8" ht="18.75">
      <c r="A1" s="2" t="s">
        <v>68</v>
      </c>
      <c r="H1" t="s">
        <v>14</v>
      </c>
    </row>
    <row r="17" spans="4:8" ht="13.5">
      <c r="D17" s="46">
        <f>'第三子割合'!O107</f>
        <v>0.17090687404279362</v>
      </c>
      <c r="H17" s="46">
        <f>'第三子割合'!O108</f>
        <v>0.18803806071590395</v>
      </c>
    </row>
    <row r="33" spans="4:17" ht="13.5">
      <c r="D33" s="46">
        <f>'第三子割合'!O109</f>
        <v>0.1681146828844483</v>
      </c>
      <c r="H33" s="46">
        <f>'第三子割合'!O110</f>
        <v>0.2334384858044164</v>
      </c>
      <c r="M33" s="46">
        <f>'第三子割合'!O111</f>
        <v>0.2139917695473251</v>
      </c>
      <c r="Q33" s="46">
        <f>'第三子割合'!O112</f>
        <v>0.20522388059701493</v>
      </c>
    </row>
    <row r="49" spans="4:17" ht="13.5">
      <c r="D49" s="46">
        <f>'第三子割合'!O113</f>
        <v>0.1969309462915601</v>
      </c>
      <c r="H49" s="46">
        <f>'第三子割合'!O114</f>
        <v>0.18181818181818182</v>
      </c>
      <c r="M49" s="46">
        <f>'第三子割合'!O115</f>
        <v>0.19827586206896552</v>
      </c>
      <c r="Q49" s="46">
        <f>'第三子割合'!O116</f>
        <v>0.23444976076555024</v>
      </c>
    </row>
    <row r="51" ht="13.5">
      <c r="A51" t="s">
        <v>66</v>
      </c>
    </row>
    <row r="53" spans="1:9" ht="13.5">
      <c r="A53" t="s">
        <v>0</v>
      </c>
      <c r="E53" t="s">
        <v>38</v>
      </c>
      <c r="I53" t="s">
        <v>39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0.008951273549135354</v>
      </c>
      <c r="C55" s="1">
        <f>'平成20年'!C55+'平成21年'!C55+'平成22年'!C55+'平成23年'!C55+'平成24年'!C55+'平成25年'!C55+'平成26年'!C55+'平成27年'!C55</f>
        <v>602</v>
      </c>
      <c r="E55" t="s">
        <v>5</v>
      </c>
      <c r="F55" s="3">
        <f>G55/G62</f>
        <v>0.016085183507023107</v>
      </c>
      <c r="G55" s="1">
        <f>'平成20年'!G55+'平成21年'!G55+'平成22年'!G55+'平成23年'!G55+'平成24年'!G55+'平成25年'!G55+'平成26年'!G55+'平成27年'!G55</f>
        <v>71</v>
      </c>
      <c r="I55" t="s">
        <v>5</v>
      </c>
      <c r="J55" s="3">
        <f>K55/K62</f>
        <v>0.016072980017376195</v>
      </c>
      <c r="K55" s="1">
        <f>'平成20年'!K55+'平成21年'!K55+'平成22年'!K55+'平成23年'!K55+'平成24年'!K55+'平成25年'!K55+'平成26年'!K55+'平成27年'!K55</f>
        <v>37</v>
      </c>
    </row>
    <row r="56" spans="1:11" ht="13.5">
      <c r="A56" t="s">
        <v>6</v>
      </c>
      <c r="B56" s="3">
        <f>C56/C62</f>
        <v>0.11253029604627303</v>
      </c>
      <c r="C56" s="1">
        <f>'平成20年'!C56+'平成21年'!C56+'平成22年'!C56+'平成23年'!C56+'平成24年'!C56+'平成25年'!C56+'平成26年'!C56+'平成27年'!C56</f>
        <v>7568</v>
      </c>
      <c r="E56" t="s">
        <v>6</v>
      </c>
      <c r="F56" s="3">
        <f>G56/G62</f>
        <v>0.14997734481196193</v>
      </c>
      <c r="G56" s="1">
        <f>'平成20年'!G56+'平成21年'!G56+'平成22年'!G56+'平成23年'!G56+'平成24年'!G56+'平成25年'!G56+'平成26年'!G56+'平成27年'!G56</f>
        <v>662</v>
      </c>
      <c r="I56" t="s">
        <v>6</v>
      </c>
      <c r="J56" s="3">
        <f>K56/K62</f>
        <v>0.1416159860990443</v>
      </c>
      <c r="K56" s="1">
        <f>'平成20年'!K56+'平成21年'!K56+'平成22年'!K56+'平成23年'!K56+'平成24年'!K56+'平成25年'!K56+'平成26年'!K56+'平成27年'!K56</f>
        <v>326</v>
      </c>
    </row>
    <row r="57" spans="1:11" ht="13.5">
      <c r="A57" t="s">
        <v>7</v>
      </c>
      <c r="B57" s="3">
        <f>C57/C62</f>
        <v>0.32339077810655287</v>
      </c>
      <c r="C57" s="1">
        <f>'平成20年'!C57+'平成21年'!C57+'平成22年'!C57+'平成23年'!C57+'平成24年'!C57+'平成25年'!C57+'平成26年'!C57+'平成27年'!C57</f>
        <v>21749</v>
      </c>
      <c r="E57" t="s">
        <v>7</v>
      </c>
      <c r="F57" s="3">
        <f>G57/G62</f>
        <v>0.3484367920253738</v>
      </c>
      <c r="G57" s="1">
        <f>'平成20年'!G57+'平成21年'!G57+'平成22年'!G57+'平成23年'!G57+'平成24年'!G57+'平成25年'!G57+'平成26年'!G57+'平成27年'!G57</f>
        <v>1538</v>
      </c>
      <c r="I57" t="s">
        <v>7</v>
      </c>
      <c r="J57" s="3">
        <f>K57/K62</f>
        <v>0.33883579496090355</v>
      </c>
      <c r="K57" s="1">
        <f>'平成20年'!K57+'平成21年'!K57+'平成22年'!K57+'平成23年'!K57+'平成24年'!K57+'平成25年'!K57+'平成26年'!K57+'平成27年'!K57</f>
        <v>780</v>
      </c>
    </row>
    <row r="58" spans="1:11" ht="13.5">
      <c r="A58" t="s">
        <v>8</v>
      </c>
      <c r="B58" s="3">
        <f>C58/C62</f>
        <v>0.3471666691448709</v>
      </c>
      <c r="C58" s="1">
        <f>'平成20年'!C58+'平成21年'!C58+'平成22年'!C58+'平成23年'!C58+'平成24年'!C58+'平成25年'!C58+'平成26年'!C58+'平成27年'!C58</f>
        <v>23348</v>
      </c>
      <c r="E58" t="s">
        <v>8</v>
      </c>
      <c r="F58" s="3">
        <f>G58/G62</f>
        <v>0.31558676937018576</v>
      </c>
      <c r="G58" s="1">
        <f>'平成20年'!G58+'平成21年'!G58+'平成22年'!G58+'平成23年'!G58+'平成24年'!G58+'平成25年'!G58+'平成26年'!G58+'平成27年'!G58</f>
        <v>1393</v>
      </c>
      <c r="I58" t="s">
        <v>8</v>
      </c>
      <c r="J58" s="3">
        <f>K58/K62</f>
        <v>0.3227628149435274</v>
      </c>
      <c r="K58" s="1">
        <f>'平成20年'!K58+'平成21年'!K58+'平成22年'!K58+'平成23年'!K58+'平成24年'!K58+'平成25年'!K58+'平成26年'!K58+'平成27年'!K58</f>
        <v>743</v>
      </c>
    </row>
    <row r="59" spans="1:11" ht="13.5">
      <c r="A59" t="s">
        <v>9</v>
      </c>
      <c r="B59" s="3">
        <f>C59/C62</f>
        <v>0.1773601177642633</v>
      </c>
      <c r="C59" s="1">
        <f>'平成20年'!C59+'平成21年'!C59+'平成22年'!C59+'平成23年'!C59+'平成24年'!C59+'平成25年'!C59+'平成26年'!C59+'平成27年'!C59</f>
        <v>11928</v>
      </c>
      <c r="E59" t="s">
        <v>9</v>
      </c>
      <c r="F59" s="3">
        <f>G59/G62</f>
        <v>0.14136837335749886</v>
      </c>
      <c r="G59" s="1">
        <f>'平成20年'!G59+'平成21年'!G59+'平成22年'!G59+'平成23年'!G59+'平成24年'!G59+'平成25年'!G59+'平成26年'!G59+'平成27年'!G59</f>
        <v>624</v>
      </c>
      <c r="I59" t="s">
        <v>9</v>
      </c>
      <c r="J59" s="3">
        <f>K59/K62</f>
        <v>0.1476976542137272</v>
      </c>
      <c r="K59" s="1">
        <f>'平成20年'!K59+'平成21年'!K59+'平成22年'!K59+'平成23年'!K59+'平成24年'!K59+'平成25年'!K59+'平成26年'!K59+'平成27年'!K59</f>
        <v>340</v>
      </c>
    </row>
    <row r="60" spans="1:11" ht="13.5">
      <c r="A60" t="s">
        <v>10</v>
      </c>
      <c r="B60" s="3">
        <f>C60/C62</f>
        <v>0.029827665680341398</v>
      </c>
      <c r="C60" s="1">
        <f>'平成20年'!C60+'平成21年'!C60+'平成22年'!C60+'平成23年'!C60+'平成24年'!C60+'平成25年'!C60+'平成26年'!C60+'平成27年'!C60</f>
        <v>2006</v>
      </c>
      <c r="E60" t="s">
        <v>10</v>
      </c>
      <c r="F60" s="3">
        <f>G60/G62</f>
        <v>0.02786588128681468</v>
      </c>
      <c r="G60" s="1">
        <f>'平成20年'!G60+'平成21年'!G60+'平成22年'!G60+'平成23年'!G60+'平成24年'!G60+'平成25年'!G60+'平成26年'!G60+'平成27年'!G60</f>
        <v>123</v>
      </c>
      <c r="I60" t="s">
        <v>10</v>
      </c>
      <c r="J60" s="3">
        <f>K60/K62</f>
        <v>0.03214596003475239</v>
      </c>
      <c r="K60" s="1">
        <f>'平成20年'!K60+'平成21年'!K60+'平成22年'!K60+'平成23年'!K60+'平成24年'!K60+'平成25年'!K60+'平成26年'!K60+'平成27年'!K60</f>
        <v>74</v>
      </c>
    </row>
    <row r="61" spans="1:11" ht="13.5">
      <c r="A61" t="s">
        <v>11</v>
      </c>
      <c r="B61" s="3">
        <f>C61/C62</f>
        <v>0.0007731997085631868</v>
      </c>
      <c r="C61" s="1">
        <f>'平成20年'!C61+'平成21年'!C61+'平成22年'!C61+'平成23年'!C61+'平成24年'!C61+'平成25年'!C61+'平成26年'!C61+'平成27年'!C61</f>
        <v>52</v>
      </c>
      <c r="E61" t="s">
        <v>11</v>
      </c>
      <c r="F61" s="3">
        <f>G61/G62</f>
        <v>0.0006796556411418215</v>
      </c>
      <c r="G61" s="1">
        <f>'平成20年'!G61+'平成21年'!G61+'平成22年'!G61+'平成23年'!G61+'平成24年'!G61+'平成25年'!G61+'平成26年'!G61+'平成27年'!G61</f>
        <v>3</v>
      </c>
      <c r="I61" t="s">
        <v>11</v>
      </c>
      <c r="J61" s="3">
        <f>K61/K62</f>
        <v>0.0008688097306689834</v>
      </c>
      <c r="K61" s="1">
        <f>'平成20年'!K61+'平成21年'!K61+'平成22年'!K61+'平成23年'!K61+'平成24年'!K61+'平成25年'!K61+'平成26年'!K61+'平成27年'!K61</f>
        <v>2</v>
      </c>
    </row>
    <row r="62" spans="1:11" ht="13.5">
      <c r="A62" t="s">
        <v>1</v>
      </c>
      <c r="B62" s="3">
        <f>C62/C62</f>
        <v>1</v>
      </c>
      <c r="C62" s="1">
        <f>SUM(C55:C61)</f>
        <v>67253</v>
      </c>
      <c r="E62" t="s">
        <v>1</v>
      </c>
      <c r="F62" s="3">
        <f>G62/G62</f>
        <v>1</v>
      </c>
      <c r="G62" s="1">
        <f>SUM(G55:G61)</f>
        <v>4414</v>
      </c>
      <c r="I62" t="s">
        <v>1</v>
      </c>
      <c r="J62" s="3">
        <f>K62/K62</f>
        <v>1</v>
      </c>
      <c r="K62" s="1">
        <f>SUM(K55:K61)</f>
        <v>2302</v>
      </c>
    </row>
    <row r="65" spans="1:9" ht="13.5">
      <c r="A65" t="s">
        <v>40</v>
      </c>
      <c r="E65" t="s">
        <v>41</v>
      </c>
      <c r="I65" t="s">
        <v>42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0.015772870662460567</v>
      </c>
      <c r="C67" s="1">
        <f>'平成20年'!C67+'平成21年'!C67+'平成22年'!C67+'平成23年'!C67+'平成24年'!C67+'平成25年'!C67+'平成26年'!C67+'平成27年'!C67</f>
        <v>5</v>
      </c>
      <c r="E67" t="s">
        <v>5</v>
      </c>
      <c r="F67" s="3">
        <f>G67/G74</f>
        <v>0.01646090534979424</v>
      </c>
      <c r="G67" s="1">
        <f>'平成20年'!G67+'平成21年'!G67+'平成22年'!G67+'平成23年'!G67+'平成24年'!G67+'平成25年'!G67+'平成26年'!G67+'平成27年'!G67</f>
        <v>8</v>
      </c>
      <c r="I67" t="s">
        <v>5</v>
      </c>
      <c r="J67" s="3">
        <f>K67/K74</f>
        <v>0.014925373134328358</v>
      </c>
      <c r="K67" s="1">
        <f>'平成20年'!K67+'平成21年'!K67+'平成22年'!K67+'平成23年'!K67+'平成24年'!K67+'平成25年'!K67+'平成26年'!K67+'平成27年'!K67</f>
        <v>4</v>
      </c>
    </row>
    <row r="68" spans="1:11" ht="13.5">
      <c r="A68" t="s">
        <v>6</v>
      </c>
      <c r="B68" s="3">
        <f>C68/C74</f>
        <v>0.12618296529968454</v>
      </c>
      <c r="C68" s="1">
        <f>'平成20年'!C68+'平成21年'!C68+'平成22年'!C68+'平成23年'!C68+'平成24年'!C68+'平成25年'!C68+'平成26年'!C68+'平成27年'!C68</f>
        <v>40</v>
      </c>
      <c r="E68" t="s">
        <v>6</v>
      </c>
      <c r="F68" s="3">
        <f>G68/G74</f>
        <v>0.16255144032921812</v>
      </c>
      <c r="G68" s="1">
        <f>'平成20年'!G68+'平成21年'!G68+'平成22年'!G68+'平成23年'!G68+'平成24年'!G68+'平成25年'!G68+'平成26年'!G68+'平成27年'!G68</f>
        <v>79</v>
      </c>
      <c r="I68" t="s">
        <v>6</v>
      </c>
      <c r="J68" s="3">
        <f>K68/K74</f>
        <v>0.15671641791044777</v>
      </c>
      <c r="K68" s="1">
        <f>'平成20年'!K68+'平成21年'!K68+'平成22年'!K68+'平成23年'!K68+'平成24年'!K68+'平成25年'!K68+'平成26年'!K68+'平成27年'!K68</f>
        <v>42</v>
      </c>
    </row>
    <row r="69" spans="1:11" ht="13.5">
      <c r="A69" t="s">
        <v>7</v>
      </c>
      <c r="B69" s="3">
        <f>C69/C74</f>
        <v>0.3501577287066246</v>
      </c>
      <c r="C69" s="1">
        <f>'平成20年'!C69+'平成21年'!C69+'平成22年'!C69+'平成23年'!C69+'平成24年'!C69+'平成25年'!C69+'平成26年'!C69+'平成27年'!C69</f>
        <v>111</v>
      </c>
      <c r="E69" t="s">
        <v>7</v>
      </c>
      <c r="F69" s="3">
        <f>G69/G74</f>
        <v>0.3786008230452675</v>
      </c>
      <c r="G69" s="1">
        <f>'平成20年'!G69+'平成21年'!G69+'平成22年'!G69+'平成23年'!G69+'平成24年'!G69+'平成25年'!G69+'平成26年'!G69+'平成27年'!G69</f>
        <v>184</v>
      </c>
      <c r="I69" t="s">
        <v>7</v>
      </c>
      <c r="J69" s="3">
        <f>K69/K74</f>
        <v>0.3917910447761194</v>
      </c>
      <c r="K69" s="1">
        <f>'平成20年'!K69+'平成21年'!K69+'平成22年'!K69+'平成23年'!K69+'平成24年'!K69+'平成25年'!K69+'平成26年'!K69+'平成27年'!K69</f>
        <v>105</v>
      </c>
    </row>
    <row r="70" spans="1:11" ht="13.5">
      <c r="A70" t="s">
        <v>8</v>
      </c>
      <c r="B70" s="3">
        <f>C70/C74</f>
        <v>0.3280757097791798</v>
      </c>
      <c r="C70" s="1">
        <f>'平成20年'!C70+'平成21年'!C70+'平成22年'!C70+'平成23年'!C70+'平成24年'!C70+'平成25年'!C70+'平成26年'!C70+'平成27年'!C70</f>
        <v>104</v>
      </c>
      <c r="E70" t="s">
        <v>8</v>
      </c>
      <c r="F70" s="3">
        <f>G70/G74</f>
        <v>0.2736625514403292</v>
      </c>
      <c r="G70" s="1">
        <f>'平成20年'!G70+'平成21年'!G70+'平成22年'!G70+'平成23年'!G70+'平成24年'!G70+'平成25年'!G70+'平成26年'!G70+'平成27年'!G70</f>
        <v>133</v>
      </c>
      <c r="I70" t="s">
        <v>8</v>
      </c>
      <c r="J70" s="3">
        <f>K70/K74</f>
        <v>0.2835820895522388</v>
      </c>
      <c r="K70" s="1">
        <f>'平成20年'!K70+'平成21年'!K70+'平成22年'!K70+'平成23年'!K70+'平成24年'!K70+'平成25年'!K70+'平成26年'!K70+'平成27年'!K70</f>
        <v>76</v>
      </c>
    </row>
    <row r="71" spans="1:11" ht="13.5">
      <c r="A71" t="s">
        <v>9</v>
      </c>
      <c r="B71" s="3">
        <f>C71/C74</f>
        <v>0.1608832807570978</v>
      </c>
      <c r="C71" s="1">
        <f>'平成20年'!C71+'平成21年'!C71+'平成22年'!C71+'平成23年'!C71+'平成24年'!C71+'平成25年'!C71+'平成26年'!C71+'平成27年'!C71</f>
        <v>51</v>
      </c>
      <c r="E71" t="s">
        <v>9</v>
      </c>
      <c r="F71" s="3">
        <f>G71/G74</f>
        <v>0.12962962962962962</v>
      </c>
      <c r="G71" s="1">
        <f>'平成20年'!G71+'平成21年'!G71+'平成22年'!G71+'平成23年'!G71+'平成24年'!G71+'平成25年'!G71+'平成26年'!G71+'平成27年'!G71</f>
        <v>63</v>
      </c>
      <c r="I71" t="s">
        <v>9</v>
      </c>
      <c r="J71" s="3">
        <f>K71/K74</f>
        <v>0.12686567164179105</v>
      </c>
      <c r="K71" s="1">
        <f>'平成20年'!K71+'平成21年'!K71+'平成22年'!K71+'平成23年'!K71+'平成24年'!K71+'平成25年'!K71+'平成26年'!K71+'平成27年'!K71</f>
        <v>34</v>
      </c>
    </row>
    <row r="72" spans="1:11" ht="13.5">
      <c r="A72" t="s">
        <v>10</v>
      </c>
      <c r="B72" s="3">
        <f>C72/C74</f>
        <v>0.01892744479495268</v>
      </c>
      <c r="C72" s="1">
        <f>'平成20年'!C72+'平成21年'!C72+'平成22年'!C72+'平成23年'!C72+'平成24年'!C72+'平成25年'!C72+'平成26年'!C72+'平成27年'!C72</f>
        <v>6</v>
      </c>
      <c r="E72" t="s">
        <v>10</v>
      </c>
      <c r="F72" s="3">
        <f>G72/G74</f>
        <v>0.03909465020576132</v>
      </c>
      <c r="G72" s="1">
        <f>'平成20年'!G72+'平成21年'!G72+'平成22年'!G72+'平成23年'!G72+'平成24年'!G72+'平成25年'!G72+'平成26年'!G72+'平成27年'!G72</f>
        <v>19</v>
      </c>
      <c r="I72" t="s">
        <v>10</v>
      </c>
      <c r="J72" s="3">
        <f>K72/K74</f>
        <v>0.022388059701492536</v>
      </c>
      <c r="K72" s="1">
        <f>'平成20年'!K72+'平成21年'!K72+'平成22年'!K72+'平成23年'!K72+'平成24年'!K72+'平成25年'!K72+'平成26年'!K72+'平成27年'!K72</f>
        <v>6</v>
      </c>
    </row>
    <row r="73" spans="1:11" ht="13.5">
      <c r="A73" t="s">
        <v>11</v>
      </c>
      <c r="B73" s="3">
        <f>C73/C74</f>
        <v>0</v>
      </c>
      <c r="C73" s="1">
        <f>'平成20年'!C73+'平成21年'!C73+'平成22年'!C73+'平成23年'!C73+'平成24年'!C73+'平成25年'!C73+'平成26年'!C73+'平成27年'!C73</f>
        <v>0</v>
      </c>
      <c r="E73" t="s">
        <v>11</v>
      </c>
      <c r="F73" s="3">
        <f>G73/G74</f>
        <v>0</v>
      </c>
      <c r="G73" s="1">
        <f>'平成20年'!G73+'平成21年'!G73+'平成22年'!G73+'平成23年'!G73+'平成24年'!G73+'平成25年'!G73+'平成26年'!G73+'平成27年'!G73</f>
        <v>0</v>
      </c>
      <c r="I73" t="s">
        <v>11</v>
      </c>
      <c r="J73" s="3">
        <f>K73/K74</f>
        <v>0.0037313432835820895</v>
      </c>
      <c r="K73" s="1">
        <f>'平成20年'!K73+'平成21年'!K73+'平成22年'!K73+'平成23年'!K73+'平成24年'!K73+'平成25年'!K73+'平成26年'!K73+'平成27年'!K73</f>
        <v>1</v>
      </c>
    </row>
    <row r="74" spans="1:11" ht="13.5">
      <c r="A74" t="s">
        <v>1</v>
      </c>
      <c r="B74" s="3">
        <f>C74/C74</f>
        <v>1</v>
      </c>
      <c r="C74" s="1">
        <f>SUM(C67:C73)</f>
        <v>317</v>
      </c>
      <c r="E74" t="s">
        <v>1</v>
      </c>
      <c r="F74" s="3">
        <f>G74/G74</f>
        <v>1</v>
      </c>
      <c r="G74" s="1">
        <f>SUM(G67:G73)</f>
        <v>486</v>
      </c>
      <c r="I74" t="s">
        <v>1</v>
      </c>
      <c r="J74" s="3">
        <f>K74/K74</f>
        <v>1</v>
      </c>
      <c r="K74" s="1">
        <f>SUM(K67:K73)</f>
        <v>268</v>
      </c>
    </row>
    <row r="77" spans="1:9" ht="13.5">
      <c r="A77" t="s">
        <v>43</v>
      </c>
      <c r="E77" t="s">
        <v>44</v>
      </c>
      <c r="I77" t="s">
        <v>45</v>
      </c>
    </row>
    <row r="78" spans="1:11" ht="13.5">
      <c r="A78" t="s">
        <v>2</v>
      </c>
      <c r="B78" t="s">
        <v>4</v>
      </c>
      <c r="C78" t="s">
        <v>3</v>
      </c>
      <c r="E78" t="s">
        <v>2</v>
      </c>
      <c r="F78" t="s">
        <v>4</v>
      </c>
      <c r="G78" t="s">
        <v>3</v>
      </c>
      <c r="I78" t="s">
        <v>2</v>
      </c>
      <c r="J78" t="s">
        <v>4</v>
      </c>
      <c r="K78" t="s">
        <v>3</v>
      </c>
    </row>
    <row r="79" spans="1:11" ht="13.5">
      <c r="A79" t="s">
        <v>5</v>
      </c>
      <c r="B79" s="3">
        <f>C79/C86</f>
        <v>0.020460358056265986</v>
      </c>
      <c r="C79" s="1">
        <f>'平成20年'!C79+'平成21年'!C79+'平成22年'!C79+'平成23年'!C79+'平成24年'!C79+'平成25年'!C79+'平成26年'!C79+'平成27年'!C79</f>
        <v>8</v>
      </c>
      <c r="E79" t="s">
        <v>5</v>
      </c>
      <c r="F79" s="3">
        <f>G79/G86</f>
        <v>0.004784688995215311</v>
      </c>
      <c r="G79" s="1">
        <f>'平成20年'!G79+'平成21年'!G79+'平成22年'!G79+'平成23年'!G79+'平成24年'!G79+'平成25年'!G79+'平成26年'!G79+'平成27年'!G79</f>
        <v>1</v>
      </c>
      <c r="I79" t="s">
        <v>5</v>
      </c>
      <c r="J79" s="3">
        <f>K79/K86</f>
        <v>0.03017241379310345</v>
      </c>
      <c r="K79" s="1">
        <f>'平成20年'!K79+'平成21年'!K79+'平成22年'!K79+'平成23年'!K79+'平成24年'!K79+'平成25年'!K79+'平成26年'!K79+'平成27年'!K79</f>
        <v>7</v>
      </c>
    </row>
    <row r="80" spans="1:11" ht="13.5">
      <c r="A80" t="s">
        <v>6</v>
      </c>
      <c r="B80" s="3">
        <f>C80/C86</f>
        <v>0.17135549872122763</v>
      </c>
      <c r="C80" s="1">
        <f>'平成20年'!C80+'平成21年'!C80+'平成22年'!C80+'平成23年'!C80+'平成24年'!C80+'平成25年'!C80+'平成26年'!C80+'平成27年'!C80</f>
        <v>67</v>
      </c>
      <c r="E80" t="s">
        <v>6</v>
      </c>
      <c r="F80" s="3">
        <f>G80/G86</f>
        <v>0.19617224880382775</v>
      </c>
      <c r="G80" s="1">
        <f>'平成20年'!G80+'平成21年'!G80+'平成22年'!G80+'平成23年'!G80+'平成24年'!G80+'平成25年'!G80+'平成26年'!G80+'平成27年'!G80</f>
        <v>41</v>
      </c>
      <c r="I80" t="s">
        <v>6</v>
      </c>
      <c r="J80" s="3">
        <f>K80/K86</f>
        <v>0.14224137931034483</v>
      </c>
      <c r="K80" s="1">
        <f>'平成20年'!K80+'平成21年'!K80+'平成22年'!K80+'平成23年'!K80+'平成24年'!K80+'平成25年'!K80+'平成26年'!K80+'平成27年'!K80</f>
        <v>33</v>
      </c>
    </row>
    <row r="81" spans="1:11" ht="13.5">
      <c r="A81" t="s">
        <v>13</v>
      </c>
      <c r="B81" s="3">
        <f>C81/C86</f>
        <v>0.3171355498721228</v>
      </c>
      <c r="C81" s="1">
        <f>'平成20年'!C81+'平成21年'!C81+'平成22年'!C81+'平成23年'!C81+'平成24年'!C81+'平成25年'!C81+'平成26年'!C81+'平成27年'!C81</f>
        <v>124</v>
      </c>
      <c r="E81" t="s">
        <v>52</v>
      </c>
      <c r="F81" s="3">
        <f>G81/G86</f>
        <v>0.3923444976076555</v>
      </c>
      <c r="G81" s="1">
        <f>'平成20年'!G81+'平成21年'!G81+'平成22年'!G81+'平成23年'!G81+'平成24年'!G81+'平成25年'!G81+'平成26年'!G81+'平成27年'!G81</f>
        <v>82</v>
      </c>
      <c r="I81" t="s">
        <v>7</v>
      </c>
      <c r="J81" s="3">
        <f>K81/K86</f>
        <v>0.3232758620689655</v>
      </c>
      <c r="K81" s="1">
        <f>'平成20年'!K81+'平成21年'!K81+'平成22年'!K81+'平成23年'!K81+'平成24年'!K81+'平成25年'!K81+'平成26年'!K81+'平成27年'!K81</f>
        <v>75</v>
      </c>
    </row>
    <row r="82" spans="1:11" ht="13.5">
      <c r="A82" t="s">
        <v>8</v>
      </c>
      <c r="B82" s="3">
        <f>C82/C86</f>
        <v>0.3248081841432225</v>
      </c>
      <c r="C82" s="1">
        <f>'平成20年'!C82+'平成21年'!C82+'平成22年'!C82+'平成23年'!C82+'平成24年'!C82+'平成25年'!C82+'平成26年'!C82+'平成27年'!C82</f>
        <v>127</v>
      </c>
      <c r="E82" t="s">
        <v>8</v>
      </c>
      <c r="F82" s="3">
        <f>G82/G86</f>
        <v>0.32057416267942584</v>
      </c>
      <c r="G82" s="1">
        <f>'平成20年'!G82+'平成21年'!G82+'平成22年'!G82+'平成23年'!G82+'平成24年'!G82+'平成25年'!G82+'平成26年'!G82+'平成27年'!G82</f>
        <v>67</v>
      </c>
      <c r="I82" t="s">
        <v>8</v>
      </c>
      <c r="J82" s="3">
        <f>K82/K86</f>
        <v>0.31896551724137934</v>
      </c>
      <c r="K82" s="1">
        <f>'平成20年'!K82+'平成21年'!K82+'平成22年'!K82+'平成23年'!K82+'平成24年'!K82+'平成25年'!K82+'平成26年'!K82+'平成27年'!K82</f>
        <v>74</v>
      </c>
    </row>
    <row r="83" spans="1:11" ht="13.5">
      <c r="A83" t="s">
        <v>9</v>
      </c>
      <c r="B83" s="3">
        <f>C83/C86</f>
        <v>0.1483375959079284</v>
      </c>
      <c r="C83" s="1">
        <f>'平成20年'!C83+'平成21年'!C83+'平成22年'!C83+'平成23年'!C83+'平成24年'!C83+'平成25年'!C83+'平成26年'!C83+'平成27年'!C83</f>
        <v>58</v>
      </c>
      <c r="E83" t="s">
        <v>9</v>
      </c>
      <c r="F83" s="3">
        <f>G83/G86</f>
        <v>0.07177033492822966</v>
      </c>
      <c r="G83" s="1">
        <f>'平成20年'!G83+'平成21年'!G83+'平成22年'!G83+'平成23年'!G83+'平成24年'!G83+'平成25年'!G83+'平成26年'!G83+'平成27年'!G83</f>
        <v>15</v>
      </c>
      <c r="I83" t="s">
        <v>9</v>
      </c>
      <c r="J83" s="3">
        <f>K83/K86</f>
        <v>0.15948275862068967</v>
      </c>
      <c r="K83" s="1">
        <f>'平成20年'!K83+'平成21年'!K83+'平成22年'!K83+'平成23年'!K83+'平成24年'!K83+'平成25年'!K83+'平成26年'!K83+'平成27年'!K83</f>
        <v>37</v>
      </c>
    </row>
    <row r="84" spans="1:11" ht="13.5">
      <c r="A84" t="s">
        <v>10</v>
      </c>
      <c r="B84" s="3">
        <f>C84/C86</f>
        <v>0.017902813299232736</v>
      </c>
      <c r="C84" s="1">
        <f>'平成20年'!C84+'平成21年'!C84+'平成22年'!C84+'平成23年'!C84+'平成24年'!C84+'平成25年'!C84+'平成26年'!C84+'平成27年'!C84</f>
        <v>7</v>
      </c>
      <c r="E84" t="s">
        <v>10</v>
      </c>
      <c r="F84" s="3">
        <f>G84/G86</f>
        <v>0.014354066985645933</v>
      </c>
      <c r="G84" s="1">
        <f>'平成20年'!G84+'平成21年'!G84+'平成22年'!G84+'平成23年'!G84+'平成24年'!G84+'平成25年'!G84+'平成26年'!G84+'平成27年'!G84</f>
        <v>3</v>
      </c>
      <c r="I84" t="s">
        <v>10</v>
      </c>
      <c r="J84" s="3">
        <f>K84/K86</f>
        <v>0.02586206896551724</v>
      </c>
      <c r="K84" s="1">
        <f>'平成20年'!K84+'平成21年'!K84+'平成22年'!K84+'平成23年'!K84+'平成24年'!K84+'平成25年'!K84+'平成26年'!K84+'平成27年'!K84</f>
        <v>6</v>
      </c>
    </row>
    <row r="85" spans="1:11" ht="13.5">
      <c r="A85" t="s">
        <v>11</v>
      </c>
      <c r="B85" s="3">
        <f>C85/C86</f>
        <v>0</v>
      </c>
      <c r="C85" s="1">
        <f>'平成20年'!C85+'平成21年'!C85+'平成22年'!C85+'平成23年'!C85+'平成24年'!C85+'平成25年'!C85+'平成26年'!C85+'平成27年'!C85</f>
        <v>0</v>
      </c>
      <c r="E85" t="s">
        <v>11</v>
      </c>
      <c r="F85" s="3">
        <f>G85/G86</f>
        <v>0</v>
      </c>
      <c r="G85" s="1">
        <f>'平成20年'!G85+'平成21年'!G85+'平成22年'!G85+'平成23年'!G85+'平成24年'!G85+'平成25年'!G85+'平成26年'!G85+'平成27年'!G85</f>
        <v>0</v>
      </c>
      <c r="I85" t="s">
        <v>11</v>
      </c>
      <c r="J85" s="3">
        <f>K85/K86</f>
        <v>0</v>
      </c>
      <c r="K85" s="1">
        <f>'平成20年'!K85+'平成21年'!K85+'平成22年'!K85+'平成23年'!K85+'平成24年'!K85+'平成25年'!K85+'平成26年'!K85+'平成27年'!K85</f>
        <v>0</v>
      </c>
    </row>
    <row r="86" spans="1:11" ht="13.5">
      <c r="A86" t="s">
        <v>1</v>
      </c>
      <c r="B86" s="3">
        <f>C86/C86</f>
        <v>1</v>
      </c>
      <c r="C86" s="1">
        <f>SUM(C79:C85)</f>
        <v>391</v>
      </c>
      <c r="E86" t="s">
        <v>1</v>
      </c>
      <c r="F86" s="3">
        <f>G86/G86</f>
        <v>1</v>
      </c>
      <c r="G86" s="1">
        <f>SUM(G79:G85)</f>
        <v>209</v>
      </c>
      <c r="I86" t="s">
        <v>1</v>
      </c>
      <c r="J86" s="3">
        <f>K86/K86</f>
        <v>1</v>
      </c>
      <c r="K86" s="1">
        <f>SUM(K79:K85)</f>
        <v>232</v>
      </c>
    </row>
    <row r="89" ht="13.5">
      <c r="A89" t="s">
        <v>46</v>
      </c>
    </row>
    <row r="90" spans="1:3" ht="13.5">
      <c r="A90" t="s">
        <v>2</v>
      </c>
      <c r="B90" t="s">
        <v>4</v>
      </c>
      <c r="C90" t="s">
        <v>3</v>
      </c>
    </row>
    <row r="91" spans="1:3" ht="13.5">
      <c r="A91" t="s">
        <v>5</v>
      </c>
      <c r="B91" s="3">
        <f>C91/C98</f>
        <v>0.004784688995215311</v>
      </c>
      <c r="C91" s="1">
        <f>'平成20年'!C91+'平成21年'!C91+'平成22年'!C91+'平成23年'!C91+'平成24年'!C91+'平成25年'!C91+'平成26年'!C91+'平成27年'!C91</f>
        <v>1</v>
      </c>
    </row>
    <row r="92" spans="1:3" ht="13.5">
      <c r="A92" t="s">
        <v>6</v>
      </c>
      <c r="B92" s="3">
        <f>C92/C98</f>
        <v>0.16267942583732056</v>
      </c>
      <c r="C92" s="1">
        <f>'平成20年'!C92+'平成21年'!C92+'平成22年'!C92+'平成23年'!C92+'平成24年'!C92+'平成25年'!C92+'平成26年'!C92+'平成27年'!C92</f>
        <v>34</v>
      </c>
    </row>
    <row r="93" spans="1:3" ht="13.5">
      <c r="A93" t="s">
        <v>12</v>
      </c>
      <c r="B93" s="3">
        <f>C93/C98</f>
        <v>0.3684210526315789</v>
      </c>
      <c r="C93" s="1">
        <f>'平成20年'!C93+'平成21年'!C93+'平成22年'!C93+'平成23年'!C93+'平成24年'!C93+'平成25年'!C93+'平成26年'!C93+'平成27年'!C93</f>
        <v>77</v>
      </c>
    </row>
    <row r="94" spans="1:3" ht="13.5">
      <c r="A94" t="s">
        <v>8</v>
      </c>
      <c r="B94" s="3">
        <f>C94/C98</f>
        <v>0.33014354066985646</v>
      </c>
      <c r="C94" s="1">
        <f>'平成20年'!C94+'平成21年'!C94+'平成22年'!C94+'平成23年'!C94+'平成24年'!C94+'平成25年'!C94+'平成26年'!C94+'平成27年'!C94</f>
        <v>69</v>
      </c>
    </row>
    <row r="95" spans="1:3" ht="13.5">
      <c r="A95" t="s">
        <v>9</v>
      </c>
      <c r="B95" s="3">
        <f>C95/C98</f>
        <v>0.12440191387559808</v>
      </c>
      <c r="C95" s="1">
        <f>'平成20年'!C95+'平成21年'!C95+'平成22年'!C95+'平成23年'!C95+'平成24年'!C95+'平成25年'!C95+'平成26年'!C95+'平成27年'!C95</f>
        <v>26</v>
      </c>
    </row>
    <row r="96" spans="1:3" ht="13.5">
      <c r="A96" t="s">
        <v>10</v>
      </c>
      <c r="B96" s="3">
        <f>C96/C98</f>
        <v>0.009569377990430622</v>
      </c>
      <c r="C96" s="1">
        <f>'平成20年'!C96+'平成21年'!C96+'平成22年'!C96+'平成23年'!C96+'平成24年'!C96+'平成25年'!C96+'平成26年'!C96+'平成27年'!C96</f>
        <v>2</v>
      </c>
    </row>
    <row r="97" spans="1:3" ht="13.5">
      <c r="A97" t="s">
        <v>11</v>
      </c>
      <c r="B97" s="3">
        <f>C97/C98</f>
        <v>0</v>
      </c>
      <c r="C97" s="1">
        <f>'平成20年'!C97+'平成21年'!C97+'平成22年'!C97+'平成23年'!C97+'平成24年'!C97+'平成25年'!C97+'平成26年'!C97+'平成27年'!C97</f>
        <v>0</v>
      </c>
    </row>
    <row r="98" spans="1:3" ht="13.5">
      <c r="A98" t="s">
        <v>1</v>
      </c>
      <c r="B98" s="3">
        <f>C98/C98</f>
        <v>1</v>
      </c>
      <c r="C98" s="1">
        <f>SUM(C91:C97)</f>
        <v>209</v>
      </c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2014-09-10T05:18:47Z</cp:lastPrinted>
  <dcterms:created xsi:type="dcterms:W3CDTF">2014-08-06T02:49:48Z</dcterms:created>
  <dcterms:modified xsi:type="dcterms:W3CDTF">2017-02-17T04:43:40Z</dcterms:modified>
  <cp:category/>
  <cp:version/>
  <cp:contentType/>
  <cp:contentStatus/>
</cp:coreProperties>
</file>