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410_上下水道課\020_業務係\2024\03 下水道\030 浄化槽\03.決算統計関係\"/>
    </mc:Choice>
  </mc:AlternateContent>
  <workbookProtection workbookAlgorithmName="SHA-512" workbookHashValue="FYMBU2asosGQDWi1fQVpkRI1xOcCcplHCldve4cwgVOYCKfUDKXEf/KZGgi+w7auyvc8ODZrzIny1lWXHafV+w==" workbookSaltValue="gv5CQ1SD8PZINPh3CHTtkg==" workbookSpinCount="100000" lockStructure="1"/>
  <bookViews>
    <workbookView xWindow="0" yWindow="0" windowWidth="19200" windowHeight="724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T6" i="5"/>
  <c r="AT8" i="4" s="1"/>
  <c r="S6" i="5"/>
  <c r="AL8" i="4" s="1"/>
  <c r="R6" i="5"/>
  <c r="Q6" i="5"/>
  <c r="P6" i="5"/>
  <c r="P10" i="4" s="1"/>
  <c r="O6" i="5"/>
  <c r="I10" i="4" s="1"/>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G85" i="4"/>
  <c r="F85" i="4"/>
  <c r="E85" i="4"/>
  <c r="AL10" i="4"/>
  <c r="AD10" i="4"/>
  <c r="W10" i="4"/>
  <c r="B10" i="4"/>
  <c r="BB8" i="4"/>
  <c r="AD8" i="4"/>
  <c r="I8" i="4"/>
  <c r="B8" i="4"/>
</calcChain>
</file>

<file path=xl/sharedStrings.xml><?xml version="1.0" encoding="utf-8"?>
<sst xmlns="http://schemas.openxmlformats.org/spreadsheetml/2006/main" count="271" uniqueCount="115">
  <si>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</si>
  <si>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</si>
  <si>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</si>
  <si>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</si>
  <si>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</si>
  <si>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</si>
  <si>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</si>
  <si>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</si>
  <si>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</si>
  <si>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</si>
  <si>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</si>
  <si>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</si>
  <si>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</si>
  <si>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</si>
  <si>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</si>
  <si>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</si>
  <si>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</si>
  <si>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</si>
  <si>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</si>
  <si>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</si>
  <si>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</si>
  <si>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</si>
  <si>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</si>
  <si>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</si>
  <si>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</si>
  <si>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</si>
  <si>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</si>
  <si>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</si>
  <si>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</si>
  <si>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</si>
  <si>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</si>
  <si>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</si>
  <si>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</si>
  <si>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</si>
  <si>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</si>
  <si>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</si>
  <si>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</si>
  <si>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</si>
  <si>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</si>
  <si>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</si>
  <si>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</si>
  <si>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</si>
  <si>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</si>
  <si>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</si>
  <si>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</si>
  <si>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</si>
  <si>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</si>
  <si>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</si>
  <si>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</si>
  <si>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</si>
  <si>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</si>
  <si>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</si>
  <si>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</si>
  <si>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</si>
  <si>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</si>
  <si>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</si>
  <si>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</si>
  <si>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</si>
  <si>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</si>
  <si>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</si>
  <si>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</si>
  <si>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</si>
  <si>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</si>
  <si>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</si>
  <si>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</si>
  <si>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</si>
  <si>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</si>
  <si>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</si>
  <si>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</si>
  <si>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</si>
  <si>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</si>
  <si>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</si>
  <si>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</si>
  <si>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</si>
  <si>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</si>
  <si>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</si>
  <si>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</si>
  <si>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</si>
  <si>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</si>
  <si>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</si>
  <si>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</si>
  <si>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</si>
  <si>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</si>
  <si>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</si>
  <si>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</si>
  <si>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</si>
  <si>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</si>
  <si>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</si>
  <si>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</si>
  <si>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</si>
  <si>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</si>
  <si>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</si>
  <si>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</si>
  <si>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</si>
  <si>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</si>
  <si>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長井市</t>
  </si>
  <si>
    <t>法適用</t>
  </si>
  <si>
    <t>下水道事業</t>
  </si>
  <si>
    <t>特定地域生活排水処理</t>
  </si>
  <si>
    <t>K2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</si>
  <si>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</si>
  <si>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</si>
  <si>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</si>
  <si>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</si>
  <si>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</si>
  <si>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</si>
  <si>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</si>
  <si>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</si>
  <si>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</si>
  <si>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</si>
  <si>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</si>
  <si>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</si>
  <si>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①経常収支比率は、100%を超えているが、これは料金収入で賄えない部分を他会計繰入金に依存しているためである。
　②累積欠損金は生じていない。
　③流動比率は、類似団体と比較すると低い水準だが、1年以内に償還する企業債を除いた流動負債の額は流動資産の額を下回っているため、支払い能力に問題が生じている状況ではない。
　④企業債残高対事業規模比率は、類似団体と比較し高く増加傾向だが、これは元金償還に対して充てた繰入額の割合が低下し一般会計負担額が減少したためである。
　⑤経費回収率は、類似団体と比較し高い水準であり、おおむね料金収入で賄えている。
　⑥汚水処理原価は、経費節減により、類似団体と比較して低い水準となっている。
　⑦施設利用率は、減少傾向であり、設置時からの世帯員数減少や核家族化によるスペック過大の家屋が増えている状況が考えられる。引き続き使用人員に見合った人員算定をしていく必要がある。
　⑧水洗化率については、当該事業における割合について示しているため、100%となる。
※本事業は令和2年度に企業会計に移行しているため、令和元年度のデータはなし。
　</t>
    <rPh sb="185" eb="189">
      <t>ゾウカケイコウ</t>
    </rPh>
    <rPh sb="195" eb="199">
      <t>ガンキンショウカン</t>
    </rPh>
    <rPh sb="200" eb="201">
      <t>タイ</t>
    </rPh>
    <rPh sb="203" eb="204">
      <t>ア</t>
    </rPh>
    <rPh sb="213" eb="215">
      <t>テイカ</t>
    </rPh>
    <rPh sb="237" eb="242">
      <t>ケイヒカイシュウリツ</t>
    </rPh>
    <rPh sb="244" eb="248">
      <t>ルイジダンタイ</t>
    </rPh>
    <rPh sb="249" eb="251">
      <t>ヒカク</t>
    </rPh>
    <rPh sb="264" eb="268">
      <t>リョウキンシュウニュウ</t>
    </rPh>
    <rPh sb="269" eb="270">
      <t>マカナ</t>
    </rPh>
    <rPh sb="278" eb="284">
      <t>オスイショリゲンカ</t>
    </rPh>
    <rPh sb="286" eb="290">
      <t>ケイヒセツゲン</t>
    </rPh>
    <rPh sb="294" eb="298">
      <t>ルイジダンタイ</t>
    </rPh>
    <rPh sb="299" eb="301">
      <t>ヒカク</t>
    </rPh>
    <rPh sb="317" eb="322">
      <t>シセツリヨウリツ</t>
    </rPh>
    <rPh sb="324" eb="328">
      <t>ゲンショウケイコウ</t>
    </rPh>
    <rPh sb="332" eb="335">
      <t>セッチジ</t>
    </rPh>
    <rPh sb="338" eb="342">
      <t>セタイインスウ</t>
    </rPh>
    <rPh sb="342" eb="344">
      <t>ゲンショウ</t>
    </rPh>
    <rPh sb="345" eb="349">
      <t>カクカゾクカ</t>
    </rPh>
    <rPh sb="356" eb="358">
      <t>カダイ</t>
    </rPh>
    <rPh sb="359" eb="361">
      <t>カオク</t>
    </rPh>
    <rPh sb="362" eb="363">
      <t>フ</t>
    </rPh>
    <rPh sb="367" eb="369">
      <t>ジョウキョウ</t>
    </rPh>
    <rPh sb="370" eb="371">
      <t>カンガ</t>
    </rPh>
    <rPh sb="376" eb="377">
      <t>ヒ</t>
    </rPh>
    <rPh sb="378" eb="379">
      <t>ツヅ</t>
    </rPh>
    <rPh sb="380" eb="384">
      <t>シヨウジンイン</t>
    </rPh>
    <rPh sb="385" eb="387">
      <t>ミア</t>
    </rPh>
    <rPh sb="389" eb="391">
      <t>ジンイン</t>
    </rPh>
    <rPh sb="391" eb="393">
      <t>サンテイ</t>
    </rPh>
    <rPh sb="398" eb="400">
      <t>ヒツヨウ</t>
    </rPh>
    <rPh sb="407" eb="411">
      <t>スイセンカリツ</t>
    </rPh>
    <phoneticPr fontId="4"/>
  </si>
  <si>
    <r>
      <t>　①有形固定資産減価償却率は、低い水準となっているが、これは企業会計移行前に取得した資産について、償却累計額と取得価格を相殺して計上しているため、減価償却累計額が反映されていないことによるものである。浄化槽の耐用年数は30年程度であり、平成17年度の事業開始から、古いもので15年以上経過しているため、実際には徐々に老朽化が進んでいる状況である。
　</t>
    </r>
    <r>
      <rPr>
        <sz val="11"/>
        <color theme="1"/>
        <rFont val="ＭＳ ゴシック"/>
        <family val="3"/>
        <charset val="128"/>
      </rPr>
      <t xml:space="preserve">
※本事業は令和2年度に企業会計に移行しているため、令和元年度のデータはなし。</t>
    </r>
    <rPh sb="17" eb="19">
      <t>スイジュン</t>
    </rPh>
    <rPh sb="100" eb="103">
      <t>ジョウカソウ</t>
    </rPh>
    <rPh sb="104" eb="108">
      <t>タイヨウネンスウ</t>
    </rPh>
    <rPh sb="111" eb="114">
      <t>ネンテイド</t>
    </rPh>
    <rPh sb="118" eb="120">
      <t>ヘイセイ</t>
    </rPh>
    <rPh sb="122" eb="124">
      <t>ネンド</t>
    </rPh>
    <rPh sb="125" eb="129">
      <t>ジギョウカイシ</t>
    </rPh>
    <rPh sb="132" eb="133">
      <t>フル</t>
    </rPh>
    <rPh sb="139" eb="140">
      <t>ネン</t>
    </rPh>
    <rPh sb="140" eb="144">
      <t>イジョウケイカ</t>
    </rPh>
    <rPh sb="178" eb="181">
      <t>ホンジギョウ</t>
    </rPh>
    <rPh sb="182" eb="184">
      <t>レイワ</t>
    </rPh>
    <rPh sb="185" eb="187">
      <t>ネンド</t>
    </rPh>
    <rPh sb="188" eb="192">
      <t>キギョウカイケイ</t>
    </rPh>
    <rPh sb="193" eb="195">
      <t>イコウ</t>
    </rPh>
    <rPh sb="202" eb="204">
      <t>レイワ</t>
    </rPh>
    <rPh sb="204" eb="207">
      <t>ガンネンド</t>
    </rPh>
    <phoneticPr fontId="4"/>
  </si>
  <si>
    <t>　経営の健全化には、他会計繰入金に依存せず、使用料収入で経費を賄う必要がある。主な収益である使用料金の改定を実施するべきだが、他市町村や本市の下水道使用料金、人槽当たりの使用人員を考慮すると使用料改定には踏み切れない状況であるため、経費回収率が低下すると思われる。
　また、浄化槽本体の更新等は当面不要であるが、浄化槽構成部品（ブロワ等）の修繕・交換等の維持管理費が年々増加している。今後、経費回収率の低水準や欠損金が生じることがないように、今まで以上に効率的な維持管理に努め、経費節減を図っていく必要がある。</t>
    <rPh sb="1" eb="3">
      <t>ケイエイ</t>
    </rPh>
    <rPh sb="4" eb="7">
      <t>ケンゼンカ</t>
    </rPh>
    <rPh sb="10" eb="16">
      <t>タカイケイクリイレキン</t>
    </rPh>
    <rPh sb="17" eb="19">
      <t>イゾン</t>
    </rPh>
    <rPh sb="22" eb="27">
      <t>シヨウリョウシュウニュウ</t>
    </rPh>
    <rPh sb="28" eb="30">
      <t>ケイヒ</t>
    </rPh>
    <rPh sb="31" eb="32">
      <t>マカナ</t>
    </rPh>
    <rPh sb="33" eb="35">
      <t>ヒツヨウ</t>
    </rPh>
    <rPh sb="39" eb="40">
      <t>オモ</t>
    </rPh>
    <rPh sb="41" eb="43">
      <t>シュウエキ</t>
    </rPh>
    <rPh sb="46" eb="49">
      <t>シヨウリョウ</t>
    </rPh>
    <rPh sb="49" eb="50">
      <t>キン</t>
    </rPh>
    <rPh sb="51" eb="53">
      <t>カイテイ</t>
    </rPh>
    <rPh sb="54" eb="56">
      <t>ジッシ</t>
    </rPh>
    <rPh sb="63" eb="67">
      <t>タシチョウソン</t>
    </rPh>
    <rPh sb="68" eb="69">
      <t>ホン</t>
    </rPh>
    <rPh sb="69" eb="70">
      <t>シ</t>
    </rPh>
    <rPh sb="71" eb="74">
      <t>ゲスイドウ</t>
    </rPh>
    <rPh sb="74" eb="77">
      <t>シヨウリョウ</t>
    </rPh>
    <rPh sb="77" eb="78">
      <t>キン</t>
    </rPh>
    <rPh sb="79" eb="81">
      <t>ニンソウ</t>
    </rPh>
    <rPh sb="81" eb="82">
      <t>ア</t>
    </rPh>
    <rPh sb="82" eb="83">
      <t>ヒトア</t>
    </rPh>
    <rPh sb="85" eb="87">
      <t>シヨウ</t>
    </rPh>
    <rPh sb="87" eb="89">
      <t>ジンイン</t>
    </rPh>
    <rPh sb="90" eb="92">
      <t>コウリョ</t>
    </rPh>
    <rPh sb="95" eb="98">
      <t>シヨウリョウ</t>
    </rPh>
    <rPh sb="98" eb="100">
      <t>カイテイ</t>
    </rPh>
    <rPh sb="102" eb="103">
      <t>フ</t>
    </rPh>
    <rPh sb="104" eb="105">
      <t>キ</t>
    </rPh>
    <rPh sb="108" eb="110">
      <t>ジョウキョウ</t>
    </rPh>
    <rPh sb="116" eb="121">
      <t>ケイヒカイシュウリツ</t>
    </rPh>
    <rPh sb="122" eb="124">
      <t>テイカ</t>
    </rPh>
    <rPh sb="127" eb="128">
      <t>オモ</t>
    </rPh>
    <rPh sb="137" eb="142">
      <t>ジョウカソウホンタイ</t>
    </rPh>
    <rPh sb="143" eb="145">
      <t>コウシン</t>
    </rPh>
    <rPh sb="145" eb="146">
      <t>トウ</t>
    </rPh>
    <rPh sb="147" eb="149">
      <t>トウメン</t>
    </rPh>
    <rPh sb="149" eb="151">
      <t>フヨウ</t>
    </rPh>
    <rPh sb="156" eb="159">
      <t>ジョウカソウ</t>
    </rPh>
    <rPh sb="159" eb="163">
      <t>コウセイブヒン</t>
    </rPh>
    <rPh sb="167" eb="168">
      <t>トウ</t>
    </rPh>
    <rPh sb="170" eb="172">
      <t>シュウゼン</t>
    </rPh>
    <rPh sb="173" eb="175">
      <t>コウカン</t>
    </rPh>
    <rPh sb="175" eb="176">
      <t>トウ</t>
    </rPh>
    <rPh sb="177" eb="182">
      <t>イジカンリヒ</t>
    </rPh>
    <rPh sb="183" eb="185">
      <t>ネンネン</t>
    </rPh>
    <rPh sb="185" eb="187">
      <t>ゾウカ</t>
    </rPh>
    <rPh sb="192" eb="194">
      <t>コンゴ</t>
    </rPh>
    <rPh sb="195" eb="200">
      <t>ケイヒカイシュウリツ</t>
    </rPh>
    <rPh sb="201" eb="204">
      <t>テイスイジュン</t>
    </rPh>
    <rPh sb="205" eb="208">
      <t>ケッソンキン</t>
    </rPh>
    <rPh sb="209" eb="210">
      <t>ショウ</t>
    </rPh>
    <rPh sb="221" eb="222">
      <t>イマ</t>
    </rPh>
    <rPh sb="224" eb="226">
      <t>イジョウ</t>
    </rPh>
    <rPh sb="227" eb="230">
      <t>コウリツテキ</t>
    </rPh>
    <rPh sb="231" eb="235">
      <t>イジカンリ</t>
    </rPh>
    <rPh sb="236" eb="237">
      <t>ツト</t>
    </rPh>
    <rPh sb="239" eb="241">
      <t>ケイヒ</t>
    </rPh>
    <rPh sb="241" eb="243">
      <t>セツゲン</t>
    </rPh>
    <rPh sb="244" eb="245">
      <t>ハカ</t>
    </rPh>
    <rPh sb="249" eb="251">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</si>
</sst>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DED-4126-8F09-18140259E0F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7DED-4126-8F09-18140259E0F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63.74</c:v>
                </c:pt>
                <c:pt idx="2">
                  <c:v>63.28</c:v>
                </c:pt>
                <c:pt idx="3">
                  <c:v>62.21</c:v>
                </c:pt>
                <c:pt idx="4">
                  <c:v>61.79</c:v>
                </c:pt>
              </c:numCache>
            </c:numRef>
          </c:val>
          <c:extLst>
            <c:ext xmlns:c16="http://schemas.microsoft.com/office/drawing/2014/chart" uri="{C3380CC4-5D6E-409C-BE32-E72D297353CC}">
              <c16:uniqueId val="{00000000-EC1E-4B0D-84D4-CBCB9375D30D}"/>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58.19</c:v>
                </c:pt>
                <c:pt idx="2">
                  <c:v>56.52</c:v>
                </c:pt>
                <c:pt idx="3">
                  <c:v>88.45</c:v>
                </c:pt>
                <c:pt idx="4">
                  <c:v>54.08</c:v>
                </c:pt>
              </c:numCache>
            </c:numRef>
          </c:val>
          <c:smooth val="0"/>
          <c:extLst>
            <c:ext xmlns:c16="http://schemas.microsoft.com/office/drawing/2014/chart" uri="{C3380CC4-5D6E-409C-BE32-E72D297353CC}">
              <c16:uniqueId val="{00000001-EC1E-4B0D-84D4-CBCB9375D30D}"/>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100</c:v>
                </c:pt>
                <c:pt idx="2">
                  <c:v>100</c:v>
                </c:pt>
                <c:pt idx="3">
                  <c:v>100</c:v>
                </c:pt>
                <c:pt idx="4">
                  <c:v>100</c:v>
                </c:pt>
              </c:numCache>
            </c:numRef>
          </c:val>
          <c:extLst>
            <c:ext xmlns:c16="http://schemas.microsoft.com/office/drawing/2014/chart" uri="{C3380CC4-5D6E-409C-BE32-E72D297353CC}">
              <c16:uniqueId val="{00000000-461B-46BF-AEF6-ECACBAC84128}"/>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87.8</c:v>
                </c:pt>
                <c:pt idx="2">
                  <c:v>88.43</c:v>
                </c:pt>
                <c:pt idx="3">
                  <c:v>90.34</c:v>
                </c:pt>
                <c:pt idx="4">
                  <c:v>90.57</c:v>
                </c:pt>
              </c:numCache>
            </c:numRef>
          </c:val>
          <c:smooth val="0"/>
          <c:extLst>
            <c:ext xmlns:c16="http://schemas.microsoft.com/office/drawing/2014/chart" uri="{C3380CC4-5D6E-409C-BE32-E72D297353CC}">
              <c16:uniqueId val="{00000001-461B-46BF-AEF6-ECACBAC84128}"/>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99.84</c:v>
                </c:pt>
                <c:pt idx="2">
                  <c:v>100.76</c:v>
                </c:pt>
                <c:pt idx="3">
                  <c:v>101.65</c:v>
                </c:pt>
                <c:pt idx="4">
                  <c:v>101.81</c:v>
                </c:pt>
              </c:numCache>
            </c:numRef>
          </c:val>
          <c:extLst>
            <c:ext xmlns:c16="http://schemas.microsoft.com/office/drawing/2014/chart" uri="{C3380CC4-5D6E-409C-BE32-E72D297353CC}">
              <c16:uniqueId val="{00000000-3013-4C25-9612-512EDE7A14D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99.03</c:v>
                </c:pt>
                <c:pt idx="2">
                  <c:v>100.41</c:v>
                </c:pt>
                <c:pt idx="3">
                  <c:v>100.17</c:v>
                </c:pt>
                <c:pt idx="4">
                  <c:v>96.95</c:v>
                </c:pt>
              </c:numCache>
            </c:numRef>
          </c:val>
          <c:smooth val="0"/>
          <c:extLst>
            <c:ext xmlns:c16="http://schemas.microsoft.com/office/drawing/2014/chart" uri="{C3380CC4-5D6E-409C-BE32-E72D297353CC}">
              <c16:uniqueId val="{00000001-3013-4C25-9612-512EDE7A14D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4.13</c:v>
                </c:pt>
                <c:pt idx="2">
                  <c:v>7.98</c:v>
                </c:pt>
                <c:pt idx="3">
                  <c:v>11.54</c:v>
                </c:pt>
                <c:pt idx="4">
                  <c:v>15.3</c:v>
                </c:pt>
              </c:numCache>
            </c:numRef>
          </c:val>
          <c:extLst>
            <c:ext xmlns:c16="http://schemas.microsoft.com/office/drawing/2014/chart" uri="{C3380CC4-5D6E-409C-BE32-E72D297353CC}">
              <c16:uniqueId val="{00000000-1FE0-4BC9-8F7F-C0776307F0AB}"/>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15.74</c:v>
                </c:pt>
                <c:pt idx="2">
                  <c:v>21.02</c:v>
                </c:pt>
                <c:pt idx="3">
                  <c:v>24.31</c:v>
                </c:pt>
                <c:pt idx="4">
                  <c:v>26.92</c:v>
                </c:pt>
              </c:numCache>
            </c:numRef>
          </c:val>
          <c:smooth val="0"/>
          <c:extLst>
            <c:ext xmlns:c16="http://schemas.microsoft.com/office/drawing/2014/chart" uri="{C3380CC4-5D6E-409C-BE32-E72D297353CC}">
              <c16:uniqueId val="{00000001-1FE0-4BC9-8F7F-C0776307F0AB}"/>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68F-4F69-9B28-3502EF91B3D9}"/>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868F-4F69-9B28-3502EF91B3D9}"/>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6DB3-4EC8-8020-41D65DE864EF}"/>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74.239999999999995</c:v>
                </c:pt>
                <c:pt idx="2">
                  <c:v>83.92</c:v>
                </c:pt>
                <c:pt idx="3">
                  <c:v>89.31</c:v>
                </c:pt>
                <c:pt idx="4">
                  <c:v>91.33</c:v>
                </c:pt>
              </c:numCache>
            </c:numRef>
          </c:val>
          <c:smooth val="0"/>
          <c:extLst>
            <c:ext xmlns:c16="http://schemas.microsoft.com/office/drawing/2014/chart" uri="{C3380CC4-5D6E-409C-BE32-E72D297353CC}">
              <c16:uniqueId val="{00000001-6DB3-4EC8-8020-41D65DE864EF}"/>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36.26</c:v>
                </c:pt>
                <c:pt idx="2">
                  <c:v>48.86</c:v>
                </c:pt>
                <c:pt idx="3">
                  <c:v>61.95</c:v>
                </c:pt>
                <c:pt idx="4">
                  <c:v>71.849999999999994</c:v>
                </c:pt>
              </c:numCache>
            </c:numRef>
          </c:val>
          <c:extLst>
            <c:ext xmlns:c16="http://schemas.microsoft.com/office/drawing/2014/chart" uri="{C3380CC4-5D6E-409C-BE32-E72D297353CC}">
              <c16:uniqueId val="{00000000-22E8-4940-8366-F204AD8F6D66}"/>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100.47</c:v>
                </c:pt>
                <c:pt idx="2">
                  <c:v>122.71</c:v>
                </c:pt>
                <c:pt idx="3">
                  <c:v>138.19999999999999</c:v>
                </c:pt>
                <c:pt idx="4">
                  <c:v>126.97</c:v>
                </c:pt>
              </c:numCache>
            </c:numRef>
          </c:val>
          <c:smooth val="0"/>
          <c:extLst>
            <c:ext xmlns:c16="http://schemas.microsoft.com/office/drawing/2014/chart" uri="{C3380CC4-5D6E-409C-BE32-E72D297353CC}">
              <c16:uniqueId val="{00000001-22E8-4940-8366-F204AD8F6D66}"/>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224</c:v>
                </c:pt>
                <c:pt idx="2">
                  <c:v>230.66</c:v>
                </c:pt>
                <c:pt idx="3">
                  <c:v>485.05</c:v>
                </c:pt>
                <c:pt idx="4">
                  <c:v>594.59</c:v>
                </c:pt>
              </c:numCache>
            </c:numRef>
          </c:val>
          <c:extLst>
            <c:ext xmlns:c16="http://schemas.microsoft.com/office/drawing/2014/chart" uri="{C3380CC4-5D6E-409C-BE32-E72D297353CC}">
              <c16:uniqueId val="{00000000-BCF6-4F3D-A5F2-45E169F4B77A}"/>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294.27</c:v>
                </c:pt>
                <c:pt idx="2">
                  <c:v>294.08999999999997</c:v>
                </c:pt>
                <c:pt idx="3">
                  <c:v>294.08999999999997</c:v>
                </c:pt>
                <c:pt idx="4">
                  <c:v>338.47</c:v>
                </c:pt>
              </c:numCache>
            </c:numRef>
          </c:val>
          <c:smooth val="0"/>
          <c:extLst>
            <c:ext xmlns:c16="http://schemas.microsoft.com/office/drawing/2014/chart" uri="{C3380CC4-5D6E-409C-BE32-E72D297353CC}">
              <c16:uniqueId val="{00000001-BCF6-4F3D-A5F2-45E169F4B77A}"/>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96.64</c:v>
                </c:pt>
                <c:pt idx="2">
                  <c:v>96.76</c:v>
                </c:pt>
                <c:pt idx="3">
                  <c:v>95.24</c:v>
                </c:pt>
                <c:pt idx="4">
                  <c:v>99.01</c:v>
                </c:pt>
              </c:numCache>
            </c:numRef>
          </c:val>
          <c:extLst>
            <c:ext xmlns:c16="http://schemas.microsoft.com/office/drawing/2014/chart" uri="{C3380CC4-5D6E-409C-BE32-E72D297353CC}">
              <c16:uniqueId val="{00000000-18DF-4BCF-BC34-F0461636603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60.59</c:v>
                </c:pt>
                <c:pt idx="2">
                  <c:v>60</c:v>
                </c:pt>
                <c:pt idx="3">
                  <c:v>59.01</c:v>
                </c:pt>
                <c:pt idx="4">
                  <c:v>56.06</c:v>
                </c:pt>
              </c:numCache>
            </c:numRef>
          </c:val>
          <c:smooth val="0"/>
          <c:extLst>
            <c:ext xmlns:c16="http://schemas.microsoft.com/office/drawing/2014/chart" uri="{C3380CC4-5D6E-409C-BE32-E72D297353CC}">
              <c16:uniqueId val="{00000001-18DF-4BCF-BC34-F0461636603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232.51</c:v>
                </c:pt>
                <c:pt idx="2">
                  <c:v>233.63</c:v>
                </c:pt>
                <c:pt idx="3">
                  <c:v>242.43</c:v>
                </c:pt>
                <c:pt idx="4">
                  <c:v>235.97</c:v>
                </c:pt>
              </c:numCache>
            </c:numRef>
          </c:val>
          <c:extLst>
            <c:ext xmlns:c16="http://schemas.microsoft.com/office/drawing/2014/chart" uri="{C3380CC4-5D6E-409C-BE32-E72D297353CC}">
              <c16:uniqueId val="{00000000-0E0D-443A-9F15-42927A614329}"/>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280.23</c:v>
                </c:pt>
                <c:pt idx="2">
                  <c:v>282.70999999999998</c:v>
                </c:pt>
                <c:pt idx="3">
                  <c:v>291.82</c:v>
                </c:pt>
                <c:pt idx="4">
                  <c:v>304.36</c:v>
                </c:pt>
              </c:numCache>
            </c:numRef>
          </c:val>
          <c:smooth val="0"/>
          <c:extLst>
            <c:ext xmlns:c16="http://schemas.microsoft.com/office/drawing/2014/chart" uri="{C3380CC4-5D6E-409C-BE32-E72D297353CC}">
              <c16:uniqueId val="{00000001-0E0D-443A-9F15-42927A614329}"/>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【111.69】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【111.29】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【349.83】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【25.25】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山形県　長井市</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特定地域生活排水処理</v>
      </c>
      <c r="Q8" s="65"/>
      <c r="R8" s="65"/>
      <c r="S8" s="65"/>
      <c r="T8" s="65"/>
      <c r="U8" s="65"/>
      <c r="V8" s="65"/>
      <c r="W8" s="65" t="str">
        <f>データ!L6</f>
        <v>K2</v>
      </c>
      <c r="X8" s="65"/>
      <c r="Y8" s="65"/>
      <c r="Z8" s="65"/>
      <c r="AA8" s="65"/>
      <c r="AB8" s="65"/>
      <c r="AC8" s="65"/>
      <c r="AD8" s="66" t="str">
        <f>データ!$M$6</f>
        <v>非設置</v>
      </c>
      <c r="AE8" s="66"/>
      <c r="AF8" s="66"/>
      <c r="AG8" s="66"/>
      <c r="AH8" s="66"/>
      <c r="AI8" s="66"/>
      <c r="AJ8" s="66"/>
      <c r="AK8" s="3"/>
      <c r="AL8" s="54">
        <f>データ!S6</f>
        <v>24851</v>
      </c>
      <c r="AM8" s="54"/>
      <c r="AN8" s="54"/>
      <c r="AO8" s="54"/>
      <c r="AP8" s="54"/>
      <c r="AQ8" s="54"/>
      <c r="AR8" s="54"/>
      <c r="AS8" s="54"/>
      <c r="AT8" s="53">
        <f>データ!T6</f>
        <v>214.67</v>
      </c>
      <c r="AU8" s="53"/>
      <c r="AV8" s="53"/>
      <c r="AW8" s="53"/>
      <c r="AX8" s="53"/>
      <c r="AY8" s="53"/>
      <c r="AZ8" s="53"/>
      <c r="BA8" s="53"/>
      <c r="BB8" s="53">
        <f>データ!U6</f>
        <v>115.76</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f>データ!O6</f>
        <v>39.96</v>
      </c>
      <c r="J10" s="53"/>
      <c r="K10" s="53"/>
      <c r="L10" s="53"/>
      <c r="M10" s="53"/>
      <c r="N10" s="53"/>
      <c r="O10" s="53"/>
      <c r="P10" s="53">
        <f>データ!P6</f>
        <v>12.08</v>
      </c>
      <c r="Q10" s="53"/>
      <c r="R10" s="53"/>
      <c r="S10" s="53"/>
      <c r="T10" s="53"/>
      <c r="U10" s="53"/>
      <c r="V10" s="53"/>
      <c r="W10" s="53">
        <f>データ!Q6</f>
        <v>100</v>
      </c>
      <c r="X10" s="53"/>
      <c r="Y10" s="53"/>
      <c r="Z10" s="53"/>
      <c r="AA10" s="53"/>
      <c r="AB10" s="53"/>
      <c r="AC10" s="53"/>
      <c r="AD10" s="54">
        <f>データ!R6</f>
        <v>5040</v>
      </c>
      <c r="AE10" s="54"/>
      <c r="AF10" s="54"/>
      <c r="AG10" s="54"/>
      <c r="AH10" s="54"/>
      <c r="AI10" s="54"/>
      <c r="AJ10" s="54"/>
      <c r="AK10" s="2"/>
      <c r="AL10" s="54">
        <f>データ!V6</f>
        <v>2977</v>
      </c>
      <c r="AM10" s="54"/>
      <c r="AN10" s="54"/>
      <c r="AO10" s="54"/>
      <c r="AP10" s="54"/>
      <c r="AQ10" s="54"/>
      <c r="AR10" s="54"/>
      <c r="AS10" s="54"/>
      <c r="AT10" s="53">
        <f>データ!W6</f>
        <v>205.23</v>
      </c>
      <c r="AU10" s="53"/>
      <c r="AV10" s="53"/>
      <c r="AW10" s="53"/>
      <c r="AX10" s="53"/>
      <c r="AY10" s="53"/>
      <c r="AZ10" s="53"/>
      <c r="BA10" s="53"/>
      <c r="BB10" s="53">
        <f>データ!X6</f>
        <v>14.51</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112</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113</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114</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【96.62】</v>
      </c>
      <c r="F85" s="12" t="str">
        <f>データ!AT6</f>
        <v>【111.69】</v>
      </c>
      <c r="G85" s="12" t="str">
        <f>データ!BE6</f>
        <v>【111.29】</v>
      </c>
      <c r="H85" s="12" t="str">
        <f>データ!BP6</f>
        <v>【349.83】</v>
      </c>
      <c r="I85" s="12" t="str">
        <f>データ!CA6</f>
        <v>【53.65】</v>
      </c>
      <c r="J85" s="12" t="str">
        <f>データ!CL6</f>
        <v>【307.86】</v>
      </c>
      <c r="K85" s="12" t="str">
        <f>データ!CW6</f>
        <v>【54.61】</v>
      </c>
      <c r="L85" s="12" t="str">
        <f>データ!DH6</f>
        <v>【85.31】</v>
      </c>
      <c r="M85" s="12" t="str">
        <f>データ!DS6</f>
        <v>【25.25】</v>
      </c>
      <c r="N85" s="12" t="str">
        <f>データ!ED6</f>
        <v>【-】</v>
      </c>
      <c r="O85" s="12" t="str">
        <f>データ!EO6</f>
        <v>【-】</v>
      </c>
    </row>
  </sheetData>
  <sheetProtection algorithmName="SHA-512" hashValue="B3jt0pydPCNs4LH4+PQW4jFvs8GHei0hyc70PLdmzWNaMUrcIbazvYYp5XhGA2s8sdA7jv/rOtKZazQL6vCrTw==" saltValue="vgybBh8AJxm2qJCBbtICT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28</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54</v>
      </c>
      <c r="B4" s="16"/>
      <c r="C4" s="16"/>
      <c r="D4" s="16"/>
      <c r="E4" s="16"/>
      <c r="F4" s="16"/>
      <c r="G4" s="16"/>
      <c r="H4" s="75"/>
      <c r="I4" s="76"/>
      <c r="J4" s="76"/>
      <c r="K4" s="76"/>
      <c r="L4" s="76"/>
      <c r="M4" s="76"/>
      <c r="N4" s="76"/>
      <c r="O4" s="76"/>
      <c r="P4" s="76"/>
      <c r="Q4" s="76"/>
      <c r="R4" s="76"/>
      <c r="S4" s="76"/>
      <c r="T4" s="76"/>
      <c r="U4" s="76"/>
      <c r="V4" s="76"/>
      <c r="W4" s="76"/>
      <c r="X4" s="77"/>
      <c r="Y4" s="71" t="s">
        <v>55</v>
      </c>
      <c r="Z4" s="71"/>
      <c r="AA4" s="71"/>
      <c r="AB4" s="71"/>
      <c r="AC4" s="71"/>
      <c r="AD4" s="71"/>
      <c r="AE4" s="71"/>
      <c r="AF4" s="71"/>
      <c r="AG4" s="71"/>
      <c r="AH4" s="71"/>
      <c r="AI4" s="71"/>
      <c r="AJ4" s="71" t="s">
        <v>56</v>
      </c>
      <c r="AK4" s="71"/>
      <c r="AL4" s="71"/>
      <c r="AM4" s="71"/>
      <c r="AN4" s="71"/>
      <c r="AO4" s="71"/>
      <c r="AP4" s="71"/>
      <c r="AQ4" s="71"/>
      <c r="AR4" s="71"/>
      <c r="AS4" s="71"/>
      <c r="AT4" s="71"/>
      <c r="AU4" s="71" t="s">
        <v>57</v>
      </c>
      <c r="AV4" s="71"/>
      <c r="AW4" s="71"/>
      <c r="AX4" s="71"/>
      <c r="AY4" s="71"/>
      <c r="AZ4" s="71"/>
      <c r="BA4" s="71"/>
      <c r="BB4" s="71"/>
      <c r="BC4" s="71"/>
      <c r="BD4" s="71"/>
      <c r="BE4" s="71"/>
      <c r="BF4" s="71" t="s">
        <v>58</v>
      </c>
      <c r="BG4" s="71"/>
      <c r="BH4" s="71"/>
      <c r="BI4" s="71"/>
      <c r="BJ4" s="71"/>
      <c r="BK4" s="71"/>
      <c r="BL4" s="71"/>
      <c r="BM4" s="71"/>
      <c r="BN4" s="71"/>
      <c r="BO4" s="71"/>
      <c r="BP4" s="71"/>
      <c r="BQ4" s="71" t="s">
        <v>59</v>
      </c>
      <c r="BR4" s="71"/>
      <c r="BS4" s="71"/>
      <c r="BT4" s="71"/>
      <c r="BU4" s="71"/>
      <c r="BV4" s="71"/>
      <c r="BW4" s="71"/>
      <c r="BX4" s="71"/>
      <c r="BY4" s="71"/>
      <c r="BZ4" s="71"/>
      <c r="CA4" s="71"/>
      <c r="CB4" s="71" t="s">
        <v>60</v>
      </c>
      <c r="CC4" s="71"/>
      <c r="CD4" s="71"/>
      <c r="CE4" s="71"/>
      <c r="CF4" s="71"/>
      <c r="CG4" s="71"/>
      <c r="CH4" s="71"/>
      <c r="CI4" s="71"/>
      <c r="CJ4" s="71"/>
      <c r="CK4" s="71"/>
      <c r="CL4" s="71"/>
      <c r="CM4" s="71" t="s">
        <v>61</v>
      </c>
      <c r="CN4" s="71"/>
      <c r="CO4" s="71"/>
      <c r="CP4" s="71"/>
      <c r="CQ4" s="71"/>
      <c r="CR4" s="71"/>
      <c r="CS4" s="71"/>
      <c r="CT4" s="71"/>
      <c r="CU4" s="71"/>
      <c r="CV4" s="71"/>
      <c r="CW4" s="71"/>
      <c r="CX4" s="71" t="s">
        <v>62</v>
      </c>
      <c r="CY4" s="71"/>
      <c r="CZ4" s="71"/>
      <c r="DA4" s="71"/>
      <c r="DB4" s="71"/>
      <c r="DC4" s="71"/>
      <c r="DD4" s="71"/>
      <c r="DE4" s="71"/>
      <c r="DF4" s="71"/>
      <c r="DG4" s="71"/>
      <c r="DH4" s="71"/>
      <c r="DI4" s="71" t="s">
        <v>63</v>
      </c>
      <c r="DJ4" s="71"/>
      <c r="DK4" s="71"/>
      <c r="DL4" s="71"/>
      <c r="DM4" s="71"/>
      <c r="DN4" s="71"/>
      <c r="DO4" s="71"/>
      <c r="DP4" s="71"/>
      <c r="DQ4" s="71"/>
      <c r="DR4" s="71"/>
      <c r="DS4" s="71"/>
      <c r="DT4" s="71" t="s">
        <v>64</v>
      </c>
      <c r="DU4" s="71"/>
      <c r="DV4" s="71"/>
      <c r="DW4" s="71"/>
      <c r="DX4" s="71"/>
      <c r="DY4" s="71"/>
      <c r="DZ4" s="71"/>
      <c r="EA4" s="71"/>
      <c r="EB4" s="71"/>
      <c r="EC4" s="71"/>
      <c r="ED4" s="71"/>
      <c r="EE4" s="71" t="s">
        <v>65</v>
      </c>
      <c r="EF4" s="71"/>
      <c r="EG4" s="71"/>
      <c r="EH4" s="71"/>
      <c r="EI4" s="71"/>
      <c r="EJ4" s="71"/>
      <c r="EK4" s="71"/>
      <c r="EL4" s="71"/>
      <c r="EM4" s="71"/>
      <c r="EN4" s="71"/>
      <c r="EO4" s="71"/>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2023</v>
      </c>
      <c r="C6" s="19">
        <f t="shared" ref="C6:X6" si="3">C7</f>
        <v>62090</v>
      </c>
      <c r="D6" s="19">
        <f t="shared" si="3"/>
        <v>46</v>
      </c>
      <c r="E6" s="19">
        <f t="shared" si="3"/>
        <v>18</v>
      </c>
      <c r="F6" s="19">
        <f t="shared" si="3"/>
        <v>0</v>
      </c>
      <c r="G6" s="19">
        <f t="shared" si="3"/>
        <v>0</v>
      </c>
      <c r="H6" s="19" t="str">
        <f t="shared" si="3"/>
        <v>山形県　長井市</v>
      </c>
      <c r="I6" s="19" t="str">
        <f t="shared" si="3"/>
        <v>法適用</v>
      </c>
      <c r="J6" s="19" t="str">
        <f t="shared" si="3"/>
        <v>下水道事業</v>
      </c>
      <c r="K6" s="19" t="str">
        <f t="shared" si="3"/>
        <v>特定地域生活排水処理</v>
      </c>
      <c r="L6" s="19" t="str">
        <f t="shared" si="3"/>
        <v>K2</v>
      </c>
      <c r="M6" s="19" t="str">
        <f t="shared" si="3"/>
        <v>非設置</v>
      </c>
      <c r="N6" s="20" t="str">
        <f t="shared" si="3"/>
        <v>-</v>
      </c>
      <c r="O6" s="20">
        <f t="shared" si="3"/>
        <v>39.96</v>
      </c>
      <c r="P6" s="20">
        <f t="shared" si="3"/>
        <v>12.08</v>
      </c>
      <c r="Q6" s="20">
        <f t="shared" si="3"/>
        <v>100</v>
      </c>
      <c r="R6" s="20">
        <f t="shared" si="3"/>
        <v>5040</v>
      </c>
      <c r="S6" s="20">
        <f t="shared" si="3"/>
        <v>24851</v>
      </c>
      <c r="T6" s="20">
        <f t="shared" si="3"/>
        <v>214.67</v>
      </c>
      <c r="U6" s="20">
        <f t="shared" si="3"/>
        <v>115.76</v>
      </c>
      <c r="V6" s="20">
        <f t="shared" si="3"/>
        <v>2977</v>
      </c>
      <c r="W6" s="20">
        <f t="shared" si="3"/>
        <v>205.23</v>
      </c>
      <c r="X6" s="20">
        <f t="shared" si="3"/>
        <v>14.51</v>
      </c>
      <c r="Y6" s="21" t="str">
        <f>IF(Y7="",NA(),Y7)</f>
        <v>-</v>
      </c>
      <c r="Z6" s="21">
        <f t="shared" ref="Z6:AH6" si="4">IF(Z7="",NA(),Z7)</f>
        <v>99.84</v>
      </c>
      <c r="AA6" s="21">
        <f t="shared" si="4"/>
        <v>100.76</v>
      </c>
      <c r="AB6" s="21">
        <f t="shared" si="4"/>
        <v>101.65</v>
      </c>
      <c r="AC6" s="21">
        <f t="shared" si="4"/>
        <v>101.81</v>
      </c>
      <c r="AD6" s="21" t="str">
        <f t="shared" si="4"/>
        <v>-</v>
      </c>
      <c r="AE6" s="21">
        <f t="shared" si="4"/>
        <v>99.03</v>
      </c>
      <c r="AF6" s="21">
        <f t="shared" si="4"/>
        <v>100.41</v>
      </c>
      <c r="AG6" s="21">
        <f t="shared" si="4"/>
        <v>100.17</v>
      </c>
      <c r="AH6" s="21">
        <f t="shared" si="4"/>
        <v>96.95</v>
      </c>
      <c r="AI6" s="20" t="str">
        <f>IF(AI7="","",IF(AI7="-","【-】","【"&amp;SUBSTITUTE(TEXT(AI7,"#,##0.00"),"-","△")&amp;"】"))</f>
        <v>【96.62】</v>
      </c>
      <c r="AJ6" s="21" t="str">
        <f>IF(AJ7="",NA(),AJ7)</f>
        <v>-</v>
      </c>
      <c r="AK6" s="20">
        <f t="shared" ref="AK6:AS6" si="5">IF(AK7="",NA(),AK7)</f>
        <v>0</v>
      </c>
      <c r="AL6" s="20">
        <f t="shared" si="5"/>
        <v>0</v>
      </c>
      <c r="AM6" s="20">
        <f t="shared" si="5"/>
        <v>0</v>
      </c>
      <c r="AN6" s="20">
        <f t="shared" si="5"/>
        <v>0</v>
      </c>
      <c r="AO6" s="21" t="str">
        <f t="shared" si="5"/>
        <v>-</v>
      </c>
      <c r="AP6" s="21">
        <f t="shared" si="5"/>
        <v>74.239999999999995</v>
      </c>
      <c r="AQ6" s="21">
        <f t="shared" si="5"/>
        <v>83.92</v>
      </c>
      <c r="AR6" s="21">
        <f t="shared" si="5"/>
        <v>89.31</v>
      </c>
      <c r="AS6" s="21">
        <f t="shared" si="5"/>
        <v>91.33</v>
      </c>
      <c r="AT6" s="20" t="str">
        <f>IF(AT7="","",IF(AT7="-","【-】","【"&amp;SUBSTITUTE(TEXT(AT7,"#,##0.00"),"-","△")&amp;"】"))</f>
        <v>【111.69】</v>
      </c>
      <c r="AU6" s="21" t="str">
        <f>IF(AU7="",NA(),AU7)</f>
        <v>-</v>
      </c>
      <c r="AV6" s="21">
        <f t="shared" ref="AV6:BD6" si="6">IF(AV7="",NA(),AV7)</f>
        <v>36.26</v>
      </c>
      <c r="AW6" s="21">
        <f t="shared" si="6"/>
        <v>48.86</v>
      </c>
      <c r="AX6" s="21">
        <f t="shared" si="6"/>
        <v>61.95</v>
      </c>
      <c r="AY6" s="21">
        <f t="shared" si="6"/>
        <v>71.849999999999994</v>
      </c>
      <c r="AZ6" s="21" t="str">
        <f t="shared" si="6"/>
        <v>-</v>
      </c>
      <c r="BA6" s="21">
        <f t="shared" si="6"/>
        <v>100.47</v>
      </c>
      <c r="BB6" s="21">
        <f t="shared" si="6"/>
        <v>122.71</v>
      </c>
      <c r="BC6" s="21">
        <f t="shared" si="6"/>
        <v>138.19999999999999</v>
      </c>
      <c r="BD6" s="21">
        <f t="shared" si="6"/>
        <v>126.97</v>
      </c>
      <c r="BE6" s="20" t="str">
        <f>IF(BE7="","",IF(BE7="-","【-】","【"&amp;SUBSTITUTE(TEXT(BE7,"#,##0.00"),"-","△")&amp;"】"))</f>
        <v>【111.29】</v>
      </c>
      <c r="BF6" s="21" t="str">
        <f>IF(BF7="",NA(),BF7)</f>
        <v>-</v>
      </c>
      <c r="BG6" s="21">
        <f t="shared" ref="BG6:BO6" si="7">IF(BG7="",NA(),BG7)</f>
        <v>224</v>
      </c>
      <c r="BH6" s="21">
        <f t="shared" si="7"/>
        <v>230.66</v>
      </c>
      <c r="BI6" s="21">
        <f t="shared" si="7"/>
        <v>485.05</v>
      </c>
      <c r="BJ6" s="21">
        <f t="shared" si="7"/>
        <v>594.59</v>
      </c>
      <c r="BK6" s="21" t="str">
        <f t="shared" si="7"/>
        <v>-</v>
      </c>
      <c r="BL6" s="21">
        <f t="shared" si="7"/>
        <v>294.27</v>
      </c>
      <c r="BM6" s="21">
        <f t="shared" si="7"/>
        <v>294.08999999999997</v>
      </c>
      <c r="BN6" s="21">
        <f t="shared" si="7"/>
        <v>294.08999999999997</v>
      </c>
      <c r="BO6" s="21">
        <f t="shared" si="7"/>
        <v>338.47</v>
      </c>
      <c r="BP6" s="20" t="str">
        <f>IF(BP7="","",IF(BP7="-","【-】","【"&amp;SUBSTITUTE(TEXT(BP7,"#,##0.00"),"-","△")&amp;"】"))</f>
        <v>【349.83】</v>
      </c>
      <c r="BQ6" s="21" t="str">
        <f>IF(BQ7="",NA(),BQ7)</f>
        <v>-</v>
      </c>
      <c r="BR6" s="21">
        <f t="shared" ref="BR6:BZ6" si="8">IF(BR7="",NA(),BR7)</f>
        <v>96.64</v>
      </c>
      <c r="BS6" s="21">
        <f t="shared" si="8"/>
        <v>96.76</v>
      </c>
      <c r="BT6" s="21">
        <f t="shared" si="8"/>
        <v>95.24</v>
      </c>
      <c r="BU6" s="21">
        <f t="shared" si="8"/>
        <v>99.01</v>
      </c>
      <c r="BV6" s="21" t="str">
        <f t="shared" si="8"/>
        <v>-</v>
      </c>
      <c r="BW6" s="21">
        <f t="shared" si="8"/>
        <v>60.59</v>
      </c>
      <c r="BX6" s="21">
        <f t="shared" si="8"/>
        <v>60</v>
      </c>
      <c r="BY6" s="21">
        <f t="shared" si="8"/>
        <v>59.01</v>
      </c>
      <c r="BZ6" s="21">
        <f t="shared" si="8"/>
        <v>56.06</v>
      </c>
      <c r="CA6" s="20" t="str">
        <f>IF(CA7="","",IF(CA7="-","【-】","【"&amp;SUBSTITUTE(TEXT(CA7,"#,##0.00"),"-","△")&amp;"】"))</f>
        <v>【53.65】</v>
      </c>
      <c r="CB6" s="21" t="str">
        <f>IF(CB7="",NA(),CB7)</f>
        <v>-</v>
      </c>
      <c r="CC6" s="21">
        <f t="shared" ref="CC6:CK6" si="9">IF(CC7="",NA(),CC7)</f>
        <v>232.51</v>
      </c>
      <c r="CD6" s="21">
        <f t="shared" si="9"/>
        <v>233.63</v>
      </c>
      <c r="CE6" s="21">
        <f t="shared" si="9"/>
        <v>242.43</v>
      </c>
      <c r="CF6" s="21">
        <f t="shared" si="9"/>
        <v>235.97</v>
      </c>
      <c r="CG6" s="21" t="str">
        <f t="shared" si="9"/>
        <v>-</v>
      </c>
      <c r="CH6" s="21">
        <f t="shared" si="9"/>
        <v>280.23</v>
      </c>
      <c r="CI6" s="21">
        <f t="shared" si="9"/>
        <v>282.70999999999998</v>
      </c>
      <c r="CJ6" s="21">
        <f t="shared" si="9"/>
        <v>291.82</v>
      </c>
      <c r="CK6" s="21">
        <f t="shared" si="9"/>
        <v>304.36</v>
      </c>
      <c r="CL6" s="20" t="str">
        <f>IF(CL7="","",IF(CL7="-","【-】","【"&amp;SUBSTITUTE(TEXT(CL7,"#,##0.00"),"-","△")&amp;"】"))</f>
        <v>【307.86】</v>
      </c>
      <c r="CM6" s="21" t="str">
        <f>IF(CM7="",NA(),CM7)</f>
        <v>-</v>
      </c>
      <c r="CN6" s="21">
        <f t="shared" ref="CN6:CV6" si="10">IF(CN7="",NA(),CN7)</f>
        <v>63.74</v>
      </c>
      <c r="CO6" s="21">
        <f t="shared" si="10"/>
        <v>63.28</v>
      </c>
      <c r="CP6" s="21">
        <f t="shared" si="10"/>
        <v>62.21</v>
      </c>
      <c r="CQ6" s="21">
        <f t="shared" si="10"/>
        <v>61.79</v>
      </c>
      <c r="CR6" s="21" t="str">
        <f t="shared" si="10"/>
        <v>-</v>
      </c>
      <c r="CS6" s="21">
        <f t="shared" si="10"/>
        <v>58.19</v>
      </c>
      <c r="CT6" s="21">
        <f t="shared" si="10"/>
        <v>56.52</v>
      </c>
      <c r="CU6" s="21">
        <f t="shared" si="10"/>
        <v>88.45</v>
      </c>
      <c r="CV6" s="21">
        <f t="shared" si="10"/>
        <v>54.08</v>
      </c>
      <c r="CW6" s="20" t="str">
        <f>IF(CW7="","",IF(CW7="-","【-】","【"&amp;SUBSTITUTE(TEXT(CW7,"#,##0.00"),"-","△")&amp;"】"))</f>
        <v>【54.61】</v>
      </c>
      <c r="CX6" s="21" t="str">
        <f>IF(CX7="",NA(),CX7)</f>
        <v>-</v>
      </c>
      <c r="CY6" s="21">
        <f t="shared" ref="CY6:DG6" si="11">IF(CY7="",NA(),CY7)</f>
        <v>100</v>
      </c>
      <c r="CZ6" s="21">
        <f t="shared" si="11"/>
        <v>100</v>
      </c>
      <c r="DA6" s="21">
        <f t="shared" si="11"/>
        <v>100</v>
      </c>
      <c r="DB6" s="21">
        <f t="shared" si="11"/>
        <v>100</v>
      </c>
      <c r="DC6" s="21" t="str">
        <f t="shared" si="11"/>
        <v>-</v>
      </c>
      <c r="DD6" s="21">
        <f t="shared" si="11"/>
        <v>87.8</v>
      </c>
      <c r="DE6" s="21">
        <f t="shared" si="11"/>
        <v>88.43</v>
      </c>
      <c r="DF6" s="21">
        <f t="shared" si="11"/>
        <v>90.34</v>
      </c>
      <c r="DG6" s="21">
        <f t="shared" si="11"/>
        <v>90.57</v>
      </c>
      <c r="DH6" s="20" t="str">
        <f>IF(DH7="","",IF(DH7="-","【-】","【"&amp;SUBSTITUTE(TEXT(DH7,"#,##0.00"),"-","△")&amp;"】"))</f>
        <v>【85.31】</v>
      </c>
      <c r="DI6" s="21" t="str">
        <f>IF(DI7="",NA(),DI7)</f>
        <v>-</v>
      </c>
      <c r="DJ6" s="21">
        <f t="shared" ref="DJ6:DR6" si="12">IF(DJ7="",NA(),DJ7)</f>
        <v>4.13</v>
      </c>
      <c r="DK6" s="21">
        <f t="shared" si="12"/>
        <v>7.98</v>
      </c>
      <c r="DL6" s="21">
        <f t="shared" si="12"/>
        <v>11.54</v>
      </c>
      <c r="DM6" s="21">
        <f t="shared" si="12"/>
        <v>15.3</v>
      </c>
      <c r="DN6" s="21" t="str">
        <f t="shared" si="12"/>
        <v>-</v>
      </c>
      <c r="DO6" s="21">
        <f t="shared" si="12"/>
        <v>15.74</v>
      </c>
      <c r="DP6" s="21">
        <f t="shared" si="12"/>
        <v>21.02</v>
      </c>
      <c r="DQ6" s="21">
        <f t="shared" si="12"/>
        <v>24.31</v>
      </c>
      <c r="DR6" s="21">
        <f t="shared" si="12"/>
        <v>26.92</v>
      </c>
      <c r="DS6" s="20" t="str">
        <f>IF(DS7="","",IF(DS7="-","【-】","【"&amp;SUBSTITUTE(TEXT(DS7,"#,##0.00"),"-","△")&amp;"】"))</f>
        <v>【25.25】</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2023</v>
      </c>
      <c r="C7" s="23">
        <v>62090</v>
      </c>
      <c r="D7" s="23">
        <v>46</v>
      </c>
      <c r="E7" s="23">
        <v>18</v>
      </c>
      <c r="F7" s="23">
        <v>0</v>
      </c>
      <c r="G7" s="23">
        <v>0</v>
      </c>
      <c r="H7" s="23" t="s">
        <v>95</v>
      </c>
      <c r="I7" s="23" t="s">
        <v>96</v>
      </c>
      <c r="J7" s="23" t="s">
        <v>97</v>
      </c>
      <c r="K7" s="23" t="s">
        <v>98</v>
      </c>
      <c r="L7" s="23" t="s">
        <v>99</v>
      </c>
      <c r="M7" s="23" t="s">
        <v>100</v>
      </c>
      <c r="N7" s="24" t="s">
        <v>101</v>
      </c>
      <c r="O7" s="24">
        <v>39.96</v>
      </c>
      <c r="P7" s="24">
        <v>12.08</v>
      </c>
      <c r="Q7" s="24">
        <v>100</v>
      </c>
      <c r="R7" s="24">
        <v>5040</v>
      </c>
      <c r="S7" s="24">
        <v>24851</v>
      </c>
      <c r="T7" s="24">
        <v>214.67</v>
      </c>
      <c r="U7" s="24">
        <v>115.76</v>
      </c>
      <c r="V7" s="24">
        <v>2977</v>
      </c>
      <c r="W7" s="24">
        <v>205.23</v>
      </c>
      <c r="X7" s="24">
        <v>14.51</v>
      </c>
      <c r="Y7" s="24" t="s">
        <v>101</v>
      </c>
      <c r="Z7" s="24">
        <v>99.84</v>
      </c>
      <c r="AA7" s="24">
        <v>100.76</v>
      </c>
      <c r="AB7" s="24">
        <v>101.65</v>
      </c>
      <c r="AC7" s="24">
        <v>101.81</v>
      </c>
      <c r="AD7" s="24" t="s">
        <v>101</v>
      </c>
      <c r="AE7" s="24">
        <v>99.03</v>
      </c>
      <c r="AF7" s="24">
        <v>100.41</v>
      </c>
      <c r="AG7" s="24">
        <v>100.17</v>
      </c>
      <c r="AH7" s="24">
        <v>96.95</v>
      </c>
      <c r="AI7" s="24">
        <v>96.62</v>
      </c>
      <c r="AJ7" s="24" t="s">
        <v>101</v>
      </c>
      <c r="AK7" s="24">
        <v>0</v>
      </c>
      <c r="AL7" s="24">
        <v>0</v>
      </c>
      <c r="AM7" s="24">
        <v>0</v>
      </c>
      <c r="AN7" s="24">
        <v>0</v>
      </c>
      <c r="AO7" s="24" t="s">
        <v>101</v>
      </c>
      <c r="AP7" s="24">
        <v>74.239999999999995</v>
      </c>
      <c r="AQ7" s="24">
        <v>83.92</v>
      </c>
      <c r="AR7" s="24">
        <v>89.31</v>
      </c>
      <c r="AS7" s="24">
        <v>91.33</v>
      </c>
      <c r="AT7" s="24">
        <v>111.69</v>
      </c>
      <c r="AU7" s="24" t="s">
        <v>101</v>
      </c>
      <c r="AV7" s="24">
        <v>36.26</v>
      </c>
      <c r="AW7" s="24">
        <v>48.86</v>
      </c>
      <c r="AX7" s="24">
        <v>61.95</v>
      </c>
      <c r="AY7" s="24">
        <v>71.849999999999994</v>
      </c>
      <c r="AZ7" s="24" t="s">
        <v>101</v>
      </c>
      <c r="BA7" s="24">
        <v>100.47</v>
      </c>
      <c r="BB7" s="24">
        <v>122.71</v>
      </c>
      <c r="BC7" s="24">
        <v>138.19999999999999</v>
      </c>
      <c r="BD7" s="24">
        <v>126.97</v>
      </c>
      <c r="BE7" s="24">
        <v>111.29</v>
      </c>
      <c r="BF7" s="24" t="s">
        <v>101</v>
      </c>
      <c r="BG7" s="24">
        <v>224</v>
      </c>
      <c r="BH7" s="24">
        <v>230.66</v>
      </c>
      <c r="BI7" s="24">
        <v>485.05</v>
      </c>
      <c r="BJ7" s="24">
        <v>594.59</v>
      </c>
      <c r="BK7" s="24" t="s">
        <v>101</v>
      </c>
      <c r="BL7" s="24">
        <v>294.27</v>
      </c>
      <c r="BM7" s="24">
        <v>294.08999999999997</v>
      </c>
      <c r="BN7" s="24">
        <v>294.08999999999997</v>
      </c>
      <c r="BO7" s="24">
        <v>338.47</v>
      </c>
      <c r="BP7" s="24">
        <v>349.83</v>
      </c>
      <c r="BQ7" s="24" t="s">
        <v>101</v>
      </c>
      <c r="BR7" s="24">
        <v>96.64</v>
      </c>
      <c r="BS7" s="24">
        <v>96.76</v>
      </c>
      <c r="BT7" s="24">
        <v>95.24</v>
      </c>
      <c r="BU7" s="24">
        <v>99.01</v>
      </c>
      <c r="BV7" s="24" t="s">
        <v>101</v>
      </c>
      <c r="BW7" s="24">
        <v>60.59</v>
      </c>
      <c r="BX7" s="24">
        <v>60</v>
      </c>
      <c r="BY7" s="24">
        <v>59.01</v>
      </c>
      <c r="BZ7" s="24">
        <v>56.06</v>
      </c>
      <c r="CA7" s="24">
        <v>53.65</v>
      </c>
      <c r="CB7" s="24" t="s">
        <v>101</v>
      </c>
      <c r="CC7" s="24">
        <v>232.51</v>
      </c>
      <c r="CD7" s="24">
        <v>233.63</v>
      </c>
      <c r="CE7" s="24">
        <v>242.43</v>
      </c>
      <c r="CF7" s="24">
        <v>235.97</v>
      </c>
      <c r="CG7" s="24" t="s">
        <v>101</v>
      </c>
      <c r="CH7" s="24">
        <v>280.23</v>
      </c>
      <c r="CI7" s="24">
        <v>282.70999999999998</v>
      </c>
      <c r="CJ7" s="24">
        <v>291.82</v>
      </c>
      <c r="CK7" s="24">
        <v>304.36</v>
      </c>
      <c r="CL7" s="24">
        <v>307.86</v>
      </c>
      <c r="CM7" s="24" t="s">
        <v>101</v>
      </c>
      <c r="CN7" s="24">
        <v>63.74</v>
      </c>
      <c r="CO7" s="24">
        <v>63.28</v>
      </c>
      <c r="CP7" s="24">
        <v>62.21</v>
      </c>
      <c r="CQ7" s="24">
        <v>61.79</v>
      </c>
      <c r="CR7" s="24" t="s">
        <v>101</v>
      </c>
      <c r="CS7" s="24">
        <v>58.19</v>
      </c>
      <c r="CT7" s="24">
        <v>56.52</v>
      </c>
      <c r="CU7" s="24">
        <v>88.45</v>
      </c>
      <c r="CV7" s="24">
        <v>54.08</v>
      </c>
      <c r="CW7" s="24">
        <v>54.61</v>
      </c>
      <c r="CX7" s="24" t="s">
        <v>101</v>
      </c>
      <c r="CY7" s="24">
        <v>100</v>
      </c>
      <c r="CZ7" s="24">
        <v>100</v>
      </c>
      <c r="DA7" s="24">
        <v>100</v>
      </c>
      <c r="DB7" s="24">
        <v>100</v>
      </c>
      <c r="DC7" s="24" t="s">
        <v>101</v>
      </c>
      <c r="DD7" s="24">
        <v>87.8</v>
      </c>
      <c r="DE7" s="24">
        <v>88.43</v>
      </c>
      <c r="DF7" s="24">
        <v>90.34</v>
      </c>
      <c r="DG7" s="24">
        <v>90.57</v>
      </c>
      <c r="DH7" s="24">
        <v>85.31</v>
      </c>
      <c r="DI7" s="24" t="s">
        <v>101</v>
      </c>
      <c r="DJ7" s="24">
        <v>4.13</v>
      </c>
      <c r="DK7" s="24">
        <v>7.98</v>
      </c>
      <c r="DL7" s="24">
        <v>11.54</v>
      </c>
      <c r="DM7" s="24">
        <v>15.3</v>
      </c>
      <c r="DN7" s="24" t="s">
        <v>101</v>
      </c>
      <c r="DO7" s="24">
        <v>15.74</v>
      </c>
      <c r="DP7" s="24">
        <v>21.02</v>
      </c>
      <c r="DQ7" s="24">
        <v>24.31</v>
      </c>
      <c r="DR7" s="24">
        <v>26.92</v>
      </c>
      <c r="DS7" s="24">
        <v>25.25</v>
      </c>
      <c r="DT7" s="24" t="s">
        <v>101</v>
      </c>
      <c r="DU7" s="24" t="s">
        <v>101</v>
      </c>
      <c r="DV7" s="24" t="s">
        <v>101</v>
      </c>
      <c r="DW7" s="24" t="s">
        <v>101</v>
      </c>
      <c r="DX7" s="24" t="s">
        <v>101</v>
      </c>
      <c r="DY7" s="24" t="s">
        <v>101</v>
      </c>
      <c r="DZ7" s="24" t="s">
        <v>101</v>
      </c>
      <c r="EA7" s="24" t="s">
        <v>101</v>
      </c>
      <c r="EB7" s="24" t="s">
        <v>101</v>
      </c>
      <c r="EC7" s="24" t="s">
        <v>101</v>
      </c>
      <c r="ED7" s="24" t="s">
        <v>101</v>
      </c>
      <c r="EE7" s="24" t="s">
        <v>101</v>
      </c>
      <c r="EF7" s="24" t="s">
        <v>101</v>
      </c>
      <c r="EG7" s="24" t="s">
        <v>101</v>
      </c>
      <c r="EH7" s="24" t="s">
        <v>101</v>
      </c>
      <c r="EI7" s="24" t="s">
        <v>101</v>
      </c>
      <c r="EJ7" s="24" t="s">
        <v>101</v>
      </c>
      <c r="EK7" s="24" t="s">
        <v>101</v>
      </c>
      <c r="EL7" s="24" t="s">
        <v>101</v>
      </c>
      <c r="EM7" s="24" t="s">
        <v>101</v>
      </c>
      <c r="EN7" s="24" t="s">
        <v>101</v>
      </c>
      <c r="EO7" s="24" t="s">
        <v>101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107</v>
      </c>
    </row>
    <row r="12" spans="1:148" x14ac:dyDescent="0.15">
      <c r="B12">
        <v>1</v>
      </c>
      <c r="C12">
        <v>1</v>
      </c>
      <c r="D12">
        <v>2</v>
      </c>
      <c r="E12">
        <v>3</v>
      </c>
      <c r="F12">
        <v>4</v>
      </c>
      <c r="G12" t="s">
        <v>108</v>
      </c>
    </row>
    <row r="13" spans="1:148" x14ac:dyDescent="0.15">
      <c r="B13" t="s">
        <v>109</v>
      </c>
      <c r="C13" t="s">
        <v>109</v>
      </c>
      <c r="D13" t="s">
        <v>110</v>
      </c>
      <c r="E13" t="s">
        <v>110</v>
      </c>
      <c r="F13" t="s">
        <v>109</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L4101-sui-115 </cp:lastModifiedBy>
  <dcterms:created xsi:type="dcterms:W3CDTF">2025-01-24T07:23:51Z</dcterms:created>
  <dcterms:modified xsi:type="dcterms:W3CDTF">2025-01-28T06:25:11Z</dcterms:modified>
  <cp:category/>
</cp:coreProperties>
</file>