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3gesui\"/>
    </mc:Choice>
  </mc:AlternateContent>
  <workbookProtection workbookAlgorithmName="SHA-512" workbookHashValue="Mp4OB5K5Rt1N1Lp5Mu784VCU4H4cjj3Td6JxGr3KGZ0wxFoLRptwwDVdhLA+plQF25RnSa5iWlJY7QwJNh303Q==" workbookSaltValue="DFKRNRiHvVZcK943JDJwNQ==" workbookSpinCount="100000" lockStructure="1"/>
  <bookViews>
    <workbookView xWindow="0" yWindow="0" windowWidth="28800" windowHeight="1221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N85" i="4" s="1"/>
  <c r="EC6" i="5"/>
  <c r="EB6" i="5"/>
  <c r="EA6" i="5"/>
  <c r="DZ6" i="5"/>
  <c r="DY6" i="5"/>
  <c r="DX6" i="5"/>
  <c r="DW6" i="5"/>
  <c r="DV6" i="5"/>
  <c r="DU6" i="5"/>
  <c r="DT6" i="5"/>
  <c r="DS6" i="5"/>
  <c r="M85" i="4" s="1"/>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J85" i="4" s="1"/>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G85" i="4" s="1"/>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AT10" i="4" s="1"/>
  <c r="V6" i="5"/>
  <c r="AL10" i="4" s="1"/>
  <c r="U6" i="5"/>
  <c r="BB8" i="4" s="1"/>
  <c r="T6" i="5"/>
  <c r="AT8" i="4" s="1"/>
  <c r="S6" i="5"/>
  <c r="R6" i="5"/>
  <c r="AD10" i="4" s="1"/>
  <c r="Q6" i="5"/>
  <c r="W10" i="4" s="1"/>
  <c r="P6" i="5"/>
  <c r="P10" i="4" s="1"/>
  <c r="O6" i="5"/>
  <c r="N6" i="5"/>
  <c r="B10" i="4" s="1"/>
  <c r="M6" i="5"/>
  <c r="AD8" i="4" s="1"/>
  <c r="L6" i="5"/>
  <c r="W8" i="4" s="1"/>
  <c r="K6" i="5"/>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K85" i="4"/>
  <c r="I85" i="4"/>
  <c r="F85" i="4"/>
  <c r="E85" i="4"/>
  <c r="I10" i="4"/>
  <c r="AL8" i="4"/>
  <c r="P8" i="4"/>
</calcChain>
</file>

<file path=xl/sharedStrings.xml><?xml version="1.0" encoding="utf-8"?>
<sst xmlns="http://schemas.openxmlformats.org/spreadsheetml/2006/main" count="231" uniqueCount="115">
  <si>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</si>
  <si>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</si>
  <si>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</si>
  <si>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</si>
  <si>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</si>
  <si>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</si>
  <si>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</si>
  <si>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</si>
  <si>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</si>
  <si>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</si>
  <si>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</si>
  <si>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</si>
  <si>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</si>
  <si>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</si>
  <si>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</si>
  <si>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</si>
  <si>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</si>
  <si>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</si>
  <si>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</si>
  <si>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</si>
  <si>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</si>
  <si>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</si>
  <si>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</si>
  <si>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</si>
  <si>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</si>
  <si>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</si>
  <si>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</si>
  <si>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</si>
  <si>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</si>
  <si>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</si>
  <si>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</si>
  <si>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</si>
  <si>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</si>
  <si>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</si>
  <si>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</si>
  <si>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</si>
  <si>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</si>
  <si>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</si>
  <si>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</si>
  <si>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</si>
  <si>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</si>
  <si>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</si>
  <si>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</si>
  <si>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</si>
  <si>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</si>
  <si>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</si>
  <si>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</si>
  <si>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</si>
  <si>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</si>
  <si>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</si>
  <si>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</si>
  <si>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</si>
  <si>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</si>
  <si>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</si>
  <si>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</si>
  <si>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</si>
  <si>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</si>
  <si>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</si>
  <si>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</si>
  <si>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</si>
  <si>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</si>
  <si>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</si>
  <si>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</si>
  <si>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</si>
  <si>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</si>
  <si>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</si>
  <si>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</si>
  <si>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</si>
  <si>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</si>
  <si>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</si>
  <si>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</si>
  <si>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</si>
  <si>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</si>
  <si>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</si>
  <si>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</si>
  <si>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</si>
  <si>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</si>
  <si>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</si>
  <si>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</si>
  <si>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</si>
  <si>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</si>
  <si>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</si>
  <si>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</si>
  <si>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</si>
  <si>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</si>
  <si>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</si>
  <si>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</si>
  <si>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</si>
  <si>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</si>
  <si>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</si>
  <si>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</si>
  <si>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</si>
  <si>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</si>
  <si>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</si>
  <si>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</si>
  <si>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鶴岡市</t>
  </si>
  <si>
    <t>法適用</t>
  </si>
  <si>
    <t>下水道事業</t>
  </si>
  <si>
    <t>農業集落排水</t>
  </si>
  <si>
    <t>F1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</si>
  <si>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</si>
  <si>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</si>
  <si>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</si>
  <si>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</si>
  <si>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</si>
  <si>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</si>
  <si>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</si>
  <si>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</si>
  <si>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</si>
  <si>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</si>
  <si>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</si>
  <si>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</si>
  <si>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　①経常収支比率は類似団体平均値より高く、100％を上回っています。使用料収入や一般会計からの繰入金等により費用を賄っている状況となっています。
　②累積欠損金比率は、累積欠損金が発生していないため、0％となっています。
　③流動比率は、平成初期における整備事業費に充てられた企業債の償還額が依然として大きいことなどから、100％を下回っていますが、償還の進捗により改善傾向にあります。
　④企業債残高対事業規模比率は、企業債残高が前年度に比べ減少している一方で、使用料収入も減少しているため、前年度の数値をわずかに上回りました。
　⑤経費回収率は、使用料収入の減少により100％を下回りましたが、汚水処理費の減少により昨年度に比べ改善されました。
　⑥汚水処理原価は、汚水処理費と年間有収水量ともにが減少したことにより、前年度よりも低下しました。
　⑦施設利用率は、一日平均処理水量が減少したことにより、前年度の比率を下回りました。率は低い水準にあり、施設が過大で実際の処理量に見合っていない状況となっています。
　⑧水洗化率は、集落排水施設が整備されて相当年数が経過しており、普及が進んでいることにより、高い比率となっています。</t>
    <rPh sb="2" eb="4">
      <t>ケイジョウ</t>
    </rPh>
    <rPh sb="9" eb="11">
      <t>ルイジ</t>
    </rPh>
    <rPh sb="11" eb="13">
      <t>ダンタイ</t>
    </rPh>
    <rPh sb="13" eb="16">
      <t>ヘイキンチ</t>
    </rPh>
    <rPh sb="18" eb="19">
      <t>タカ</t>
    </rPh>
    <rPh sb="54" eb="56">
      <t>ヒヨウ</t>
    </rPh>
    <rPh sb="57" eb="58">
      <t>マカナ</t>
    </rPh>
    <rPh sb="75" eb="77">
      <t>ルイセキ</t>
    </rPh>
    <rPh sb="77" eb="80">
      <t>ケッソンキン</t>
    </rPh>
    <rPh sb="80" eb="82">
      <t>ヒリツ</t>
    </rPh>
    <rPh sb="113" eb="117">
      <t>リュウドウヒリツ</t>
    </rPh>
    <rPh sb="175" eb="177">
      <t>ショウカン</t>
    </rPh>
    <rPh sb="178" eb="180">
      <t>シンチョク</t>
    </rPh>
    <rPh sb="183" eb="185">
      <t>カイゼン</t>
    </rPh>
    <rPh sb="185" eb="187">
      <t>ケイコウ</t>
    </rPh>
    <rPh sb="196" eb="199">
      <t>キギョウサイ</t>
    </rPh>
    <rPh sb="199" eb="201">
      <t>ザンダカ</t>
    </rPh>
    <rPh sb="201" eb="202">
      <t>タイ</t>
    </rPh>
    <rPh sb="202" eb="204">
      <t>ジギョウ</t>
    </rPh>
    <rPh sb="204" eb="206">
      <t>キボ</t>
    </rPh>
    <rPh sb="206" eb="208">
      <t>ヒリツ</t>
    </rPh>
    <rPh sb="210" eb="213">
      <t>キギョウサイ</t>
    </rPh>
    <rPh sb="213" eb="215">
      <t>ザンダカ</t>
    </rPh>
    <rPh sb="216" eb="219">
      <t>ゼンネンド</t>
    </rPh>
    <rPh sb="220" eb="221">
      <t>クラ</t>
    </rPh>
    <rPh sb="222" eb="224">
      <t>ゲンショウ</t>
    </rPh>
    <rPh sb="228" eb="230">
      <t>イッポウ</t>
    </rPh>
    <rPh sb="232" eb="235">
      <t>シヨウリョウ</t>
    </rPh>
    <rPh sb="235" eb="237">
      <t>シュウニュウ</t>
    </rPh>
    <rPh sb="238" eb="240">
      <t>ゲンショウ</t>
    </rPh>
    <rPh sb="247" eb="250">
      <t>ゼンネンド</t>
    </rPh>
    <rPh sb="251" eb="253">
      <t>スウチ</t>
    </rPh>
    <rPh sb="258" eb="260">
      <t>ウワマワ</t>
    </rPh>
    <rPh sb="275" eb="278">
      <t>シヨウリョウ</t>
    </rPh>
    <rPh sb="278" eb="280">
      <t>シュウニュウ</t>
    </rPh>
    <rPh sb="281" eb="283">
      <t>ゲンショウ</t>
    </rPh>
    <rPh sb="291" eb="293">
      <t>シタマワ</t>
    </rPh>
    <rPh sb="299" eb="304">
      <t>オスイショリヒ</t>
    </rPh>
    <rPh sb="305" eb="307">
      <t>ゲンショウ</t>
    </rPh>
    <rPh sb="310" eb="313">
      <t>サクネンド</t>
    </rPh>
    <rPh sb="314" eb="315">
      <t>クラ</t>
    </rPh>
    <rPh sb="316" eb="318">
      <t>カイゼン</t>
    </rPh>
    <rPh sb="327" eb="331">
      <t>オスイショリ</t>
    </rPh>
    <rPh sb="331" eb="333">
      <t>ゲンカ</t>
    </rPh>
    <rPh sb="341" eb="343">
      <t>ネンカン</t>
    </rPh>
    <rPh sb="343" eb="347">
      <t>ユウシュウスイリョウ</t>
    </rPh>
    <rPh sb="351" eb="353">
      <t>ゲンショウ</t>
    </rPh>
    <rPh sb="361" eb="364">
      <t>ゼンネンド</t>
    </rPh>
    <rPh sb="367" eb="369">
      <t>テイカ</t>
    </rPh>
    <rPh sb="377" eb="379">
      <t>シセツ</t>
    </rPh>
    <rPh sb="379" eb="382">
      <t>リヨウリツ</t>
    </rPh>
    <rPh sb="384" eb="388">
      <t>イチニチヘイキン</t>
    </rPh>
    <rPh sb="388" eb="390">
      <t>ショリ</t>
    </rPh>
    <rPh sb="390" eb="392">
      <t>スイリョウ</t>
    </rPh>
    <rPh sb="393" eb="395">
      <t>ゲンショウ</t>
    </rPh>
    <rPh sb="403" eb="406">
      <t>ゼンネンド</t>
    </rPh>
    <rPh sb="407" eb="409">
      <t>ヒリツ</t>
    </rPh>
    <rPh sb="410" eb="412">
      <t>シタマワ</t>
    </rPh>
    <rPh sb="417" eb="418">
      <t>リツ</t>
    </rPh>
    <rPh sb="419" eb="420">
      <t>ヒク</t>
    </rPh>
    <rPh sb="421" eb="423">
      <t>スイジュン</t>
    </rPh>
    <rPh sb="427" eb="429">
      <t>シセツ</t>
    </rPh>
    <rPh sb="430" eb="432">
      <t>カダイ</t>
    </rPh>
    <rPh sb="433" eb="435">
      <t>ジッサイ</t>
    </rPh>
    <rPh sb="436" eb="439">
      <t>ショリリョウ</t>
    </rPh>
    <rPh sb="440" eb="442">
      <t>ミア</t>
    </rPh>
    <rPh sb="447" eb="449">
      <t>ジョウキョウ</t>
    </rPh>
    <rPh sb="460" eb="464">
      <t>スイセンカリツ</t>
    </rPh>
    <rPh sb="490" eb="492">
      <t>フキュウ</t>
    </rPh>
    <rPh sb="493" eb="494">
      <t>スス</t>
    </rPh>
    <rPh sb="506" eb="508">
      <t>ヒリツ</t>
    </rPh>
    <phoneticPr fontId="4"/>
  </si>
  <si>
    <t>　①有形固定資産減価償却率は、類似団体平均よりも低い水準となっています。施設の統廃合などに伴う施設整備により減価償却累計額が少なくなっています。
　②令和5年度時点で法定耐用年数を超える管渠はありませんが、将来的には耐用年数に達することから、改築・更新時期を迎える管渠が増加することが考えられます。今後は、設備の回復・予防保全のための修繕や事業費の平準化を図り、計画的かつ効率的な維持修繕・改築更新に取り組んでいく必要があります。
　③令和5年度は改善を実施した管渠は無く、有形固定資産減価償却率の状況から緊急な改築等の必要性は低いと言えます。</t>
    <rPh sb="2" eb="6">
      <t>ユウケイコテイ</t>
    </rPh>
    <rPh sb="6" eb="8">
      <t>シサン</t>
    </rPh>
    <rPh sb="12" eb="13">
      <t>リツ</t>
    </rPh>
    <rPh sb="15" eb="17">
      <t>ルイジ</t>
    </rPh>
    <rPh sb="17" eb="19">
      <t>ダンタイ</t>
    </rPh>
    <rPh sb="19" eb="21">
      <t>ヘイキン</t>
    </rPh>
    <rPh sb="24" eb="25">
      <t>ヒク</t>
    </rPh>
    <rPh sb="26" eb="28">
      <t>スイジュン</t>
    </rPh>
    <rPh sb="36" eb="38">
      <t>シセツ</t>
    </rPh>
    <rPh sb="39" eb="42">
      <t>トウハイゴウ</t>
    </rPh>
    <rPh sb="45" eb="46">
      <t>トモナ</t>
    </rPh>
    <rPh sb="47" eb="51">
      <t>シセツセイビ</t>
    </rPh>
    <rPh sb="54" eb="61">
      <t>ゲンカショウキャクルイケイガク</t>
    </rPh>
    <rPh sb="62" eb="63">
      <t>スク</t>
    </rPh>
    <rPh sb="149" eb="151">
      <t>コンゴ</t>
    </rPh>
    <rPh sb="249" eb="251">
      <t>ジョウキョウ</t>
    </rPh>
    <phoneticPr fontId="4"/>
  </si>
  <si>
    <t>　下水道事業の収入において、一般会計からの基準外繰入金によって下水道事業全体で収支のバランスを取っている現状ですが、原則として使用料収入のみで汚水処理にかかる経費を賄わなければならないため、一般会計からの繰入を減らす努力が必要となります。
　また、今後の施設の維持管理にかかる経費や改築費用の増加、人口減少による使用料収入の減少等が見込まれることを踏まえると、下水道サービスを持続的に提供していくため、安定した経営の実現が不可欠となります。「鶴岡市生活排水処理施設整備基本構想」に基づき計画的、効率的に整備を進め、併せてアセットマネジメントに取り組み、使用料の適正化や長寿命化計画による施設の改築を行っていく必要があります。</t>
    <rPh sb="21" eb="24">
      <t>キジュンガイ</t>
    </rPh>
    <rPh sb="34" eb="36">
      <t>ジギョウ</t>
    </rPh>
    <rPh sb="36" eb="38">
      <t>ゼンタイ</t>
    </rPh>
    <rPh sb="123" eb="125">
      <t>コンゴ</t>
    </rPh>
    <rPh sb="224" eb="226">
      <t>セイカツ</t>
    </rPh>
    <rPh sb="226" eb="228">
      <t>ハイスイ</t>
    </rPh>
    <rPh sb="228" eb="230">
      <t>ショリ</t>
    </rPh>
    <rPh sb="230" eb="232">
      <t>シセツ</t>
    </rPh>
    <rPh sb="232" eb="234">
      <t>セイビ</t>
    </rPh>
    <rPh sb="234" eb="236">
      <t>キホン</t>
    </rPh>
    <rPh sb="240" eb="241">
      <t>モト</t>
    </rPh>
    <rPh sb="243" eb="245">
      <t>ケイカク</t>
    </rPh>
    <rPh sb="245" eb="246">
      <t>テキ</t>
    </rPh>
    <rPh sb="247" eb="250">
      <t>コウリツテキ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</si>
</sst>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formatCode="#,##0.00;&quot;△&quot;#,##0.00;&quot;-&quot;">
                  <c:v>0.21</c:v>
                </c:pt>
                <c:pt idx="1">
                  <c:v>0</c:v>
                </c:pt>
                <c:pt idx="2">
                  <c:v>0</c:v>
                </c:pt>
                <c:pt idx="3">
                  <c:v>0</c:v>
                </c:pt>
                <c:pt idx="4">
                  <c:v>0</c:v>
                </c:pt>
              </c:numCache>
            </c:numRef>
          </c:val>
          <c:extLst>
            <c:ext xmlns:c16="http://schemas.microsoft.com/office/drawing/2014/chart" uri="{C3380CC4-5D6E-409C-BE32-E72D297353CC}">
              <c16:uniqueId val="{00000000-F288-4C42-A1C6-26EF773A24B3}"/>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0.02</c:v>
                </c:pt>
                <c:pt idx="2">
                  <c:v>0.01</c:v>
                </c:pt>
                <c:pt idx="3">
                  <c:v>0.01</c:v>
                </c:pt>
                <c:pt idx="4">
                  <c:v>0.02</c:v>
                </c:pt>
              </c:numCache>
            </c:numRef>
          </c:val>
          <c:smooth val="0"/>
          <c:extLst>
            <c:ext xmlns:c16="http://schemas.microsoft.com/office/drawing/2014/chart" uri="{C3380CC4-5D6E-409C-BE32-E72D297353CC}">
              <c16:uniqueId val="{00000001-F288-4C42-A1C6-26EF773A24B3}"/>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57</c:v>
                </c:pt>
                <c:pt idx="1">
                  <c:v>59.1</c:v>
                </c:pt>
                <c:pt idx="2">
                  <c:v>57.15</c:v>
                </c:pt>
                <c:pt idx="3">
                  <c:v>55.16</c:v>
                </c:pt>
                <c:pt idx="4">
                  <c:v>53.31</c:v>
                </c:pt>
              </c:numCache>
            </c:numRef>
          </c:val>
          <c:extLst>
            <c:ext xmlns:c16="http://schemas.microsoft.com/office/drawing/2014/chart" uri="{C3380CC4-5D6E-409C-BE32-E72D297353CC}">
              <c16:uniqueId val="{00000000-DD10-4688-A85E-CA8665EDE52F}"/>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54.06</c:v>
                </c:pt>
                <c:pt idx="1">
                  <c:v>55.26</c:v>
                </c:pt>
                <c:pt idx="2">
                  <c:v>54.54</c:v>
                </c:pt>
                <c:pt idx="3">
                  <c:v>52.9</c:v>
                </c:pt>
                <c:pt idx="4">
                  <c:v>52.63</c:v>
                </c:pt>
              </c:numCache>
            </c:numRef>
          </c:val>
          <c:smooth val="0"/>
          <c:extLst>
            <c:ext xmlns:c16="http://schemas.microsoft.com/office/drawing/2014/chart" uri="{C3380CC4-5D6E-409C-BE32-E72D297353CC}">
              <c16:uniqueId val="{00000001-DD10-4688-A85E-CA8665EDE52F}"/>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95.66</c:v>
                </c:pt>
                <c:pt idx="1">
                  <c:v>95.8</c:v>
                </c:pt>
                <c:pt idx="2">
                  <c:v>96.08</c:v>
                </c:pt>
                <c:pt idx="3">
                  <c:v>96.25</c:v>
                </c:pt>
                <c:pt idx="4">
                  <c:v>95.6</c:v>
                </c:pt>
              </c:numCache>
            </c:numRef>
          </c:val>
          <c:extLst>
            <c:ext xmlns:c16="http://schemas.microsoft.com/office/drawing/2014/chart" uri="{C3380CC4-5D6E-409C-BE32-E72D297353CC}">
              <c16:uniqueId val="{00000000-05F6-41C9-A3F5-DC6F7034A18D}"/>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90.11</c:v>
                </c:pt>
                <c:pt idx="1">
                  <c:v>90.52</c:v>
                </c:pt>
                <c:pt idx="2">
                  <c:v>90.3</c:v>
                </c:pt>
                <c:pt idx="3">
                  <c:v>90.3</c:v>
                </c:pt>
                <c:pt idx="4">
                  <c:v>90.32</c:v>
                </c:pt>
              </c:numCache>
            </c:numRef>
          </c:val>
          <c:smooth val="0"/>
          <c:extLst>
            <c:ext xmlns:c16="http://schemas.microsoft.com/office/drawing/2014/chart" uri="{C3380CC4-5D6E-409C-BE32-E72D297353CC}">
              <c16:uniqueId val="{00000001-05F6-41C9-A3F5-DC6F7034A18D}"/>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101.26</c:v>
                </c:pt>
                <c:pt idx="1">
                  <c:v>103.31</c:v>
                </c:pt>
                <c:pt idx="2">
                  <c:v>104.7</c:v>
                </c:pt>
                <c:pt idx="3">
                  <c:v>101.82</c:v>
                </c:pt>
                <c:pt idx="4">
                  <c:v>108.49</c:v>
                </c:pt>
              </c:numCache>
            </c:numRef>
          </c:val>
          <c:extLst>
            <c:ext xmlns:c16="http://schemas.microsoft.com/office/drawing/2014/chart" uri="{C3380CC4-5D6E-409C-BE32-E72D297353CC}">
              <c16:uniqueId val="{00000000-A1F5-4483-AD0F-F006FA940B8A}"/>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101.91</c:v>
                </c:pt>
                <c:pt idx="1">
                  <c:v>103.09</c:v>
                </c:pt>
                <c:pt idx="2">
                  <c:v>102.11</c:v>
                </c:pt>
                <c:pt idx="3">
                  <c:v>101.91</c:v>
                </c:pt>
                <c:pt idx="4">
                  <c:v>103.07</c:v>
                </c:pt>
              </c:numCache>
            </c:numRef>
          </c:val>
          <c:smooth val="0"/>
          <c:extLst>
            <c:ext xmlns:c16="http://schemas.microsoft.com/office/drawing/2014/chart" uri="{C3380CC4-5D6E-409C-BE32-E72D297353CC}">
              <c16:uniqueId val="{00000001-A1F5-4483-AD0F-F006FA940B8A}"/>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16.3</c:v>
                </c:pt>
                <c:pt idx="1">
                  <c:v>19.22</c:v>
                </c:pt>
                <c:pt idx="2">
                  <c:v>21.89</c:v>
                </c:pt>
                <c:pt idx="3">
                  <c:v>24.58</c:v>
                </c:pt>
                <c:pt idx="4">
                  <c:v>26.6</c:v>
                </c:pt>
              </c:numCache>
            </c:numRef>
          </c:val>
          <c:extLst>
            <c:ext xmlns:c16="http://schemas.microsoft.com/office/drawing/2014/chart" uri="{C3380CC4-5D6E-409C-BE32-E72D297353CC}">
              <c16:uniqueId val="{00000000-F9FA-419F-9FF3-91779F94AC21}"/>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28.19</c:v>
                </c:pt>
                <c:pt idx="1">
                  <c:v>24.8</c:v>
                </c:pt>
                <c:pt idx="2">
                  <c:v>28.12</c:v>
                </c:pt>
                <c:pt idx="3">
                  <c:v>28.79</c:v>
                </c:pt>
                <c:pt idx="4">
                  <c:v>30.5</c:v>
                </c:pt>
              </c:numCache>
            </c:numRef>
          </c:val>
          <c:smooth val="0"/>
          <c:extLst>
            <c:ext xmlns:c16="http://schemas.microsoft.com/office/drawing/2014/chart" uri="{C3380CC4-5D6E-409C-BE32-E72D297353CC}">
              <c16:uniqueId val="{00000001-F9FA-419F-9FF3-91779F94AC21}"/>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959-41E2-A8EC-C184704CF1D8}"/>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5959-41E2-A8EC-C184704CF1D8}"/>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55.46</c:v>
                </c:pt>
                <c:pt idx="1">
                  <c:v>41.89</c:v>
                </c:pt>
                <c:pt idx="2">
                  <c:v>24.86</c:v>
                </c:pt>
                <c:pt idx="3">
                  <c:v>18.260000000000002</c:v>
                </c:pt>
                <c:pt idx="4" formatCode="#,##0.00;&quot;△&quot;#,##0.00">
                  <c:v>0</c:v>
                </c:pt>
              </c:numCache>
            </c:numRef>
          </c:val>
          <c:extLst>
            <c:ext xmlns:c16="http://schemas.microsoft.com/office/drawing/2014/chart" uri="{C3380CC4-5D6E-409C-BE32-E72D297353CC}">
              <c16:uniqueId val="{00000000-EE80-4784-88A7-638F6B3D3A3A}"/>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127.98</c:v>
                </c:pt>
                <c:pt idx="1">
                  <c:v>101.24</c:v>
                </c:pt>
                <c:pt idx="2">
                  <c:v>124.9</c:v>
                </c:pt>
                <c:pt idx="3">
                  <c:v>124.8</c:v>
                </c:pt>
                <c:pt idx="4">
                  <c:v>120.64</c:v>
                </c:pt>
              </c:numCache>
            </c:numRef>
          </c:val>
          <c:smooth val="0"/>
          <c:extLst>
            <c:ext xmlns:c16="http://schemas.microsoft.com/office/drawing/2014/chart" uri="{C3380CC4-5D6E-409C-BE32-E72D297353CC}">
              <c16:uniqueId val="{00000001-EE80-4784-88A7-638F6B3D3A3A}"/>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56.75</c:v>
                </c:pt>
                <c:pt idx="1">
                  <c:v>61.28</c:v>
                </c:pt>
                <c:pt idx="2">
                  <c:v>78.14</c:v>
                </c:pt>
                <c:pt idx="3">
                  <c:v>80.540000000000006</c:v>
                </c:pt>
                <c:pt idx="4">
                  <c:v>94.02</c:v>
                </c:pt>
              </c:numCache>
            </c:numRef>
          </c:val>
          <c:extLst>
            <c:ext xmlns:c16="http://schemas.microsoft.com/office/drawing/2014/chart" uri="{C3380CC4-5D6E-409C-BE32-E72D297353CC}">
              <c16:uniqueId val="{00000000-C892-47E4-9D27-8DB3AD582371}"/>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44.14</c:v>
                </c:pt>
                <c:pt idx="1">
                  <c:v>37.24</c:v>
                </c:pt>
                <c:pt idx="2">
                  <c:v>33.58</c:v>
                </c:pt>
                <c:pt idx="3">
                  <c:v>35.42</c:v>
                </c:pt>
                <c:pt idx="4">
                  <c:v>39.82</c:v>
                </c:pt>
              </c:numCache>
            </c:numRef>
          </c:val>
          <c:smooth val="0"/>
          <c:extLst>
            <c:ext xmlns:c16="http://schemas.microsoft.com/office/drawing/2014/chart" uri="{C3380CC4-5D6E-409C-BE32-E72D297353CC}">
              <c16:uniqueId val="{00000001-C892-47E4-9D27-8DB3AD582371}"/>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2024.12</c:v>
                </c:pt>
                <c:pt idx="1">
                  <c:v>1847.25</c:v>
                </c:pt>
                <c:pt idx="2">
                  <c:v>1737.02</c:v>
                </c:pt>
                <c:pt idx="3">
                  <c:v>1658.23</c:v>
                </c:pt>
                <c:pt idx="4">
                  <c:v>1668.92</c:v>
                </c:pt>
              </c:numCache>
            </c:numRef>
          </c:val>
          <c:extLst>
            <c:ext xmlns:c16="http://schemas.microsoft.com/office/drawing/2014/chart" uri="{C3380CC4-5D6E-409C-BE32-E72D297353CC}">
              <c16:uniqueId val="{00000000-6A30-48B2-8921-49FF4E683FA9}"/>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654.71</c:v>
                </c:pt>
                <c:pt idx="1">
                  <c:v>783.8</c:v>
                </c:pt>
                <c:pt idx="2">
                  <c:v>778.81</c:v>
                </c:pt>
                <c:pt idx="3">
                  <c:v>718.49</c:v>
                </c:pt>
                <c:pt idx="4">
                  <c:v>743.31</c:v>
                </c:pt>
              </c:numCache>
            </c:numRef>
          </c:val>
          <c:smooth val="0"/>
          <c:extLst>
            <c:ext xmlns:c16="http://schemas.microsoft.com/office/drawing/2014/chart" uri="{C3380CC4-5D6E-409C-BE32-E72D297353CC}">
              <c16:uniqueId val="{00000001-6A30-48B2-8921-49FF4E683FA9}"/>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100</c:v>
                </c:pt>
                <c:pt idx="1">
                  <c:v>98.96</c:v>
                </c:pt>
                <c:pt idx="2">
                  <c:v>98.81</c:v>
                </c:pt>
                <c:pt idx="3">
                  <c:v>85.54</c:v>
                </c:pt>
                <c:pt idx="4">
                  <c:v>87.69</c:v>
                </c:pt>
              </c:numCache>
            </c:numRef>
          </c:val>
          <c:extLst>
            <c:ext xmlns:c16="http://schemas.microsoft.com/office/drawing/2014/chart" uri="{C3380CC4-5D6E-409C-BE32-E72D297353CC}">
              <c16:uniqueId val="{00000000-F108-40E2-A8A2-4CE63D1B0C95}"/>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65.37</c:v>
                </c:pt>
                <c:pt idx="1">
                  <c:v>68.11</c:v>
                </c:pt>
                <c:pt idx="2">
                  <c:v>67.23</c:v>
                </c:pt>
                <c:pt idx="3">
                  <c:v>61.82</c:v>
                </c:pt>
                <c:pt idx="4">
                  <c:v>61.15</c:v>
                </c:pt>
              </c:numCache>
            </c:numRef>
          </c:val>
          <c:smooth val="0"/>
          <c:extLst>
            <c:ext xmlns:c16="http://schemas.microsoft.com/office/drawing/2014/chart" uri="{C3380CC4-5D6E-409C-BE32-E72D297353CC}">
              <c16:uniqueId val="{00000001-F108-40E2-A8A2-4CE63D1B0C95}"/>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194.47</c:v>
                </c:pt>
                <c:pt idx="1">
                  <c:v>196.18</c:v>
                </c:pt>
                <c:pt idx="2">
                  <c:v>197.21</c:v>
                </c:pt>
                <c:pt idx="3">
                  <c:v>227.39</c:v>
                </c:pt>
                <c:pt idx="4">
                  <c:v>221.24</c:v>
                </c:pt>
              </c:numCache>
            </c:numRef>
          </c:val>
          <c:extLst>
            <c:ext xmlns:c16="http://schemas.microsoft.com/office/drawing/2014/chart" uri="{C3380CC4-5D6E-409C-BE32-E72D297353CC}">
              <c16:uniqueId val="{00000000-665C-4762-A449-D54CA0BF059A}"/>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228.99</c:v>
                </c:pt>
                <c:pt idx="1">
                  <c:v>222.41</c:v>
                </c:pt>
                <c:pt idx="2">
                  <c:v>228.21</c:v>
                </c:pt>
                <c:pt idx="3">
                  <c:v>246.9</c:v>
                </c:pt>
                <c:pt idx="4">
                  <c:v>250.43</c:v>
                </c:pt>
              </c:numCache>
            </c:numRef>
          </c:val>
          <c:smooth val="0"/>
          <c:extLst>
            <c:ext xmlns:c16="http://schemas.microsoft.com/office/drawing/2014/chart" uri="{C3380CC4-5D6E-409C-BE32-E72D297353CC}">
              <c16:uniqueId val="{00000001-665C-4762-A449-D54CA0BF059A}"/>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【104.44】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【124.06】</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【42.02】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【785.10】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【87.54】</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【49.87】</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【271.15】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【56.93】</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【28.42】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zoomScale="70" zoomScaleNormal="7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山形県　鶴岡市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法適用</v>
      </c>
      <c r="C8" s="34"/>
      <c r="D8" s="34"/>
      <c r="E8" s="34"/>
      <c r="F8" s="34"/>
      <c r="G8" s="34"/>
      <c r="H8" s="34"/>
      <c r="I8" s="34" t="str">
        <f>データ!J6</f>
        <v>下水道事業</v>
      </c>
      <c r="J8" s="34"/>
      <c r="K8" s="34"/>
      <c r="L8" s="34"/>
      <c r="M8" s="34"/>
      <c r="N8" s="34"/>
      <c r="O8" s="34"/>
      <c r="P8" s="34" t="str">
        <f>データ!K6</f>
        <v>農業集落排水</v>
      </c>
      <c r="Q8" s="34"/>
      <c r="R8" s="34"/>
      <c r="S8" s="34"/>
      <c r="T8" s="34"/>
      <c r="U8" s="34"/>
      <c r="V8" s="34"/>
      <c r="W8" s="34" t="str">
        <f>データ!L6</f>
        <v>F1</v>
      </c>
      <c r="X8" s="34"/>
      <c r="Y8" s="34"/>
      <c r="Z8" s="34"/>
      <c r="AA8" s="34"/>
      <c r="AB8" s="34"/>
      <c r="AC8" s="34"/>
      <c r="AD8" s="35" t="str">
        <f>データ!$M$6</f>
        <v>非設置</v>
      </c>
      <c r="AE8" s="35"/>
      <c r="AF8" s="35"/>
      <c r="AG8" s="35"/>
      <c r="AH8" s="35"/>
      <c r="AI8" s="35"/>
      <c r="AJ8" s="35"/>
      <c r="AK8" s="3"/>
      <c r="AL8" s="36">
        <f>データ!S6</f>
        <v>118692</v>
      </c>
      <c r="AM8" s="36"/>
      <c r="AN8" s="36"/>
      <c r="AO8" s="36"/>
      <c r="AP8" s="36"/>
      <c r="AQ8" s="36"/>
      <c r="AR8" s="36"/>
      <c r="AS8" s="36"/>
      <c r="AT8" s="37">
        <f>データ!T6</f>
        <v>1311.51</v>
      </c>
      <c r="AU8" s="37"/>
      <c r="AV8" s="37"/>
      <c r="AW8" s="37"/>
      <c r="AX8" s="37"/>
      <c r="AY8" s="37"/>
      <c r="AZ8" s="37"/>
      <c r="BA8" s="37"/>
      <c r="BB8" s="37">
        <f>データ!U6</f>
        <v>90.5</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f>データ!O6</f>
        <v>75.28</v>
      </c>
      <c r="J10" s="37"/>
      <c r="K10" s="37"/>
      <c r="L10" s="37"/>
      <c r="M10" s="37"/>
      <c r="N10" s="37"/>
      <c r="O10" s="37"/>
      <c r="P10" s="37">
        <f>データ!P6</f>
        <v>12.3</v>
      </c>
      <c r="Q10" s="37"/>
      <c r="R10" s="37"/>
      <c r="S10" s="37"/>
      <c r="T10" s="37"/>
      <c r="U10" s="37"/>
      <c r="V10" s="37"/>
      <c r="W10" s="37">
        <f>データ!Q6</f>
        <v>82.66</v>
      </c>
      <c r="X10" s="37"/>
      <c r="Y10" s="37"/>
      <c r="Z10" s="37"/>
      <c r="AA10" s="37"/>
      <c r="AB10" s="37"/>
      <c r="AC10" s="37"/>
      <c r="AD10" s="36">
        <f>データ!R6</f>
        <v>3883</v>
      </c>
      <c r="AE10" s="36"/>
      <c r="AF10" s="36"/>
      <c r="AG10" s="36"/>
      <c r="AH10" s="36"/>
      <c r="AI10" s="36"/>
      <c r="AJ10" s="36"/>
      <c r="AK10" s="2"/>
      <c r="AL10" s="36">
        <f>データ!V6</f>
        <v>14495</v>
      </c>
      <c r="AM10" s="36"/>
      <c r="AN10" s="36"/>
      <c r="AO10" s="36"/>
      <c r="AP10" s="36"/>
      <c r="AQ10" s="36"/>
      <c r="AR10" s="36"/>
      <c r="AS10" s="36"/>
      <c r="AT10" s="37">
        <f>データ!W6</f>
        <v>12.87</v>
      </c>
      <c r="AU10" s="37"/>
      <c r="AV10" s="37"/>
      <c r="AW10" s="37"/>
      <c r="AX10" s="37"/>
      <c r="AY10" s="37"/>
      <c r="AZ10" s="37"/>
      <c r="BA10" s="37"/>
      <c r="BB10" s="37">
        <f>データ!X6</f>
        <v>1126.26</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112</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113</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114</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【104.44】</v>
      </c>
      <c r="F85" s="12" t="str">
        <f>データ!AT6</f>
        <v>【124.06】</v>
      </c>
      <c r="G85" s="12" t="str">
        <f>データ!BE6</f>
        <v>【42.02】</v>
      </c>
      <c r="H85" s="12" t="str">
        <f>データ!BP6</f>
        <v>【785.10】</v>
      </c>
      <c r="I85" s="12" t="str">
        <f>データ!CA6</f>
        <v>【56.93】</v>
      </c>
      <c r="J85" s="12" t="str">
        <f>データ!CL6</f>
        <v>【271.15】</v>
      </c>
      <c r="K85" s="12" t="str">
        <f>データ!CW6</f>
        <v>【49.87】</v>
      </c>
      <c r="L85" s="12" t="str">
        <f>データ!DH6</f>
        <v>【87.54】</v>
      </c>
      <c r="M85" s="12" t="str">
        <f>データ!DS6</f>
        <v>【28.42】</v>
      </c>
      <c r="N85" s="12" t="str">
        <f>データ!ED6</f>
        <v>【0.08】</v>
      </c>
      <c r="O85" s="12" t="str">
        <f>データ!EO6</f>
        <v>【0.02】</v>
      </c>
    </row>
  </sheetData>
  <sheetProtection algorithmName="SHA-512" hashValue="G8rOoRyCIoFdmWAhCcKZS1mGz5IyTMhpeLDk+SEf+bsR27DcoFuIcJoTyGPelytP3yMP6/Vd6O0Nf6sAkvy/yg==" saltValue="j3ENg/xrj1kDHQVK9gyDxQ=="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28</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54</v>
      </c>
      <c r="B4" s="16"/>
      <c r="C4" s="16"/>
      <c r="D4" s="16"/>
      <c r="E4" s="16"/>
      <c r="F4" s="16"/>
      <c r="G4" s="16"/>
      <c r="H4" s="75"/>
      <c r="I4" s="76"/>
      <c r="J4" s="76"/>
      <c r="K4" s="76"/>
      <c r="L4" s="76"/>
      <c r="M4" s="76"/>
      <c r="N4" s="76"/>
      <c r="O4" s="76"/>
      <c r="P4" s="76"/>
      <c r="Q4" s="76"/>
      <c r="R4" s="76"/>
      <c r="S4" s="76"/>
      <c r="T4" s="76"/>
      <c r="U4" s="76"/>
      <c r="V4" s="76"/>
      <c r="W4" s="76"/>
      <c r="X4" s="77"/>
      <c r="Y4" s="71" t="s">
        <v>55</v>
      </c>
      <c r="Z4" s="71"/>
      <c r="AA4" s="71"/>
      <c r="AB4" s="71"/>
      <c r="AC4" s="71"/>
      <c r="AD4" s="71"/>
      <c r="AE4" s="71"/>
      <c r="AF4" s="71"/>
      <c r="AG4" s="71"/>
      <c r="AH4" s="71"/>
      <c r="AI4" s="71"/>
      <c r="AJ4" s="71" t="s">
        <v>56</v>
      </c>
      <c r="AK4" s="71"/>
      <c r="AL4" s="71"/>
      <c r="AM4" s="71"/>
      <c r="AN4" s="71"/>
      <c r="AO4" s="71"/>
      <c r="AP4" s="71"/>
      <c r="AQ4" s="71"/>
      <c r="AR4" s="71"/>
      <c r="AS4" s="71"/>
      <c r="AT4" s="71"/>
      <c r="AU4" s="71" t="s">
        <v>57</v>
      </c>
      <c r="AV4" s="71"/>
      <c r="AW4" s="71"/>
      <c r="AX4" s="71"/>
      <c r="AY4" s="71"/>
      <c r="AZ4" s="71"/>
      <c r="BA4" s="71"/>
      <c r="BB4" s="71"/>
      <c r="BC4" s="71"/>
      <c r="BD4" s="71"/>
      <c r="BE4" s="71"/>
      <c r="BF4" s="71" t="s">
        <v>58</v>
      </c>
      <c r="BG4" s="71"/>
      <c r="BH4" s="71"/>
      <c r="BI4" s="71"/>
      <c r="BJ4" s="71"/>
      <c r="BK4" s="71"/>
      <c r="BL4" s="71"/>
      <c r="BM4" s="71"/>
      <c r="BN4" s="71"/>
      <c r="BO4" s="71"/>
      <c r="BP4" s="71"/>
      <c r="BQ4" s="71" t="s">
        <v>59</v>
      </c>
      <c r="BR4" s="71"/>
      <c r="BS4" s="71"/>
      <c r="BT4" s="71"/>
      <c r="BU4" s="71"/>
      <c r="BV4" s="71"/>
      <c r="BW4" s="71"/>
      <c r="BX4" s="71"/>
      <c r="BY4" s="71"/>
      <c r="BZ4" s="71"/>
      <c r="CA4" s="71"/>
      <c r="CB4" s="71" t="s">
        <v>60</v>
      </c>
      <c r="CC4" s="71"/>
      <c r="CD4" s="71"/>
      <c r="CE4" s="71"/>
      <c r="CF4" s="71"/>
      <c r="CG4" s="71"/>
      <c r="CH4" s="71"/>
      <c r="CI4" s="71"/>
      <c r="CJ4" s="71"/>
      <c r="CK4" s="71"/>
      <c r="CL4" s="71"/>
      <c r="CM4" s="71" t="s">
        <v>61</v>
      </c>
      <c r="CN4" s="71"/>
      <c r="CO4" s="71"/>
      <c r="CP4" s="71"/>
      <c r="CQ4" s="71"/>
      <c r="CR4" s="71"/>
      <c r="CS4" s="71"/>
      <c r="CT4" s="71"/>
      <c r="CU4" s="71"/>
      <c r="CV4" s="71"/>
      <c r="CW4" s="71"/>
      <c r="CX4" s="71" t="s">
        <v>62</v>
      </c>
      <c r="CY4" s="71"/>
      <c r="CZ4" s="71"/>
      <c r="DA4" s="71"/>
      <c r="DB4" s="71"/>
      <c r="DC4" s="71"/>
      <c r="DD4" s="71"/>
      <c r="DE4" s="71"/>
      <c r="DF4" s="71"/>
      <c r="DG4" s="71"/>
      <c r="DH4" s="71"/>
      <c r="DI4" s="71" t="s">
        <v>63</v>
      </c>
      <c r="DJ4" s="71"/>
      <c r="DK4" s="71"/>
      <c r="DL4" s="71"/>
      <c r="DM4" s="71"/>
      <c r="DN4" s="71"/>
      <c r="DO4" s="71"/>
      <c r="DP4" s="71"/>
      <c r="DQ4" s="71"/>
      <c r="DR4" s="71"/>
      <c r="DS4" s="71"/>
      <c r="DT4" s="71" t="s">
        <v>64</v>
      </c>
      <c r="DU4" s="71"/>
      <c r="DV4" s="71"/>
      <c r="DW4" s="71"/>
      <c r="DX4" s="71"/>
      <c r="DY4" s="71"/>
      <c r="DZ4" s="71"/>
      <c r="EA4" s="71"/>
      <c r="EB4" s="71"/>
      <c r="EC4" s="71"/>
      <c r="ED4" s="71"/>
      <c r="EE4" s="71" t="s">
        <v>65</v>
      </c>
      <c r="EF4" s="71"/>
      <c r="EG4" s="71"/>
      <c r="EH4" s="71"/>
      <c r="EI4" s="71"/>
      <c r="EJ4" s="71"/>
      <c r="EK4" s="71"/>
      <c r="EL4" s="71"/>
      <c r="EM4" s="71"/>
      <c r="EN4" s="71"/>
      <c r="EO4" s="71"/>
    </row>
    <row r="5" spans="1:148" x14ac:dyDescent="0.15">
      <c r="A5" s="14" t="s">
        <v>66</v>
      </c>
      <c r="B5" s="17"/>
      <c r="C5" s="17"/>
      <c r="D5" s="17"/>
      <c r="E5" s="17"/>
      <c r="F5" s="17"/>
      <c r="G5" s="17"/>
      <c r="H5" s="18" t="s">
        <v>67</v>
      </c>
      <c r="I5" s="18" t="s">
        <v>68</v>
      </c>
      <c r="J5" s="18" t="s">
        <v>69</v>
      </c>
      <c r="K5" s="18" t="s">
        <v>70</v>
      </c>
      <c r="L5" s="18" t="s">
        <v>71</v>
      </c>
      <c r="M5" s="18" t="s">
        <v>5</v>
      </c>
      <c r="N5" s="18" t="s">
        <v>72</v>
      </c>
      <c r="O5" s="18" t="s">
        <v>73</v>
      </c>
      <c r="P5" s="18" t="s">
        <v>74</v>
      </c>
      <c r="Q5" s="18" t="s">
        <v>75</v>
      </c>
      <c r="R5" s="18" t="s">
        <v>76</v>
      </c>
      <c r="S5" s="18" t="s">
        <v>77</v>
      </c>
      <c r="T5" s="18" t="s">
        <v>78</v>
      </c>
      <c r="U5" s="18" t="s">
        <v>79</v>
      </c>
      <c r="V5" s="18" t="s">
        <v>80</v>
      </c>
      <c r="W5" s="18" t="s">
        <v>81</v>
      </c>
      <c r="X5" s="18" t="s">
        <v>82</v>
      </c>
      <c r="Y5" s="18" t="s">
        <v>83</v>
      </c>
      <c r="Z5" s="18" t="s">
        <v>84</v>
      </c>
      <c r="AA5" s="18" t="s">
        <v>85</v>
      </c>
      <c r="AB5" s="18" t="s">
        <v>86</v>
      </c>
      <c r="AC5" s="18" t="s">
        <v>87</v>
      </c>
      <c r="AD5" s="18" t="s">
        <v>88</v>
      </c>
      <c r="AE5" s="18" t="s">
        <v>89</v>
      </c>
      <c r="AF5" s="18" t="s">
        <v>90</v>
      </c>
      <c r="AG5" s="18" t="s">
        <v>91</v>
      </c>
      <c r="AH5" s="18" t="s">
        <v>92</v>
      </c>
      <c r="AI5" s="18" t="s">
        <v>31</v>
      </c>
      <c r="AJ5" s="18" t="s">
        <v>83</v>
      </c>
      <c r="AK5" s="18" t="s">
        <v>84</v>
      </c>
      <c r="AL5" s="18" t="s">
        <v>85</v>
      </c>
      <c r="AM5" s="18" t="s">
        <v>86</v>
      </c>
      <c r="AN5" s="18" t="s">
        <v>87</v>
      </c>
      <c r="AO5" s="18" t="s">
        <v>88</v>
      </c>
      <c r="AP5" s="18" t="s">
        <v>89</v>
      </c>
      <c r="AQ5" s="18" t="s">
        <v>90</v>
      </c>
      <c r="AR5" s="18" t="s">
        <v>91</v>
      </c>
      <c r="AS5" s="18" t="s">
        <v>92</v>
      </c>
      <c r="AT5" s="18" t="s">
        <v>93</v>
      </c>
      <c r="AU5" s="18" t="s">
        <v>83</v>
      </c>
      <c r="AV5" s="18" t="s">
        <v>84</v>
      </c>
      <c r="AW5" s="18" t="s">
        <v>85</v>
      </c>
      <c r="AX5" s="18" t="s">
        <v>86</v>
      </c>
      <c r="AY5" s="18" t="s">
        <v>87</v>
      </c>
      <c r="AZ5" s="18" t="s">
        <v>88</v>
      </c>
      <c r="BA5" s="18" t="s">
        <v>89</v>
      </c>
      <c r="BB5" s="18" t="s">
        <v>90</v>
      </c>
      <c r="BC5" s="18" t="s">
        <v>91</v>
      </c>
      <c r="BD5" s="18" t="s">
        <v>92</v>
      </c>
      <c r="BE5" s="18" t="s">
        <v>93</v>
      </c>
      <c r="BF5" s="18" t="s">
        <v>83</v>
      </c>
      <c r="BG5" s="18" t="s">
        <v>84</v>
      </c>
      <c r="BH5" s="18" t="s">
        <v>85</v>
      </c>
      <c r="BI5" s="18" t="s">
        <v>86</v>
      </c>
      <c r="BJ5" s="18" t="s">
        <v>87</v>
      </c>
      <c r="BK5" s="18" t="s">
        <v>88</v>
      </c>
      <c r="BL5" s="18" t="s">
        <v>89</v>
      </c>
      <c r="BM5" s="18" t="s">
        <v>90</v>
      </c>
      <c r="BN5" s="18" t="s">
        <v>91</v>
      </c>
      <c r="BO5" s="18" t="s">
        <v>92</v>
      </c>
      <c r="BP5" s="18" t="s">
        <v>93</v>
      </c>
      <c r="BQ5" s="18" t="s">
        <v>83</v>
      </c>
      <c r="BR5" s="18" t="s">
        <v>84</v>
      </c>
      <c r="BS5" s="18" t="s">
        <v>85</v>
      </c>
      <c r="BT5" s="18" t="s">
        <v>86</v>
      </c>
      <c r="BU5" s="18" t="s">
        <v>87</v>
      </c>
      <c r="BV5" s="18" t="s">
        <v>88</v>
      </c>
      <c r="BW5" s="18" t="s">
        <v>89</v>
      </c>
      <c r="BX5" s="18" t="s">
        <v>90</v>
      </c>
      <c r="BY5" s="18" t="s">
        <v>91</v>
      </c>
      <c r="BZ5" s="18" t="s">
        <v>92</v>
      </c>
      <c r="CA5" s="18" t="s">
        <v>93</v>
      </c>
      <c r="CB5" s="18" t="s">
        <v>83</v>
      </c>
      <c r="CC5" s="18" t="s">
        <v>84</v>
      </c>
      <c r="CD5" s="18" t="s">
        <v>85</v>
      </c>
      <c r="CE5" s="18" t="s">
        <v>86</v>
      </c>
      <c r="CF5" s="18" t="s">
        <v>87</v>
      </c>
      <c r="CG5" s="18" t="s">
        <v>88</v>
      </c>
      <c r="CH5" s="18" t="s">
        <v>89</v>
      </c>
      <c r="CI5" s="18" t="s">
        <v>90</v>
      </c>
      <c r="CJ5" s="18" t="s">
        <v>91</v>
      </c>
      <c r="CK5" s="18" t="s">
        <v>92</v>
      </c>
      <c r="CL5" s="18" t="s">
        <v>93</v>
      </c>
      <c r="CM5" s="18" t="s">
        <v>83</v>
      </c>
      <c r="CN5" s="18" t="s">
        <v>84</v>
      </c>
      <c r="CO5" s="18" t="s">
        <v>85</v>
      </c>
      <c r="CP5" s="18" t="s">
        <v>86</v>
      </c>
      <c r="CQ5" s="18" t="s">
        <v>87</v>
      </c>
      <c r="CR5" s="18" t="s">
        <v>88</v>
      </c>
      <c r="CS5" s="18" t="s">
        <v>89</v>
      </c>
      <c r="CT5" s="18" t="s">
        <v>90</v>
      </c>
      <c r="CU5" s="18" t="s">
        <v>91</v>
      </c>
      <c r="CV5" s="18" t="s">
        <v>92</v>
      </c>
      <c r="CW5" s="18" t="s">
        <v>93</v>
      </c>
      <c r="CX5" s="18" t="s">
        <v>83</v>
      </c>
      <c r="CY5" s="18" t="s">
        <v>84</v>
      </c>
      <c r="CZ5" s="18" t="s">
        <v>85</v>
      </c>
      <c r="DA5" s="18" t="s">
        <v>86</v>
      </c>
      <c r="DB5" s="18" t="s">
        <v>87</v>
      </c>
      <c r="DC5" s="18" t="s">
        <v>88</v>
      </c>
      <c r="DD5" s="18" t="s">
        <v>89</v>
      </c>
      <c r="DE5" s="18" t="s">
        <v>90</v>
      </c>
      <c r="DF5" s="18" t="s">
        <v>91</v>
      </c>
      <c r="DG5" s="18" t="s">
        <v>92</v>
      </c>
      <c r="DH5" s="18" t="s">
        <v>93</v>
      </c>
      <c r="DI5" s="18" t="s">
        <v>83</v>
      </c>
      <c r="DJ5" s="18" t="s">
        <v>84</v>
      </c>
      <c r="DK5" s="18" t="s">
        <v>85</v>
      </c>
      <c r="DL5" s="18" t="s">
        <v>86</v>
      </c>
      <c r="DM5" s="18" t="s">
        <v>87</v>
      </c>
      <c r="DN5" s="18" t="s">
        <v>88</v>
      </c>
      <c r="DO5" s="18" t="s">
        <v>89</v>
      </c>
      <c r="DP5" s="18" t="s">
        <v>90</v>
      </c>
      <c r="DQ5" s="18" t="s">
        <v>91</v>
      </c>
      <c r="DR5" s="18" t="s">
        <v>92</v>
      </c>
      <c r="DS5" s="18" t="s">
        <v>93</v>
      </c>
      <c r="DT5" s="18" t="s">
        <v>83</v>
      </c>
      <c r="DU5" s="18" t="s">
        <v>84</v>
      </c>
      <c r="DV5" s="18" t="s">
        <v>85</v>
      </c>
      <c r="DW5" s="18" t="s">
        <v>86</v>
      </c>
      <c r="DX5" s="18" t="s">
        <v>87</v>
      </c>
      <c r="DY5" s="18" t="s">
        <v>88</v>
      </c>
      <c r="DZ5" s="18" t="s">
        <v>89</v>
      </c>
      <c r="EA5" s="18" t="s">
        <v>90</v>
      </c>
      <c r="EB5" s="18" t="s">
        <v>91</v>
      </c>
      <c r="EC5" s="18" t="s">
        <v>92</v>
      </c>
      <c r="ED5" s="18" t="s">
        <v>93</v>
      </c>
      <c r="EE5" s="18" t="s">
        <v>83</v>
      </c>
      <c r="EF5" s="18" t="s">
        <v>84</v>
      </c>
      <c r="EG5" s="18" t="s">
        <v>85</v>
      </c>
      <c r="EH5" s="18" t="s">
        <v>86</v>
      </c>
      <c r="EI5" s="18" t="s">
        <v>87</v>
      </c>
      <c r="EJ5" s="18" t="s">
        <v>88</v>
      </c>
      <c r="EK5" s="18" t="s">
        <v>89</v>
      </c>
      <c r="EL5" s="18" t="s">
        <v>90</v>
      </c>
      <c r="EM5" s="18" t="s">
        <v>91</v>
      </c>
      <c r="EN5" s="18" t="s">
        <v>92</v>
      </c>
      <c r="EO5" s="18" t="s">
        <v>93</v>
      </c>
    </row>
    <row r="6" spans="1:148" s="22" customFormat="1" x14ac:dyDescent="0.15">
      <c r="A6" s="14" t="s">
        <v>94</v>
      </c>
      <c r="B6" s="19">
        <f>B7</f>
        <v>2023</v>
      </c>
      <c r="C6" s="19">
        <f t="shared" ref="C6:X6" si="3">C7</f>
        <v>62031</v>
      </c>
      <c r="D6" s="19">
        <f t="shared" si="3"/>
        <v>46</v>
      </c>
      <c r="E6" s="19">
        <f t="shared" si="3"/>
        <v>17</v>
      </c>
      <c r="F6" s="19">
        <f t="shared" si="3"/>
        <v>5</v>
      </c>
      <c r="G6" s="19">
        <f t="shared" si="3"/>
        <v>0</v>
      </c>
      <c r="H6" s="19" t="str">
        <f t="shared" si="3"/>
        <v>山形県　鶴岡市</v>
      </c>
      <c r="I6" s="19" t="str">
        <f t="shared" si="3"/>
        <v>法適用</v>
      </c>
      <c r="J6" s="19" t="str">
        <f t="shared" si="3"/>
        <v>下水道事業</v>
      </c>
      <c r="K6" s="19" t="str">
        <f t="shared" si="3"/>
        <v>農業集落排水</v>
      </c>
      <c r="L6" s="19" t="str">
        <f t="shared" si="3"/>
        <v>F1</v>
      </c>
      <c r="M6" s="19" t="str">
        <f t="shared" si="3"/>
        <v>非設置</v>
      </c>
      <c r="N6" s="20" t="str">
        <f t="shared" si="3"/>
        <v>-</v>
      </c>
      <c r="O6" s="20">
        <f t="shared" si="3"/>
        <v>75.28</v>
      </c>
      <c r="P6" s="20">
        <f t="shared" si="3"/>
        <v>12.3</v>
      </c>
      <c r="Q6" s="20">
        <f t="shared" si="3"/>
        <v>82.66</v>
      </c>
      <c r="R6" s="20">
        <f t="shared" si="3"/>
        <v>3883</v>
      </c>
      <c r="S6" s="20">
        <f t="shared" si="3"/>
        <v>118692</v>
      </c>
      <c r="T6" s="20">
        <f t="shared" si="3"/>
        <v>1311.51</v>
      </c>
      <c r="U6" s="20">
        <f t="shared" si="3"/>
        <v>90.5</v>
      </c>
      <c r="V6" s="20">
        <f t="shared" si="3"/>
        <v>14495</v>
      </c>
      <c r="W6" s="20">
        <f t="shared" si="3"/>
        <v>12.87</v>
      </c>
      <c r="X6" s="20">
        <f t="shared" si="3"/>
        <v>1126.26</v>
      </c>
      <c r="Y6" s="21">
        <f>IF(Y7="",NA(),Y7)</f>
        <v>101.26</v>
      </c>
      <c r="Z6" s="21">
        <f t="shared" ref="Z6:AH6" si="4">IF(Z7="",NA(),Z7)</f>
        <v>103.31</v>
      </c>
      <c r="AA6" s="21">
        <f t="shared" si="4"/>
        <v>104.7</v>
      </c>
      <c r="AB6" s="21">
        <f t="shared" si="4"/>
        <v>101.82</v>
      </c>
      <c r="AC6" s="21">
        <f t="shared" si="4"/>
        <v>108.49</v>
      </c>
      <c r="AD6" s="21">
        <f t="shared" si="4"/>
        <v>101.91</v>
      </c>
      <c r="AE6" s="21">
        <f t="shared" si="4"/>
        <v>103.09</v>
      </c>
      <c r="AF6" s="21">
        <f t="shared" si="4"/>
        <v>102.11</v>
      </c>
      <c r="AG6" s="21">
        <f t="shared" si="4"/>
        <v>101.91</v>
      </c>
      <c r="AH6" s="21">
        <f t="shared" si="4"/>
        <v>103.07</v>
      </c>
      <c r="AI6" s="20" t="str">
        <f>IF(AI7="","",IF(AI7="-","【-】","【"&amp;SUBSTITUTE(TEXT(AI7,"#,##0.00"),"-","△")&amp;"】"))</f>
        <v>【104.44】</v>
      </c>
      <c r="AJ6" s="21">
        <f>IF(AJ7="",NA(),AJ7)</f>
        <v>55.46</v>
      </c>
      <c r="AK6" s="21">
        <f t="shared" ref="AK6:AS6" si="5">IF(AK7="",NA(),AK7)</f>
        <v>41.89</v>
      </c>
      <c r="AL6" s="21">
        <f t="shared" si="5"/>
        <v>24.86</v>
      </c>
      <c r="AM6" s="21">
        <f t="shared" si="5"/>
        <v>18.260000000000002</v>
      </c>
      <c r="AN6" s="20">
        <f t="shared" si="5"/>
        <v>0</v>
      </c>
      <c r="AO6" s="21">
        <f t="shared" si="5"/>
        <v>127.98</v>
      </c>
      <c r="AP6" s="21">
        <f t="shared" si="5"/>
        <v>101.24</v>
      </c>
      <c r="AQ6" s="21">
        <f t="shared" si="5"/>
        <v>124.9</v>
      </c>
      <c r="AR6" s="21">
        <f t="shared" si="5"/>
        <v>124.8</v>
      </c>
      <c r="AS6" s="21">
        <f t="shared" si="5"/>
        <v>120.64</v>
      </c>
      <c r="AT6" s="20" t="str">
        <f>IF(AT7="","",IF(AT7="-","【-】","【"&amp;SUBSTITUTE(TEXT(AT7,"#,##0.00"),"-","△")&amp;"】"))</f>
        <v>【124.06】</v>
      </c>
      <c r="AU6" s="21">
        <f>IF(AU7="",NA(),AU7)</f>
        <v>56.75</v>
      </c>
      <c r="AV6" s="21">
        <f t="shared" ref="AV6:BD6" si="6">IF(AV7="",NA(),AV7)</f>
        <v>61.28</v>
      </c>
      <c r="AW6" s="21">
        <f t="shared" si="6"/>
        <v>78.14</v>
      </c>
      <c r="AX6" s="21">
        <f t="shared" si="6"/>
        <v>80.540000000000006</v>
      </c>
      <c r="AY6" s="21">
        <f t="shared" si="6"/>
        <v>94.02</v>
      </c>
      <c r="AZ6" s="21">
        <f t="shared" si="6"/>
        <v>44.14</v>
      </c>
      <c r="BA6" s="21">
        <f t="shared" si="6"/>
        <v>37.24</v>
      </c>
      <c r="BB6" s="21">
        <f t="shared" si="6"/>
        <v>33.58</v>
      </c>
      <c r="BC6" s="21">
        <f t="shared" si="6"/>
        <v>35.42</v>
      </c>
      <c r="BD6" s="21">
        <f t="shared" si="6"/>
        <v>39.82</v>
      </c>
      <c r="BE6" s="20" t="str">
        <f>IF(BE7="","",IF(BE7="-","【-】","【"&amp;SUBSTITUTE(TEXT(BE7,"#,##0.00"),"-","△")&amp;"】"))</f>
        <v>【42.02】</v>
      </c>
      <c r="BF6" s="21">
        <f>IF(BF7="",NA(),BF7)</f>
        <v>2024.12</v>
      </c>
      <c r="BG6" s="21">
        <f t="shared" ref="BG6:BO6" si="7">IF(BG7="",NA(),BG7)</f>
        <v>1847.25</v>
      </c>
      <c r="BH6" s="21">
        <f t="shared" si="7"/>
        <v>1737.02</v>
      </c>
      <c r="BI6" s="21">
        <f t="shared" si="7"/>
        <v>1658.23</v>
      </c>
      <c r="BJ6" s="21">
        <f t="shared" si="7"/>
        <v>1668.92</v>
      </c>
      <c r="BK6" s="21">
        <f t="shared" si="7"/>
        <v>654.71</v>
      </c>
      <c r="BL6" s="21">
        <f t="shared" si="7"/>
        <v>783.8</v>
      </c>
      <c r="BM6" s="21">
        <f t="shared" si="7"/>
        <v>778.81</v>
      </c>
      <c r="BN6" s="21">
        <f t="shared" si="7"/>
        <v>718.49</v>
      </c>
      <c r="BO6" s="21">
        <f t="shared" si="7"/>
        <v>743.31</v>
      </c>
      <c r="BP6" s="20" t="str">
        <f>IF(BP7="","",IF(BP7="-","【-】","【"&amp;SUBSTITUTE(TEXT(BP7,"#,##0.00"),"-","△")&amp;"】"))</f>
        <v>【785.10】</v>
      </c>
      <c r="BQ6" s="21">
        <f>IF(BQ7="",NA(),BQ7)</f>
        <v>100</v>
      </c>
      <c r="BR6" s="21">
        <f t="shared" ref="BR6:BZ6" si="8">IF(BR7="",NA(),BR7)</f>
        <v>98.96</v>
      </c>
      <c r="BS6" s="21">
        <f t="shared" si="8"/>
        <v>98.81</v>
      </c>
      <c r="BT6" s="21">
        <f t="shared" si="8"/>
        <v>85.54</v>
      </c>
      <c r="BU6" s="21">
        <f t="shared" si="8"/>
        <v>87.69</v>
      </c>
      <c r="BV6" s="21">
        <f t="shared" si="8"/>
        <v>65.37</v>
      </c>
      <c r="BW6" s="21">
        <f t="shared" si="8"/>
        <v>68.11</v>
      </c>
      <c r="BX6" s="21">
        <f t="shared" si="8"/>
        <v>67.23</v>
      </c>
      <c r="BY6" s="21">
        <f t="shared" si="8"/>
        <v>61.82</v>
      </c>
      <c r="BZ6" s="21">
        <f t="shared" si="8"/>
        <v>61.15</v>
      </c>
      <c r="CA6" s="20" t="str">
        <f>IF(CA7="","",IF(CA7="-","【-】","【"&amp;SUBSTITUTE(TEXT(CA7,"#,##0.00"),"-","△")&amp;"】"))</f>
        <v>【56.93】</v>
      </c>
      <c r="CB6" s="21">
        <f>IF(CB7="",NA(),CB7)</f>
        <v>194.47</v>
      </c>
      <c r="CC6" s="21">
        <f t="shared" ref="CC6:CK6" si="9">IF(CC7="",NA(),CC7)</f>
        <v>196.18</v>
      </c>
      <c r="CD6" s="21">
        <f t="shared" si="9"/>
        <v>197.21</v>
      </c>
      <c r="CE6" s="21">
        <f t="shared" si="9"/>
        <v>227.39</v>
      </c>
      <c r="CF6" s="21">
        <f t="shared" si="9"/>
        <v>221.24</v>
      </c>
      <c r="CG6" s="21">
        <f t="shared" si="9"/>
        <v>228.99</v>
      </c>
      <c r="CH6" s="21">
        <f t="shared" si="9"/>
        <v>222.41</v>
      </c>
      <c r="CI6" s="21">
        <f t="shared" si="9"/>
        <v>228.21</v>
      </c>
      <c r="CJ6" s="21">
        <f t="shared" si="9"/>
        <v>246.9</v>
      </c>
      <c r="CK6" s="21">
        <f t="shared" si="9"/>
        <v>250.43</v>
      </c>
      <c r="CL6" s="20" t="str">
        <f>IF(CL7="","",IF(CL7="-","【-】","【"&amp;SUBSTITUTE(TEXT(CL7,"#,##0.00"),"-","△")&amp;"】"))</f>
        <v>【271.15】</v>
      </c>
      <c r="CM6" s="21">
        <f>IF(CM7="",NA(),CM7)</f>
        <v>57</v>
      </c>
      <c r="CN6" s="21">
        <f t="shared" ref="CN6:CV6" si="10">IF(CN7="",NA(),CN7)</f>
        <v>59.1</v>
      </c>
      <c r="CO6" s="21">
        <f t="shared" si="10"/>
        <v>57.15</v>
      </c>
      <c r="CP6" s="21">
        <f t="shared" si="10"/>
        <v>55.16</v>
      </c>
      <c r="CQ6" s="21">
        <f t="shared" si="10"/>
        <v>53.31</v>
      </c>
      <c r="CR6" s="21">
        <f t="shared" si="10"/>
        <v>54.06</v>
      </c>
      <c r="CS6" s="21">
        <f t="shared" si="10"/>
        <v>55.26</v>
      </c>
      <c r="CT6" s="21">
        <f t="shared" si="10"/>
        <v>54.54</v>
      </c>
      <c r="CU6" s="21">
        <f t="shared" si="10"/>
        <v>52.9</v>
      </c>
      <c r="CV6" s="21">
        <f t="shared" si="10"/>
        <v>52.63</v>
      </c>
      <c r="CW6" s="20" t="str">
        <f>IF(CW7="","",IF(CW7="-","【-】","【"&amp;SUBSTITUTE(TEXT(CW7,"#,##0.00"),"-","△")&amp;"】"))</f>
        <v>【49.87】</v>
      </c>
      <c r="CX6" s="21">
        <f>IF(CX7="",NA(),CX7)</f>
        <v>95.66</v>
      </c>
      <c r="CY6" s="21">
        <f t="shared" ref="CY6:DG6" si="11">IF(CY7="",NA(),CY7)</f>
        <v>95.8</v>
      </c>
      <c r="CZ6" s="21">
        <f t="shared" si="11"/>
        <v>96.08</v>
      </c>
      <c r="DA6" s="21">
        <f t="shared" si="11"/>
        <v>96.25</v>
      </c>
      <c r="DB6" s="21">
        <f t="shared" si="11"/>
        <v>95.6</v>
      </c>
      <c r="DC6" s="21">
        <f t="shared" si="11"/>
        <v>90.11</v>
      </c>
      <c r="DD6" s="21">
        <f t="shared" si="11"/>
        <v>90.52</v>
      </c>
      <c r="DE6" s="21">
        <f t="shared" si="11"/>
        <v>90.3</v>
      </c>
      <c r="DF6" s="21">
        <f t="shared" si="11"/>
        <v>90.3</v>
      </c>
      <c r="DG6" s="21">
        <f t="shared" si="11"/>
        <v>90.32</v>
      </c>
      <c r="DH6" s="20" t="str">
        <f>IF(DH7="","",IF(DH7="-","【-】","【"&amp;SUBSTITUTE(TEXT(DH7,"#,##0.00"),"-","△")&amp;"】"))</f>
        <v>【87.54】</v>
      </c>
      <c r="DI6" s="21">
        <f>IF(DI7="",NA(),DI7)</f>
        <v>16.3</v>
      </c>
      <c r="DJ6" s="21">
        <f t="shared" ref="DJ6:DR6" si="12">IF(DJ7="",NA(),DJ7)</f>
        <v>19.22</v>
      </c>
      <c r="DK6" s="21">
        <f t="shared" si="12"/>
        <v>21.89</v>
      </c>
      <c r="DL6" s="21">
        <f t="shared" si="12"/>
        <v>24.58</v>
      </c>
      <c r="DM6" s="21">
        <f t="shared" si="12"/>
        <v>26.6</v>
      </c>
      <c r="DN6" s="21">
        <f t="shared" si="12"/>
        <v>28.19</v>
      </c>
      <c r="DO6" s="21">
        <f t="shared" si="12"/>
        <v>24.8</v>
      </c>
      <c r="DP6" s="21">
        <f t="shared" si="12"/>
        <v>28.12</v>
      </c>
      <c r="DQ6" s="21">
        <f t="shared" si="12"/>
        <v>28.79</v>
      </c>
      <c r="DR6" s="21">
        <f t="shared" si="12"/>
        <v>30.5</v>
      </c>
      <c r="DS6" s="20" t="str">
        <f>IF(DS7="","",IF(DS7="-","【-】","【"&amp;SUBSTITUTE(TEXT(DS7,"#,##0.00"),"-","△")&amp;"】"))</f>
        <v>【28.42】</v>
      </c>
      <c r="DT6" s="20">
        <f>IF(DT7="",NA(),DT7)</f>
        <v>0</v>
      </c>
      <c r="DU6" s="20">
        <f t="shared" ref="DU6:EC6" si="13">IF(DU7="",NA(),DU7)</f>
        <v>0</v>
      </c>
      <c r="DV6" s="20">
        <f t="shared" si="13"/>
        <v>0</v>
      </c>
      <c r="DW6" s="20">
        <f t="shared" si="13"/>
        <v>0</v>
      </c>
      <c r="DX6" s="20">
        <f t="shared" si="13"/>
        <v>0</v>
      </c>
      <c r="DY6" s="20">
        <f t="shared" si="13"/>
        <v>0</v>
      </c>
      <c r="DZ6" s="20">
        <f t="shared" si="13"/>
        <v>0</v>
      </c>
      <c r="EA6" s="20">
        <f t="shared" si="13"/>
        <v>0</v>
      </c>
      <c r="EB6" s="20">
        <f t="shared" si="13"/>
        <v>0</v>
      </c>
      <c r="EC6" s="20">
        <f t="shared" si="13"/>
        <v>0</v>
      </c>
      <c r="ED6" s="20" t="str">
        <f>IF(ED7="","",IF(ED7="-","【-】","【"&amp;SUBSTITUTE(TEXT(ED7,"#,##0.00"),"-","△")&amp;"】"))</f>
        <v>【0.08】</v>
      </c>
      <c r="EE6" s="21">
        <f>IF(EE7="",NA(),EE7)</f>
        <v>0.21</v>
      </c>
      <c r="EF6" s="20">
        <f t="shared" ref="EF6:EN6" si="14">IF(EF7="",NA(),EF7)</f>
        <v>0</v>
      </c>
      <c r="EG6" s="20">
        <f t="shared" si="14"/>
        <v>0</v>
      </c>
      <c r="EH6" s="20">
        <f t="shared" si="14"/>
        <v>0</v>
      </c>
      <c r="EI6" s="20">
        <f t="shared" si="14"/>
        <v>0</v>
      </c>
      <c r="EJ6" s="21">
        <f t="shared" si="14"/>
        <v>0.02</v>
      </c>
      <c r="EK6" s="21">
        <f t="shared" si="14"/>
        <v>0.02</v>
      </c>
      <c r="EL6" s="21">
        <f t="shared" si="14"/>
        <v>0.01</v>
      </c>
      <c r="EM6" s="21">
        <f t="shared" si="14"/>
        <v>0.01</v>
      </c>
      <c r="EN6" s="21">
        <f t="shared" si="14"/>
        <v>0.02</v>
      </c>
      <c r="EO6" s="20" t="str">
        <f>IF(EO7="","",IF(EO7="-","【-】","【"&amp;SUBSTITUTE(TEXT(EO7,"#,##0.00"),"-","△")&amp;"】"))</f>
        <v>【0.02】</v>
      </c>
    </row>
    <row r="7" spans="1:148" s="22" customFormat="1" x14ac:dyDescent="0.15">
      <c r="A7" s="14"/>
      <c r="B7" s="23">
        <v>2023</v>
      </c>
      <c r="C7" s="23">
        <v>62031</v>
      </c>
      <c r="D7" s="23">
        <v>46</v>
      </c>
      <c r="E7" s="23">
        <v>17</v>
      </c>
      <c r="F7" s="23">
        <v>5</v>
      </c>
      <c r="G7" s="23">
        <v>0</v>
      </c>
      <c r="H7" s="23" t="s">
        <v>95</v>
      </c>
      <c r="I7" s="23" t="s">
        <v>96</v>
      </c>
      <c r="J7" s="23" t="s">
        <v>97</v>
      </c>
      <c r="K7" s="23" t="s">
        <v>98</v>
      </c>
      <c r="L7" s="23" t="s">
        <v>99</v>
      </c>
      <c r="M7" s="23" t="s">
        <v>100</v>
      </c>
      <c r="N7" s="24" t="s">
        <v>101</v>
      </c>
      <c r="O7" s="24">
        <v>75.28</v>
      </c>
      <c r="P7" s="24">
        <v>12.3</v>
      </c>
      <c r="Q7" s="24">
        <v>82.66</v>
      </c>
      <c r="R7" s="24">
        <v>3883</v>
      </c>
      <c r="S7" s="24">
        <v>118692</v>
      </c>
      <c r="T7" s="24">
        <v>1311.51</v>
      </c>
      <c r="U7" s="24">
        <v>90.5</v>
      </c>
      <c r="V7" s="24">
        <v>14495</v>
      </c>
      <c r="W7" s="24">
        <v>12.87</v>
      </c>
      <c r="X7" s="24">
        <v>1126.26</v>
      </c>
      <c r="Y7" s="24">
        <v>101.26</v>
      </c>
      <c r="Z7" s="24">
        <v>103.31</v>
      </c>
      <c r="AA7" s="24">
        <v>104.7</v>
      </c>
      <c r="AB7" s="24">
        <v>101.82</v>
      </c>
      <c r="AC7" s="24">
        <v>108.49</v>
      </c>
      <c r="AD7" s="24">
        <v>101.91</v>
      </c>
      <c r="AE7" s="24">
        <v>103.09</v>
      </c>
      <c r="AF7" s="24">
        <v>102.11</v>
      </c>
      <c r="AG7" s="24">
        <v>101.91</v>
      </c>
      <c r="AH7" s="24">
        <v>103.07</v>
      </c>
      <c r="AI7" s="24">
        <v>104.44</v>
      </c>
      <c r="AJ7" s="24">
        <v>55.46</v>
      </c>
      <c r="AK7" s="24">
        <v>41.89</v>
      </c>
      <c r="AL7" s="24">
        <v>24.86</v>
      </c>
      <c r="AM7" s="24">
        <v>18.260000000000002</v>
      </c>
      <c r="AN7" s="24">
        <v>0</v>
      </c>
      <c r="AO7" s="24">
        <v>127.98</v>
      </c>
      <c r="AP7" s="24">
        <v>101.24</v>
      </c>
      <c r="AQ7" s="24">
        <v>124.9</v>
      </c>
      <c r="AR7" s="24">
        <v>124.8</v>
      </c>
      <c r="AS7" s="24">
        <v>120.64</v>
      </c>
      <c r="AT7" s="24">
        <v>124.06</v>
      </c>
      <c r="AU7" s="24">
        <v>56.75</v>
      </c>
      <c r="AV7" s="24">
        <v>61.28</v>
      </c>
      <c r="AW7" s="24">
        <v>78.14</v>
      </c>
      <c r="AX7" s="24">
        <v>80.540000000000006</v>
      </c>
      <c r="AY7" s="24">
        <v>94.02</v>
      </c>
      <c r="AZ7" s="24">
        <v>44.14</v>
      </c>
      <c r="BA7" s="24">
        <v>37.24</v>
      </c>
      <c r="BB7" s="24">
        <v>33.58</v>
      </c>
      <c r="BC7" s="24">
        <v>35.42</v>
      </c>
      <c r="BD7" s="24">
        <v>39.82</v>
      </c>
      <c r="BE7" s="24">
        <v>42.02</v>
      </c>
      <c r="BF7" s="24">
        <v>2024.12</v>
      </c>
      <c r="BG7" s="24">
        <v>1847.25</v>
      </c>
      <c r="BH7" s="24">
        <v>1737.02</v>
      </c>
      <c r="BI7" s="24">
        <v>1658.23</v>
      </c>
      <c r="BJ7" s="24">
        <v>1668.92</v>
      </c>
      <c r="BK7" s="24">
        <v>654.71</v>
      </c>
      <c r="BL7" s="24">
        <v>783.8</v>
      </c>
      <c r="BM7" s="24">
        <v>778.81</v>
      </c>
      <c r="BN7" s="24">
        <v>718.49</v>
      </c>
      <c r="BO7" s="24">
        <v>743.31</v>
      </c>
      <c r="BP7" s="24">
        <v>785.1</v>
      </c>
      <c r="BQ7" s="24">
        <v>100</v>
      </c>
      <c r="BR7" s="24">
        <v>98.96</v>
      </c>
      <c r="BS7" s="24">
        <v>98.81</v>
      </c>
      <c r="BT7" s="24">
        <v>85.54</v>
      </c>
      <c r="BU7" s="24">
        <v>87.69</v>
      </c>
      <c r="BV7" s="24">
        <v>65.37</v>
      </c>
      <c r="BW7" s="24">
        <v>68.11</v>
      </c>
      <c r="BX7" s="24">
        <v>67.23</v>
      </c>
      <c r="BY7" s="24">
        <v>61.82</v>
      </c>
      <c r="BZ7" s="24">
        <v>61.15</v>
      </c>
      <c r="CA7" s="24">
        <v>56.93</v>
      </c>
      <c r="CB7" s="24">
        <v>194.47</v>
      </c>
      <c r="CC7" s="24">
        <v>196.18</v>
      </c>
      <c r="CD7" s="24">
        <v>197.21</v>
      </c>
      <c r="CE7" s="24">
        <v>227.39</v>
      </c>
      <c r="CF7" s="24">
        <v>221.24</v>
      </c>
      <c r="CG7" s="24">
        <v>228.99</v>
      </c>
      <c r="CH7" s="24">
        <v>222.41</v>
      </c>
      <c r="CI7" s="24">
        <v>228.21</v>
      </c>
      <c r="CJ7" s="24">
        <v>246.9</v>
      </c>
      <c r="CK7" s="24">
        <v>250.43</v>
      </c>
      <c r="CL7" s="24">
        <v>271.14999999999998</v>
      </c>
      <c r="CM7" s="24">
        <v>57</v>
      </c>
      <c r="CN7" s="24">
        <v>59.1</v>
      </c>
      <c r="CO7" s="24">
        <v>57.15</v>
      </c>
      <c r="CP7" s="24">
        <v>55.16</v>
      </c>
      <c r="CQ7" s="24">
        <v>53.31</v>
      </c>
      <c r="CR7" s="24">
        <v>54.06</v>
      </c>
      <c r="CS7" s="24">
        <v>55.26</v>
      </c>
      <c r="CT7" s="24">
        <v>54.54</v>
      </c>
      <c r="CU7" s="24">
        <v>52.9</v>
      </c>
      <c r="CV7" s="24">
        <v>52.63</v>
      </c>
      <c r="CW7" s="24">
        <v>49.87</v>
      </c>
      <c r="CX7" s="24">
        <v>95.66</v>
      </c>
      <c r="CY7" s="24">
        <v>95.8</v>
      </c>
      <c r="CZ7" s="24">
        <v>96.08</v>
      </c>
      <c r="DA7" s="24">
        <v>96.25</v>
      </c>
      <c r="DB7" s="24">
        <v>95.6</v>
      </c>
      <c r="DC7" s="24">
        <v>90.11</v>
      </c>
      <c r="DD7" s="24">
        <v>90.52</v>
      </c>
      <c r="DE7" s="24">
        <v>90.3</v>
      </c>
      <c r="DF7" s="24">
        <v>90.3</v>
      </c>
      <c r="DG7" s="24">
        <v>90.32</v>
      </c>
      <c r="DH7" s="24">
        <v>87.54</v>
      </c>
      <c r="DI7" s="24">
        <v>16.3</v>
      </c>
      <c r="DJ7" s="24">
        <v>19.22</v>
      </c>
      <c r="DK7" s="24">
        <v>21.89</v>
      </c>
      <c r="DL7" s="24">
        <v>24.58</v>
      </c>
      <c r="DM7" s="24">
        <v>26.6</v>
      </c>
      <c r="DN7" s="24">
        <v>28.19</v>
      </c>
      <c r="DO7" s="24">
        <v>24.8</v>
      </c>
      <c r="DP7" s="24">
        <v>28.12</v>
      </c>
      <c r="DQ7" s="24">
        <v>28.79</v>
      </c>
      <c r="DR7" s="24">
        <v>30.5</v>
      </c>
      <c r="DS7" s="24">
        <v>28.42</v>
      </c>
      <c r="DT7" s="24">
        <v>0</v>
      </c>
      <c r="DU7" s="24">
        <v>0</v>
      </c>
      <c r="DV7" s="24">
        <v>0</v>
      </c>
      <c r="DW7" s="24">
        <v>0</v>
      </c>
      <c r="DX7" s="24">
        <v>0</v>
      </c>
      <c r="DY7" s="24">
        <v>0</v>
      </c>
      <c r="DZ7" s="24">
        <v>0</v>
      </c>
      <c r="EA7" s="24">
        <v>0</v>
      </c>
      <c r="EB7" s="24">
        <v>0</v>
      </c>
      <c r="EC7" s="24">
        <v>0</v>
      </c>
      <c r="ED7" s="24">
        <v>0.08</v>
      </c>
      <c r="EE7" s="24">
        <v>0.21</v>
      </c>
      <c r="EF7" s="24">
        <v>0</v>
      </c>
      <c r="EG7" s="24">
        <v>0</v>
      </c>
      <c r="EH7" s="24">
        <v>0</v>
      </c>
      <c r="EI7" s="24">
        <v>0</v>
      </c>
      <c r="EJ7" s="24">
        <v>0.02</v>
      </c>
      <c r="EK7" s="24">
        <v>0.02</v>
      </c>
      <c r="EL7" s="24">
        <v>0.01</v>
      </c>
      <c r="EM7" s="24">
        <v>0.01</v>
      </c>
      <c r="EN7" s="24">
        <v>0.02</v>
      </c>
      <c r="EO7" s="24">
        <v>0.02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102</v>
      </c>
      <c r="C9" s="26" t="s">
        <v>103</v>
      </c>
      <c r="D9" s="26" t="s">
        <v>104</v>
      </c>
      <c r="E9" s="26" t="s">
        <v>105</v>
      </c>
      <c r="F9" s="26" t="s">
        <v>106</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107</v>
      </c>
    </row>
    <row r="12" spans="1:148" x14ac:dyDescent="0.15">
      <c r="B12">
        <v>1</v>
      </c>
      <c r="C12">
        <v>1</v>
      </c>
      <c r="D12">
        <v>2</v>
      </c>
      <c r="E12">
        <v>3</v>
      </c>
      <c r="F12">
        <v>4</v>
      </c>
      <c r="G12" t="s">
        <v>108</v>
      </c>
    </row>
    <row r="13" spans="1:148" x14ac:dyDescent="0.15">
      <c r="B13" t="s">
        <v>109</v>
      </c>
      <c r="C13" t="s">
        <v>109</v>
      </c>
      <c r="D13" t="s">
        <v>109</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髙橋裕東</cp:lastModifiedBy>
  <dcterms:created xsi:type="dcterms:W3CDTF">2025-01-24T07:15:45Z</dcterms:created>
  <dcterms:modified xsi:type="dcterms:W3CDTF">2025-03-04T01:30:13Z</dcterms:modified>
  <cp:category/>
</cp:coreProperties>
</file>