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23gesui\"/>
    </mc:Choice>
  </mc:AlternateContent>
  <workbookProtection workbookAlgorithmName="SHA-512" workbookHashValue="xiqhgYaai2XuG/spn3xxOAoeJO7D71hIn4KkMwXm5edazVUjfHqYHePXvFBOj5JxdRELCmoEvewuKZg6uSNv+A==" workbookSaltValue="Hnrg/cgvfrNpqwjj961uEw==" workbookSpinCount="100000" lockStructure="1"/>
  <bookViews>
    <workbookView xWindow="0" yWindow="0" windowWidth="28800" windowHeight="1221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J86" i="4"/>
  <c r="I86" i="4"/>
  <c r="H86" i="4"/>
  <c r="E86" i="4"/>
  <c r="AT10" i="4"/>
  <c r="AL10" i="4"/>
  <c r="I10" i="4"/>
  <c r="AL8" i="4"/>
  <c r="P8" i="4"/>
  <c r="I8" i="4"/>
</calcChain>
</file>

<file path=xl/sharedStrings.xml><?xml version="1.0" encoding="utf-8"?>
<sst xmlns="http://schemas.openxmlformats.org/spreadsheetml/2006/main" count="236" uniqueCount="120">
  <si>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</si>
  <si>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</si>
  <si>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</si>
  <si>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</si>
  <si>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</si>
  <si>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</si>
  <si>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</si>
  <si>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</si>
  <si>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</si>
  <si>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</si>
  <si>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</si>
  <si>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</si>
  <si>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</si>
  <si>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</si>
  <si>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</si>
  <si>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</si>
  <si>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</si>
  <si>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</si>
  <si>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</si>
  <si>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</si>
  <si>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</si>
  <si>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</si>
  <si>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</si>
  <si>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</si>
  <si>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</si>
  <si>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</si>
  <si>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</si>
  <si>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</si>
  <si>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</si>
  <si>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</si>
  <si>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</si>
  <si>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</si>
  <si>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</si>
  <si>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</si>
  <si>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</si>
  <si>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</si>
  <si>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</si>
  <si>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</si>
  <si>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</si>
  <si>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</si>
  <si>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</si>
  <si>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</si>
  <si>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</si>
  <si>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</si>
  <si>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</si>
  <si>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</si>
  <si>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</si>
  <si>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</si>
  <si>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</si>
  <si>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</si>
  <si>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</si>
  <si>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</si>
  <si>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</si>
  <si>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</si>
  <si>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</si>
  <si>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</si>
  <si>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</si>
  <si>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</si>
  <si>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</si>
  <si>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</si>
  <si>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</si>
  <si>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</si>
  <si>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</si>
  <si>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</si>
  <si>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</si>
  <si>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</si>
  <si>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</si>
  <si>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</si>
  <si>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</si>
  <si>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</si>
  <si>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</si>
  <si>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</si>
  <si>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</si>
  <si>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</si>
  <si>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</si>
  <si>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</si>
  <si>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</si>
  <si>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</si>
  <si>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</si>
  <si>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</si>
  <si>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</si>
  <si>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</si>
  <si>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</si>
  <si>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</si>
  <si>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</si>
  <si>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</si>
  <si>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</si>
  <si>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</si>
  <si>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</si>
  <si>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</si>
  <si>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</si>
  <si>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</si>
  <si>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</si>
  <si>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</si>
  <si>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</si>
  <si>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</si>
  <si>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</si>
  <si>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舟形町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</si>
  <si>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</si>
  <si>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</si>
  <si>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</si>
  <si>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</si>
  <si>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</si>
  <si>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</si>
  <si>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</si>
  <si>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</si>
  <si>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</si>
  <si>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</si>
  <si>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</si>
  <si>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</si>
  <si>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</si>
  <si>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</si>
  <si>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</si>
  <si>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</si>
  <si>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</si>
  <si>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"R"dd</t>
    <phoneticPr fontId="4"/>
  </si>
  <si>
    <t>←書式設定</t>
    <rPh sb="1" eb="3">
      <t>ショシキ</t>
    </rPh>
    <rPh sb="3" eb="5">
      <t>セッテイ</t>
    </rPh>
    <phoneticPr fontId="4"/>
  </si>
  <si>
    <t>　前年に比べ、公営企業会計移行の打ち切り決算により使用料収入が減少したこと、及び、それ以上に公営企業会計移行委託業務費による収益的支出増加もあり、収益的収支比率及び経費回収率が減少し汚水処理原価が上昇した。
　企業債残高対事業規模比率は、すでに事業完了しており償還のピークも過ぎていることから対類似団体平均よりはかなり低い。　
　すでに事業完了しており、水洗化率は85％以上で施設利用率も類似団体平均に比べ高いが、今後も水洗化率100％を目指して下水道接続を推進していきたい。</t>
    <rPh sb="1" eb="3">
      <t>ゼンネン</t>
    </rPh>
    <rPh sb="4" eb="5">
      <t>クラ</t>
    </rPh>
    <rPh sb="7" eb="9">
      <t>コウエイ</t>
    </rPh>
    <rPh sb="9" eb="11">
      <t>キギョウ</t>
    </rPh>
    <rPh sb="11" eb="13">
      <t>カイケイ</t>
    </rPh>
    <rPh sb="13" eb="15">
      <t>イコウ</t>
    </rPh>
    <rPh sb="16" eb="17">
      <t>ウ</t>
    </rPh>
    <rPh sb="18" eb="19">
      <t>キ</t>
    </rPh>
    <rPh sb="20" eb="22">
      <t>ケッサン</t>
    </rPh>
    <rPh sb="25" eb="28">
      <t>シヨウリョウ</t>
    </rPh>
    <rPh sb="28" eb="30">
      <t>シュウニュウ</t>
    </rPh>
    <rPh sb="31" eb="33">
      <t>ゲンショウ</t>
    </rPh>
    <rPh sb="38" eb="39">
      <t>オヨ</t>
    </rPh>
    <rPh sb="43" eb="45">
      <t>イジョウ</t>
    </rPh>
    <rPh sb="46" eb="48">
      <t>コウエイ</t>
    </rPh>
    <rPh sb="48" eb="50">
      <t>キギョウ</t>
    </rPh>
    <rPh sb="50" eb="52">
      <t>カイケイ</t>
    </rPh>
    <rPh sb="52" eb="54">
      <t>イコウ</t>
    </rPh>
    <rPh sb="54" eb="56">
      <t>イタク</t>
    </rPh>
    <rPh sb="56" eb="58">
      <t>ギョウム</t>
    </rPh>
    <rPh sb="58" eb="59">
      <t>ヒ</t>
    </rPh>
    <rPh sb="62" eb="64">
      <t>シュウエキ</t>
    </rPh>
    <rPh sb="64" eb="65">
      <t>テキ</t>
    </rPh>
    <rPh sb="65" eb="67">
      <t>シシュツ</t>
    </rPh>
    <rPh sb="67" eb="69">
      <t>ゾウカ</t>
    </rPh>
    <rPh sb="76" eb="78">
      <t>シュウシ</t>
    </rPh>
    <rPh sb="78" eb="80">
      <t>ヒリツ</t>
    </rPh>
    <rPh sb="88" eb="90">
      <t>ゲンショウ</t>
    </rPh>
    <rPh sb="91" eb="93">
      <t>オスイ</t>
    </rPh>
    <rPh sb="93" eb="95">
      <t>ショリ</t>
    </rPh>
    <rPh sb="95" eb="97">
      <t>ゲンカ</t>
    </rPh>
    <rPh sb="98" eb="100">
      <t>ジョウショウ</t>
    </rPh>
    <rPh sb="104" eb="106">
      <t>キギョウ</t>
    </rPh>
    <rPh sb="106" eb="107">
      <t>サイ</t>
    </rPh>
    <rPh sb="107" eb="109">
      <t>ザンダカ</t>
    </rPh>
    <rPh sb="109" eb="110">
      <t>タイ</t>
    </rPh>
    <rPh sb="110" eb="112">
      <t>ジギョウ</t>
    </rPh>
    <rPh sb="112" eb="114">
      <t>キボ</t>
    </rPh>
    <rPh sb="114" eb="116">
      <t>ヒリツ</t>
    </rPh>
    <rPh sb="121" eb="123">
      <t>ジギョウ</t>
    </rPh>
    <rPh sb="123" eb="125">
      <t>カンリョウ</t>
    </rPh>
    <rPh sb="129" eb="131">
      <t>ショウカン</t>
    </rPh>
    <rPh sb="136" eb="137">
      <t>ス</t>
    </rPh>
    <rPh sb="145" eb="146">
      <t>タイ</t>
    </rPh>
    <rPh sb="146" eb="148">
      <t>ルイジ</t>
    </rPh>
    <rPh sb="148" eb="150">
      <t>ダンタイ</t>
    </rPh>
    <rPh sb="150" eb="152">
      <t>ヘイキン</t>
    </rPh>
    <rPh sb="158" eb="159">
      <t>ヒク</t>
    </rPh>
    <rPh sb="167" eb="169">
      <t>ジギョウ</t>
    </rPh>
    <rPh sb="169" eb="171">
      <t>カンリョウ</t>
    </rPh>
    <rPh sb="176" eb="179">
      <t>スイセンカ</t>
    </rPh>
    <rPh sb="179" eb="180">
      <t>リツ</t>
    </rPh>
    <rPh sb="184" eb="186">
      <t>イジョウ</t>
    </rPh>
    <rPh sb="187" eb="189">
      <t>シセツ</t>
    </rPh>
    <rPh sb="189" eb="191">
      <t>リヨウ</t>
    </rPh>
    <rPh sb="191" eb="192">
      <t>リツ</t>
    </rPh>
    <rPh sb="193" eb="195">
      <t>ルイジ</t>
    </rPh>
    <rPh sb="195" eb="197">
      <t>ダンタイ</t>
    </rPh>
    <rPh sb="197" eb="199">
      <t>ヘイキン</t>
    </rPh>
    <rPh sb="200" eb="201">
      <t>クラ</t>
    </rPh>
    <rPh sb="202" eb="203">
      <t>タカ</t>
    </rPh>
    <rPh sb="212" eb="213">
      <t>リツ</t>
    </rPh>
    <rPh sb="218" eb="220">
      <t>メザ</t>
    </rPh>
    <rPh sb="222" eb="225">
      <t>ゲスイドウ</t>
    </rPh>
    <rPh sb="225" eb="227">
      <t>セツゾク</t>
    </rPh>
    <rPh sb="228" eb="230">
      <t>スイシン</t>
    </rPh>
    <phoneticPr fontId="4"/>
  </si>
  <si>
    <t>　供用開始から約２０年経過しており、処理場施設の老朽化が進んできている。
　現在、起債を利用してマンホールポンプ等の更新は順次実施してきているが、今後は浄化センターの機器や大型マンホールポンプの更新が必要となるため、建設改良に係る起債借入が増加する可能性がある。</t>
    <rPh sb="1" eb="5">
      <t>キョウヨウカイシ</t>
    </rPh>
    <rPh sb="7" eb="8">
      <t>ヤク</t>
    </rPh>
    <rPh sb="10" eb="11">
      <t>ネン</t>
    </rPh>
    <rPh sb="11" eb="13">
      <t>ケイカ</t>
    </rPh>
    <rPh sb="18" eb="21">
      <t>ショリジョウ</t>
    </rPh>
    <rPh sb="21" eb="23">
      <t>シセツ</t>
    </rPh>
    <rPh sb="24" eb="27">
      <t>ロウキュウカ</t>
    </rPh>
    <rPh sb="28" eb="29">
      <t>スス</t>
    </rPh>
    <rPh sb="38" eb="40">
      <t>ゲンザイ</t>
    </rPh>
    <rPh sb="41" eb="43">
      <t>キサイ</t>
    </rPh>
    <rPh sb="44" eb="46">
      <t>リヨウ</t>
    </rPh>
    <rPh sb="56" eb="57">
      <t>トウ</t>
    </rPh>
    <rPh sb="58" eb="60">
      <t>コウシン</t>
    </rPh>
    <rPh sb="61" eb="63">
      <t>ジュンジ</t>
    </rPh>
    <rPh sb="63" eb="65">
      <t>ジッシ</t>
    </rPh>
    <rPh sb="73" eb="75">
      <t>コンゴ</t>
    </rPh>
    <rPh sb="76" eb="78">
      <t>ジョウカ</t>
    </rPh>
    <rPh sb="83" eb="85">
      <t>キキ</t>
    </rPh>
    <rPh sb="86" eb="88">
      <t>オオガタ</t>
    </rPh>
    <rPh sb="97" eb="99">
      <t>コウシン</t>
    </rPh>
    <rPh sb="100" eb="102">
      <t>ヒツヨウ</t>
    </rPh>
    <rPh sb="108" eb="110">
      <t>ケンセツ</t>
    </rPh>
    <rPh sb="110" eb="112">
      <t>カイリョウ</t>
    </rPh>
    <rPh sb="113" eb="114">
      <t>カカ</t>
    </rPh>
    <rPh sb="115" eb="117">
      <t>キサイ</t>
    </rPh>
    <rPh sb="117" eb="119">
      <t>カリイレ</t>
    </rPh>
    <rPh sb="120" eb="122">
      <t>ゾウカ</t>
    </rPh>
    <rPh sb="124" eb="127">
      <t>カノウセイ</t>
    </rPh>
    <phoneticPr fontId="4"/>
  </si>
  <si>
    <t>　すでに事業も完了し、接続率が９０％近くに達しているため大幅な接続人口の増加は望めないが、人口減少による接続人口減少で年々使用料収入が減少している。
　反面、施設や機械等の老朽化により修繕費や更新費用が年々増加しており、使用料の値上げを早急に実施する必要がある。</t>
    <rPh sb="4" eb="6">
      <t>ジギョウ</t>
    </rPh>
    <rPh sb="7" eb="9">
      <t>カンリョウ</t>
    </rPh>
    <rPh sb="11" eb="13">
      <t>セツゾク</t>
    </rPh>
    <rPh sb="13" eb="14">
      <t>リツ</t>
    </rPh>
    <rPh sb="18" eb="19">
      <t>チカ</t>
    </rPh>
    <rPh sb="21" eb="22">
      <t>タッ</t>
    </rPh>
    <rPh sb="28" eb="30">
      <t>オオハバ</t>
    </rPh>
    <rPh sb="31" eb="33">
      <t>セツゾク</t>
    </rPh>
    <rPh sb="33" eb="35">
      <t>ジンコウ</t>
    </rPh>
    <rPh sb="36" eb="38">
      <t>ゾウカ</t>
    </rPh>
    <rPh sb="39" eb="40">
      <t>ノゾ</t>
    </rPh>
    <rPh sb="45" eb="47">
      <t>ジンコウ</t>
    </rPh>
    <rPh sb="47" eb="49">
      <t>ゲンショウ</t>
    </rPh>
    <rPh sb="52" eb="54">
      <t>セツゾク</t>
    </rPh>
    <rPh sb="54" eb="56">
      <t>ジンコウ</t>
    </rPh>
    <rPh sb="56" eb="58">
      <t>ゲンショウ</t>
    </rPh>
    <rPh sb="59" eb="61">
      <t>ネンネン</t>
    </rPh>
    <rPh sb="61" eb="64">
      <t>シヨウリョウ</t>
    </rPh>
    <rPh sb="64" eb="66">
      <t>シュウニュウ</t>
    </rPh>
    <rPh sb="67" eb="69">
      <t>ゲンショウ</t>
    </rPh>
    <rPh sb="76" eb="78">
      <t>ハンメン</t>
    </rPh>
    <rPh sb="79" eb="81">
      <t>シセツ</t>
    </rPh>
    <rPh sb="82" eb="84">
      <t>キカイ</t>
    </rPh>
    <rPh sb="84" eb="85">
      <t>トウ</t>
    </rPh>
    <rPh sb="86" eb="89">
      <t>ロウキュウカ</t>
    </rPh>
    <rPh sb="92" eb="95">
      <t>シュウゼンヒ</t>
    </rPh>
    <rPh sb="96" eb="98">
      <t>コウシン</t>
    </rPh>
    <rPh sb="98" eb="100">
      <t>ヒヨウ</t>
    </rPh>
    <rPh sb="101" eb="103">
      <t>ネンネン</t>
    </rPh>
    <rPh sb="103" eb="105">
      <t>ゾウカ</t>
    </rPh>
    <rPh sb="110" eb="113">
      <t>シヨウリョウ</t>
    </rPh>
    <rPh sb="114" eb="116">
      <t>ネア</t>
    </rPh>
    <rPh sb="118" eb="120">
      <t>ソウキュウ</t>
    </rPh>
    <rPh sb="121" eb="123">
      <t>ジッシ</t>
    </rPh>
    <rPh sb="125" eb="127">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</si>
</sst>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1E8-4DBD-8756-EFE6AE8413FC}"/>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0.36</c:v>
                </c:pt>
                <c:pt idx="1">
                  <c:v>0.39</c:v>
                </c:pt>
                <c:pt idx="2">
                  <c:v>0.1</c:v>
                </c:pt>
                <c:pt idx="3">
                  <c:v>0.08</c:v>
                </c:pt>
                <c:pt idx="4">
                  <c:v>0.06</c:v>
                </c:pt>
              </c:numCache>
            </c:numRef>
          </c:val>
          <c:smooth val="0"/>
          <c:extLst>
            <c:ext xmlns:c16="http://schemas.microsoft.com/office/drawing/2014/chart" uri="{C3380CC4-5D6E-409C-BE32-E72D297353CC}">
              <c16:uniqueId val="{00000001-91E8-4DBD-8756-EFE6AE8413FC}"/>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69.16</c:v>
                </c:pt>
                <c:pt idx="1">
                  <c:v>75.89</c:v>
                </c:pt>
                <c:pt idx="2">
                  <c:v>74.63</c:v>
                </c:pt>
                <c:pt idx="3">
                  <c:v>80.53</c:v>
                </c:pt>
                <c:pt idx="4">
                  <c:v>83.47</c:v>
                </c:pt>
              </c:numCache>
            </c:numRef>
          </c:val>
          <c:extLst>
            <c:ext xmlns:c16="http://schemas.microsoft.com/office/drawing/2014/chart" uri="{C3380CC4-5D6E-409C-BE32-E72D297353CC}">
              <c16:uniqueId val="{00000000-B7C1-49BA-A9A1-550B2E2625C2}"/>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42.47</c:v>
                </c:pt>
                <c:pt idx="1">
                  <c:v>42.4</c:v>
                </c:pt>
                <c:pt idx="2">
                  <c:v>42.28</c:v>
                </c:pt>
                <c:pt idx="3">
                  <c:v>41.06</c:v>
                </c:pt>
                <c:pt idx="4">
                  <c:v>42.09</c:v>
                </c:pt>
              </c:numCache>
            </c:numRef>
          </c:val>
          <c:smooth val="0"/>
          <c:extLst>
            <c:ext xmlns:c16="http://schemas.microsoft.com/office/drawing/2014/chart" uri="{C3380CC4-5D6E-409C-BE32-E72D297353CC}">
              <c16:uniqueId val="{00000001-B7C1-49BA-A9A1-550B2E2625C2}"/>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88</c:v>
                </c:pt>
                <c:pt idx="1">
                  <c:v>88.75</c:v>
                </c:pt>
                <c:pt idx="2">
                  <c:v>89.16</c:v>
                </c:pt>
                <c:pt idx="3">
                  <c:v>89.48</c:v>
                </c:pt>
                <c:pt idx="4">
                  <c:v>89.85</c:v>
                </c:pt>
              </c:numCache>
            </c:numRef>
          </c:val>
          <c:extLst>
            <c:ext xmlns:c16="http://schemas.microsoft.com/office/drawing/2014/chart" uri="{C3380CC4-5D6E-409C-BE32-E72D297353CC}">
              <c16:uniqueId val="{00000000-AD84-4344-92AC-1AAA2F2AEAD1}"/>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83.75</c:v>
                </c:pt>
                <c:pt idx="1">
                  <c:v>84.19</c:v>
                </c:pt>
                <c:pt idx="2">
                  <c:v>84.34</c:v>
                </c:pt>
                <c:pt idx="3">
                  <c:v>84.34</c:v>
                </c:pt>
                <c:pt idx="4">
                  <c:v>84.73</c:v>
                </c:pt>
              </c:numCache>
            </c:numRef>
          </c:val>
          <c:smooth val="0"/>
          <c:extLst>
            <c:ext xmlns:c16="http://schemas.microsoft.com/office/drawing/2014/chart" uri="{C3380CC4-5D6E-409C-BE32-E72D297353CC}">
              <c16:uniqueId val="{00000001-AD84-4344-92AC-1AAA2F2AEAD1}"/>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75.33</c:v>
                </c:pt>
                <c:pt idx="1">
                  <c:v>73.33</c:v>
                </c:pt>
                <c:pt idx="2">
                  <c:v>67.989999999999995</c:v>
                </c:pt>
                <c:pt idx="3">
                  <c:v>67.09</c:v>
                </c:pt>
                <c:pt idx="4">
                  <c:v>62.36</c:v>
                </c:pt>
              </c:numCache>
            </c:numRef>
          </c:val>
          <c:extLst>
            <c:ext xmlns:c16="http://schemas.microsoft.com/office/drawing/2014/chart" uri="{C3380CC4-5D6E-409C-BE32-E72D297353CC}">
              <c16:uniqueId val="{00000000-0516-4407-8DEE-AAA57A943896}"/>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516-4407-8DEE-AAA57A943896}"/>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BE4-4097-B9C1-CF55F0A1AFA3}"/>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BE4-4097-B9C1-CF55F0A1AFA3}"/>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F1F-419C-9788-2E9E8A97C611}"/>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F1F-419C-9788-2E9E8A97C611}"/>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F3B-40F1-B455-979A3172EA5A}"/>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F3B-40F1-B455-979A3172EA5A}"/>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6F0-498B-AC23-1F2AF5DF2571}"/>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6F0-498B-AC23-1F2AF5DF2571}"/>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formatCode="#,##0.00;&quot;△&quot;#,##0.00;&quot;-&quot;">
                  <c:v>535.41</c:v>
                </c:pt>
                <c:pt idx="1">
                  <c:v>0</c:v>
                </c:pt>
                <c:pt idx="2">
                  <c:v>0</c:v>
                </c:pt>
                <c:pt idx="3">
                  <c:v>0</c:v>
                </c:pt>
                <c:pt idx="4">
                  <c:v>0</c:v>
                </c:pt>
              </c:numCache>
            </c:numRef>
          </c:val>
          <c:extLst>
            <c:ext xmlns:c16="http://schemas.microsoft.com/office/drawing/2014/chart" uri="{C3380CC4-5D6E-409C-BE32-E72D297353CC}">
              <c16:uniqueId val="{00000000-7CA4-4487-A5C7-5FBAAF21E8D7}"/>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1206.79</c:v>
                </c:pt>
                <c:pt idx="1">
                  <c:v>1258.43</c:v>
                </c:pt>
                <c:pt idx="2">
                  <c:v>1163.75</c:v>
                </c:pt>
                <c:pt idx="3">
                  <c:v>1195.47</c:v>
                </c:pt>
                <c:pt idx="4">
                  <c:v>1168.69</c:v>
                </c:pt>
              </c:numCache>
            </c:numRef>
          </c:val>
          <c:smooth val="0"/>
          <c:extLst>
            <c:ext xmlns:c16="http://schemas.microsoft.com/office/drawing/2014/chart" uri="{C3380CC4-5D6E-409C-BE32-E72D297353CC}">
              <c16:uniqueId val="{00000001-7CA4-4487-A5C7-5FBAAF21E8D7}"/>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70.22</c:v>
                </c:pt>
                <c:pt idx="1">
                  <c:v>66.98</c:v>
                </c:pt>
                <c:pt idx="2">
                  <c:v>52.12</c:v>
                </c:pt>
                <c:pt idx="3">
                  <c:v>55.02</c:v>
                </c:pt>
                <c:pt idx="4">
                  <c:v>43.57</c:v>
                </c:pt>
              </c:numCache>
            </c:numRef>
          </c:val>
          <c:extLst>
            <c:ext xmlns:c16="http://schemas.microsoft.com/office/drawing/2014/chart" uri="{C3380CC4-5D6E-409C-BE32-E72D297353CC}">
              <c16:uniqueId val="{00000000-DF4D-451C-BF7E-5BE5CBA53DEA}"/>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71.84</c:v>
                </c:pt>
                <c:pt idx="1">
                  <c:v>73.36</c:v>
                </c:pt>
                <c:pt idx="2">
                  <c:v>72.599999999999994</c:v>
                </c:pt>
                <c:pt idx="3">
                  <c:v>69.430000000000007</c:v>
                </c:pt>
                <c:pt idx="4">
                  <c:v>70.709999999999994</c:v>
                </c:pt>
              </c:numCache>
            </c:numRef>
          </c:val>
          <c:smooth val="0"/>
          <c:extLst>
            <c:ext xmlns:c16="http://schemas.microsoft.com/office/drawing/2014/chart" uri="{C3380CC4-5D6E-409C-BE32-E72D297353CC}">
              <c16:uniqueId val="{00000001-DF4D-451C-BF7E-5BE5CBA53DEA}"/>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220.64</c:v>
                </c:pt>
                <c:pt idx="1">
                  <c:v>235.47</c:v>
                </c:pt>
                <c:pt idx="2">
                  <c:v>300.43</c:v>
                </c:pt>
                <c:pt idx="3">
                  <c:v>285.63</c:v>
                </c:pt>
                <c:pt idx="4">
                  <c:v>331.55</c:v>
                </c:pt>
              </c:numCache>
            </c:numRef>
          </c:val>
          <c:extLst>
            <c:ext xmlns:c16="http://schemas.microsoft.com/office/drawing/2014/chart" uri="{C3380CC4-5D6E-409C-BE32-E72D297353CC}">
              <c16:uniqueId val="{00000000-8311-4294-B0D3-AD460FB27420}"/>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228.47</c:v>
                </c:pt>
                <c:pt idx="1">
                  <c:v>224.88</c:v>
                </c:pt>
                <c:pt idx="2">
                  <c:v>228.64</c:v>
                </c:pt>
                <c:pt idx="3">
                  <c:v>239.46</c:v>
                </c:pt>
                <c:pt idx="4">
                  <c:v>233.15</c:v>
                </c:pt>
              </c:numCache>
            </c:numRef>
          </c:val>
          <c:smooth val="0"/>
          <c:extLst>
            <c:ext xmlns:c16="http://schemas.microsoft.com/office/drawing/2014/chart" uri="{C3380CC4-5D6E-409C-BE32-E72D297353CC}">
              <c16:uniqueId val="{00000001-8311-4294-B0D3-AD460FB27420}"/>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85" zoomScaleNormal="85"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山形県　舟形町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法非適用</v>
      </c>
      <c r="C8" s="34"/>
      <c r="D8" s="34"/>
      <c r="E8" s="34"/>
      <c r="F8" s="34"/>
      <c r="G8" s="34"/>
      <c r="H8" s="34"/>
      <c r="I8" s="34" t="str">
        <f>データ!J6</f>
        <v>下水道事業</v>
      </c>
      <c r="J8" s="34"/>
      <c r="K8" s="34"/>
      <c r="L8" s="34"/>
      <c r="M8" s="34"/>
      <c r="N8" s="34"/>
      <c r="O8" s="34"/>
      <c r="P8" s="34" t="str">
        <f>データ!K6</f>
        <v>特定環境保全公共下水道</v>
      </c>
      <c r="Q8" s="34"/>
      <c r="R8" s="34"/>
      <c r="S8" s="34"/>
      <c r="T8" s="34"/>
      <c r="U8" s="34"/>
      <c r="V8" s="34"/>
      <c r="W8" s="34" t="str">
        <f>データ!L6</f>
        <v>D2</v>
      </c>
      <c r="X8" s="34"/>
      <c r="Y8" s="34"/>
      <c r="Z8" s="34"/>
      <c r="AA8" s="34"/>
      <c r="AB8" s="34"/>
      <c r="AC8" s="34"/>
      <c r="AD8" s="35" t="str">
        <f>データ!$M$6</f>
        <v>非設置</v>
      </c>
      <c r="AE8" s="35"/>
      <c r="AF8" s="35"/>
      <c r="AG8" s="35"/>
      <c r="AH8" s="35"/>
      <c r="AI8" s="35"/>
      <c r="AJ8" s="35"/>
      <c r="AK8" s="3"/>
      <c r="AL8" s="36">
        <f>データ!S6</f>
        <v>4771</v>
      </c>
      <c r="AM8" s="36"/>
      <c r="AN8" s="36"/>
      <c r="AO8" s="36"/>
      <c r="AP8" s="36"/>
      <c r="AQ8" s="36"/>
      <c r="AR8" s="36"/>
      <c r="AS8" s="36"/>
      <c r="AT8" s="37">
        <f>データ!T6</f>
        <v>119.03</v>
      </c>
      <c r="AU8" s="37"/>
      <c r="AV8" s="37"/>
      <c r="AW8" s="37"/>
      <c r="AX8" s="37"/>
      <c r="AY8" s="37"/>
      <c r="AZ8" s="37"/>
      <c r="BA8" s="37"/>
      <c r="BB8" s="37">
        <f>データ!U6</f>
        <v>40.08</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t="str">
        <f>データ!O6</f>
        <v>該当数値なし</v>
      </c>
      <c r="J10" s="37"/>
      <c r="K10" s="37"/>
      <c r="L10" s="37"/>
      <c r="M10" s="37"/>
      <c r="N10" s="37"/>
      <c r="O10" s="37"/>
      <c r="P10" s="37">
        <f>データ!P6</f>
        <v>47.97</v>
      </c>
      <c r="Q10" s="37"/>
      <c r="R10" s="37"/>
      <c r="S10" s="37"/>
      <c r="T10" s="37"/>
      <c r="U10" s="37"/>
      <c r="V10" s="37"/>
      <c r="W10" s="37">
        <f>データ!Q6</f>
        <v>66.64</v>
      </c>
      <c r="X10" s="37"/>
      <c r="Y10" s="37"/>
      <c r="Z10" s="37"/>
      <c r="AA10" s="37"/>
      <c r="AB10" s="37"/>
      <c r="AC10" s="37"/>
      <c r="AD10" s="36">
        <f>データ!R6</f>
        <v>3080</v>
      </c>
      <c r="AE10" s="36"/>
      <c r="AF10" s="36"/>
      <c r="AG10" s="36"/>
      <c r="AH10" s="36"/>
      <c r="AI10" s="36"/>
      <c r="AJ10" s="36"/>
      <c r="AK10" s="2"/>
      <c r="AL10" s="36">
        <f>データ!V6</f>
        <v>2275</v>
      </c>
      <c r="AM10" s="36"/>
      <c r="AN10" s="36"/>
      <c r="AO10" s="36"/>
      <c r="AP10" s="36"/>
      <c r="AQ10" s="36"/>
      <c r="AR10" s="36"/>
      <c r="AS10" s="36"/>
      <c r="AT10" s="37">
        <f>データ!W6</f>
        <v>0.89</v>
      </c>
      <c r="AU10" s="37"/>
      <c r="AV10" s="37"/>
      <c r="AW10" s="37"/>
      <c r="AX10" s="37"/>
      <c r="AY10" s="37"/>
      <c r="AZ10" s="37"/>
      <c r="BA10" s="37"/>
      <c r="BB10" s="37">
        <f>データ!X6</f>
        <v>2556.1799999999998</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117</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118</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119</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【1,156.82】</v>
      </c>
      <c r="I86" s="12" t="str">
        <f>データ!CA6</f>
        <v>【75.33】</v>
      </c>
      <c r="J86" s="12" t="str">
        <f>データ!CL6</f>
        <v>【215.73】</v>
      </c>
      <c r="K86" s="12" t="str">
        <f>データ!CW6</f>
        <v>【43.28】</v>
      </c>
      <c r="L86" s="12" t="str">
        <f>データ!DH6</f>
        <v>【86.21】</v>
      </c>
      <c r="M86" s="12" t="s">
        <v>43</v>
      </c>
      <c r="N86" s="12" t="s">
        <v>43</v>
      </c>
      <c r="O86" s="12" t="str">
        <f>データ!EO6</f>
        <v>【0.11】</v>
      </c>
    </row>
  </sheetData>
  <sheetProtection algorithmName="SHA-512" hashValue="VLHkvsPzjB1wEJPaAcaY47BPFBC/LVg3LAkbe2Aj3O7nbVzBSf09Y2VeoDA/VimPX6bhPrLZWeMdra0HRtJSSQ==" saltValue="4p5q9dvdosMMArVUu4EXcQ=="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46</v>
      </c>
      <c r="B3" s="15" t="s">
        <v>47</v>
      </c>
      <c r="C3" s="15" t="s">
        <v>48</v>
      </c>
      <c r="D3" s="15" t="s">
        <v>49</v>
      </c>
      <c r="E3" s="15" t="s">
        <v>50</v>
      </c>
      <c r="F3" s="15" t="s">
        <v>51</v>
      </c>
      <c r="G3" s="15" t="s">
        <v>52</v>
      </c>
      <c r="H3" s="72" t="s">
        <v>53</v>
      </c>
      <c r="I3" s="73"/>
      <c r="J3" s="73"/>
      <c r="K3" s="73"/>
      <c r="L3" s="73"/>
      <c r="M3" s="73"/>
      <c r="N3" s="73"/>
      <c r="O3" s="73"/>
      <c r="P3" s="73"/>
      <c r="Q3" s="73"/>
      <c r="R3" s="73"/>
      <c r="S3" s="73"/>
      <c r="T3" s="73"/>
      <c r="U3" s="73"/>
      <c r="V3" s="73"/>
      <c r="W3" s="73"/>
      <c r="X3" s="74"/>
      <c r="Y3" s="78" t="s">
        <v>54</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55</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56</v>
      </c>
      <c r="B4" s="16"/>
      <c r="C4" s="16"/>
      <c r="D4" s="16"/>
      <c r="E4" s="16"/>
      <c r="F4" s="16"/>
      <c r="G4" s="16"/>
      <c r="H4" s="75"/>
      <c r="I4" s="76"/>
      <c r="J4" s="76"/>
      <c r="K4" s="76"/>
      <c r="L4" s="76"/>
      <c r="M4" s="76"/>
      <c r="N4" s="76"/>
      <c r="O4" s="76"/>
      <c r="P4" s="76"/>
      <c r="Q4" s="76"/>
      <c r="R4" s="76"/>
      <c r="S4" s="76"/>
      <c r="T4" s="76"/>
      <c r="U4" s="76"/>
      <c r="V4" s="76"/>
      <c r="W4" s="76"/>
      <c r="X4" s="77"/>
      <c r="Y4" s="71" t="s">
        <v>57</v>
      </c>
      <c r="Z4" s="71"/>
      <c r="AA4" s="71"/>
      <c r="AB4" s="71"/>
      <c r="AC4" s="71"/>
      <c r="AD4" s="71"/>
      <c r="AE4" s="71"/>
      <c r="AF4" s="71"/>
      <c r="AG4" s="71"/>
      <c r="AH4" s="71"/>
      <c r="AI4" s="71"/>
      <c r="AJ4" s="71" t="s">
        <v>58</v>
      </c>
      <c r="AK4" s="71"/>
      <c r="AL4" s="71"/>
      <c r="AM4" s="71"/>
      <c r="AN4" s="71"/>
      <c r="AO4" s="71"/>
      <c r="AP4" s="71"/>
      <c r="AQ4" s="71"/>
      <c r="AR4" s="71"/>
      <c r="AS4" s="71"/>
      <c r="AT4" s="71"/>
      <c r="AU4" s="71" t="s">
        <v>59</v>
      </c>
      <c r="AV4" s="71"/>
      <c r="AW4" s="71"/>
      <c r="AX4" s="71"/>
      <c r="AY4" s="71"/>
      <c r="AZ4" s="71"/>
      <c r="BA4" s="71"/>
      <c r="BB4" s="71"/>
      <c r="BC4" s="71"/>
      <c r="BD4" s="71"/>
      <c r="BE4" s="71"/>
      <c r="BF4" s="71" t="s">
        <v>60</v>
      </c>
      <c r="BG4" s="71"/>
      <c r="BH4" s="71"/>
      <c r="BI4" s="71"/>
      <c r="BJ4" s="71"/>
      <c r="BK4" s="71"/>
      <c r="BL4" s="71"/>
      <c r="BM4" s="71"/>
      <c r="BN4" s="71"/>
      <c r="BO4" s="71"/>
      <c r="BP4" s="71"/>
      <c r="BQ4" s="71" t="s">
        <v>61</v>
      </c>
      <c r="BR4" s="71"/>
      <c r="BS4" s="71"/>
      <c r="BT4" s="71"/>
      <c r="BU4" s="71"/>
      <c r="BV4" s="71"/>
      <c r="BW4" s="71"/>
      <c r="BX4" s="71"/>
      <c r="BY4" s="71"/>
      <c r="BZ4" s="71"/>
      <c r="CA4" s="71"/>
      <c r="CB4" s="71" t="s">
        <v>62</v>
      </c>
      <c r="CC4" s="71"/>
      <c r="CD4" s="71"/>
      <c r="CE4" s="71"/>
      <c r="CF4" s="71"/>
      <c r="CG4" s="71"/>
      <c r="CH4" s="71"/>
      <c r="CI4" s="71"/>
      <c r="CJ4" s="71"/>
      <c r="CK4" s="71"/>
      <c r="CL4" s="71"/>
      <c r="CM4" s="71" t="s">
        <v>63</v>
      </c>
      <c r="CN4" s="71"/>
      <c r="CO4" s="71"/>
      <c r="CP4" s="71"/>
      <c r="CQ4" s="71"/>
      <c r="CR4" s="71"/>
      <c r="CS4" s="71"/>
      <c r="CT4" s="71"/>
      <c r="CU4" s="71"/>
      <c r="CV4" s="71"/>
      <c r="CW4" s="71"/>
      <c r="CX4" s="71" t="s">
        <v>64</v>
      </c>
      <c r="CY4" s="71"/>
      <c r="CZ4" s="71"/>
      <c r="DA4" s="71"/>
      <c r="DB4" s="71"/>
      <c r="DC4" s="71"/>
      <c r="DD4" s="71"/>
      <c r="DE4" s="71"/>
      <c r="DF4" s="71"/>
      <c r="DG4" s="71"/>
      <c r="DH4" s="71"/>
      <c r="DI4" s="71" t="s">
        <v>65</v>
      </c>
      <c r="DJ4" s="71"/>
      <c r="DK4" s="71"/>
      <c r="DL4" s="71"/>
      <c r="DM4" s="71"/>
      <c r="DN4" s="71"/>
      <c r="DO4" s="71"/>
      <c r="DP4" s="71"/>
      <c r="DQ4" s="71"/>
      <c r="DR4" s="71"/>
      <c r="DS4" s="71"/>
      <c r="DT4" s="71" t="s">
        <v>66</v>
      </c>
      <c r="DU4" s="71"/>
      <c r="DV4" s="71"/>
      <c r="DW4" s="71"/>
      <c r="DX4" s="71"/>
      <c r="DY4" s="71"/>
      <c r="DZ4" s="71"/>
      <c r="EA4" s="71"/>
      <c r="EB4" s="71"/>
      <c r="EC4" s="71"/>
      <c r="ED4" s="71"/>
      <c r="EE4" s="71" t="s">
        <v>67</v>
      </c>
      <c r="EF4" s="71"/>
      <c r="EG4" s="71"/>
      <c r="EH4" s="71"/>
      <c r="EI4" s="71"/>
      <c r="EJ4" s="71"/>
      <c r="EK4" s="71"/>
      <c r="EL4" s="71"/>
      <c r="EM4" s="71"/>
      <c r="EN4" s="71"/>
      <c r="EO4" s="71"/>
    </row>
    <row r="5" spans="1:145" x14ac:dyDescent="0.15">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15">
      <c r="A6" s="14" t="s">
        <v>96</v>
      </c>
      <c r="B6" s="19">
        <f>B7</f>
        <v>2023</v>
      </c>
      <c r="C6" s="19">
        <f t="shared" ref="C6:X6" si="3">C7</f>
        <v>63631</v>
      </c>
      <c r="D6" s="19">
        <f t="shared" si="3"/>
        <v>47</v>
      </c>
      <c r="E6" s="19">
        <f t="shared" si="3"/>
        <v>17</v>
      </c>
      <c r="F6" s="19">
        <f t="shared" si="3"/>
        <v>4</v>
      </c>
      <c r="G6" s="19">
        <f t="shared" si="3"/>
        <v>0</v>
      </c>
      <c r="H6" s="19" t="str">
        <f t="shared" si="3"/>
        <v>山形県　舟形町</v>
      </c>
      <c r="I6" s="19" t="str">
        <f t="shared" si="3"/>
        <v>法非適用</v>
      </c>
      <c r="J6" s="19" t="str">
        <f t="shared" si="3"/>
        <v>下水道事業</v>
      </c>
      <c r="K6" s="19" t="str">
        <f t="shared" si="3"/>
        <v>特定環境保全公共下水道</v>
      </c>
      <c r="L6" s="19" t="str">
        <f t="shared" si="3"/>
        <v>D2</v>
      </c>
      <c r="M6" s="19" t="str">
        <f t="shared" si="3"/>
        <v>非設置</v>
      </c>
      <c r="N6" s="20" t="str">
        <f t="shared" si="3"/>
        <v>-</v>
      </c>
      <c r="O6" s="20" t="str">
        <f t="shared" si="3"/>
        <v>該当数値なし</v>
      </c>
      <c r="P6" s="20">
        <f t="shared" si="3"/>
        <v>47.97</v>
      </c>
      <c r="Q6" s="20">
        <f t="shared" si="3"/>
        <v>66.64</v>
      </c>
      <c r="R6" s="20">
        <f t="shared" si="3"/>
        <v>3080</v>
      </c>
      <c r="S6" s="20">
        <f t="shared" si="3"/>
        <v>4771</v>
      </c>
      <c r="T6" s="20">
        <f t="shared" si="3"/>
        <v>119.03</v>
      </c>
      <c r="U6" s="20">
        <f t="shared" si="3"/>
        <v>40.08</v>
      </c>
      <c r="V6" s="20">
        <f t="shared" si="3"/>
        <v>2275</v>
      </c>
      <c r="W6" s="20">
        <f t="shared" si="3"/>
        <v>0.89</v>
      </c>
      <c r="X6" s="20">
        <f t="shared" si="3"/>
        <v>2556.1799999999998</v>
      </c>
      <c r="Y6" s="21">
        <f>IF(Y7="",NA(),Y7)</f>
        <v>75.33</v>
      </c>
      <c r="Z6" s="21">
        <f t="shared" ref="Z6:AH6" si="4">IF(Z7="",NA(),Z7)</f>
        <v>73.33</v>
      </c>
      <c r="AA6" s="21">
        <f t="shared" si="4"/>
        <v>67.989999999999995</v>
      </c>
      <c r="AB6" s="21">
        <f t="shared" si="4"/>
        <v>67.09</v>
      </c>
      <c r="AC6" s="21">
        <f t="shared" si="4"/>
        <v>62.36</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535.41</v>
      </c>
      <c r="BG6" s="20">
        <f t="shared" ref="BG6:BO6" si="7">IF(BG7="",NA(),BG7)</f>
        <v>0</v>
      </c>
      <c r="BH6" s="20">
        <f t="shared" si="7"/>
        <v>0</v>
      </c>
      <c r="BI6" s="20">
        <f t="shared" si="7"/>
        <v>0</v>
      </c>
      <c r="BJ6" s="20">
        <f t="shared" si="7"/>
        <v>0</v>
      </c>
      <c r="BK6" s="21">
        <f t="shared" si="7"/>
        <v>1206.79</v>
      </c>
      <c r="BL6" s="21">
        <f t="shared" si="7"/>
        <v>1258.43</v>
      </c>
      <c r="BM6" s="21">
        <f t="shared" si="7"/>
        <v>1163.75</v>
      </c>
      <c r="BN6" s="21">
        <f t="shared" si="7"/>
        <v>1195.47</v>
      </c>
      <c r="BO6" s="21">
        <f t="shared" si="7"/>
        <v>1168.69</v>
      </c>
      <c r="BP6" s="20" t="str">
        <f>IF(BP7="","",IF(BP7="-","【-】","【"&amp;SUBSTITUTE(TEXT(BP7,"#,##0.00"),"-","△")&amp;"】"))</f>
        <v>【1,156.82】</v>
      </c>
      <c r="BQ6" s="21">
        <f>IF(BQ7="",NA(),BQ7)</f>
        <v>70.22</v>
      </c>
      <c r="BR6" s="21">
        <f t="shared" ref="BR6:BZ6" si="8">IF(BR7="",NA(),BR7)</f>
        <v>66.98</v>
      </c>
      <c r="BS6" s="21">
        <f t="shared" si="8"/>
        <v>52.12</v>
      </c>
      <c r="BT6" s="21">
        <f t="shared" si="8"/>
        <v>55.02</v>
      </c>
      <c r="BU6" s="21">
        <f t="shared" si="8"/>
        <v>43.57</v>
      </c>
      <c r="BV6" s="21">
        <f t="shared" si="8"/>
        <v>71.84</v>
      </c>
      <c r="BW6" s="21">
        <f t="shared" si="8"/>
        <v>73.36</v>
      </c>
      <c r="BX6" s="21">
        <f t="shared" si="8"/>
        <v>72.599999999999994</v>
      </c>
      <c r="BY6" s="21">
        <f t="shared" si="8"/>
        <v>69.430000000000007</v>
      </c>
      <c r="BZ6" s="21">
        <f t="shared" si="8"/>
        <v>70.709999999999994</v>
      </c>
      <c r="CA6" s="20" t="str">
        <f>IF(CA7="","",IF(CA7="-","【-】","【"&amp;SUBSTITUTE(TEXT(CA7,"#,##0.00"),"-","△")&amp;"】"))</f>
        <v>【75.33】</v>
      </c>
      <c r="CB6" s="21">
        <f>IF(CB7="",NA(),CB7)</f>
        <v>220.64</v>
      </c>
      <c r="CC6" s="21">
        <f t="shared" ref="CC6:CK6" si="9">IF(CC7="",NA(),CC7)</f>
        <v>235.47</v>
      </c>
      <c r="CD6" s="21">
        <f t="shared" si="9"/>
        <v>300.43</v>
      </c>
      <c r="CE6" s="21">
        <f t="shared" si="9"/>
        <v>285.63</v>
      </c>
      <c r="CF6" s="21">
        <f t="shared" si="9"/>
        <v>331.55</v>
      </c>
      <c r="CG6" s="21">
        <f t="shared" si="9"/>
        <v>228.47</v>
      </c>
      <c r="CH6" s="21">
        <f t="shared" si="9"/>
        <v>224.88</v>
      </c>
      <c r="CI6" s="21">
        <f t="shared" si="9"/>
        <v>228.64</v>
      </c>
      <c r="CJ6" s="21">
        <f t="shared" si="9"/>
        <v>239.46</v>
      </c>
      <c r="CK6" s="21">
        <f t="shared" si="9"/>
        <v>233.15</v>
      </c>
      <c r="CL6" s="20" t="str">
        <f>IF(CL7="","",IF(CL7="-","【-】","【"&amp;SUBSTITUTE(TEXT(CL7,"#,##0.00"),"-","△")&amp;"】"))</f>
        <v>【215.73】</v>
      </c>
      <c r="CM6" s="21">
        <f>IF(CM7="",NA(),CM7)</f>
        <v>69.16</v>
      </c>
      <c r="CN6" s="21">
        <f t="shared" ref="CN6:CV6" si="10">IF(CN7="",NA(),CN7)</f>
        <v>75.89</v>
      </c>
      <c r="CO6" s="21">
        <f t="shared" si="10"/>
        <v>74.63</v>
      </c>
      <c r="CP6" s="21">
        <f t="shared" si="10"/>
        <v>80.53</v>
      </c>
      <c r="CQ6" s="21">
        <f t="shared" si="10"/>
        <v>83.47</v>
      </c>
      <c r="CR6" s="21">
        <f t="shared" si="10"/>
        <v>42.47</v>
      </c>
      <c r="CS6" s="21">
        <f t="shared" si="10"/>
        <v>42.4</v>
      </c>
      <c r="CT6" s="21">
        <f t="shared" si="10"/>
        <v>42.28</v>
      </c>
      <c r="CU6" s="21">
        <f t="shared" si="10"/>
        <v>41.06</v>
      </c>
      <c r="CV6" s="21">
        <f t="shared" si="10"/>
        <v>42.09</v>
      </c>
      <c r="CW6" s="20" t="str">
        <f>IF(CW7="","",IF(CW7="-","【-】","【"&amp;SUBSTITUTE(TEXT(CW7,"#,##0.00"),"-","△")&amp;"】"))</f>
        <v>【43.28】</v>
      </c>
      <c r="CX6" s="21">
        <f>IF(CX7="",NA(),CX7)</f>
        <v>88</v>
      </c>
      <c r="CY6" s="21">
        <f t="shared" ref="CY6:DG6" si="11">IF(CY7="",NA(),CY7)</f>
        <v>88.75</v>
      </c>
      <c r="CZ6" s="21">
        <f t="shared" si="11"/>
        <v>89.16</v>
      </c>
      <c r="DA6" s="21">
        <f t="shared" si="11"/>
        <v>89.48</v>
      </c>
      <c r="DB6" s="21">
        <f t="shared" si="11"/>
        <v>89.85</v>
      </c>
      <c r="DC6" s="21">
        <f t="shared" si="11"/>
        <v>83.75</v>
      </c>
      <c r="DD6" s="21">
        <f t="shared" si="11"/>
        <v>84.19</v>
      </c>
      <c r="DE6" s="21">
        <f t="shared" si="11"/>
        <v>84.34</v>
      </c>
      <c r="DF6" s="21">
        <f t="shared" si="11"/>
        <v>84.34</v>
      </c>
      <c r="DG6" s="21">
        <f t="shared" si="11"/>
        <v>84.73</v>
      </c>
      <c r="DH6" s="20" t="str">
        <f>IF(DH7="","",IF(DH7="-","【-】","【"&amp;SUBSTITUTE(TEXT(DH7,"#,##0.00"),"-","△")&amp;"】"))</f>
        <v>【86.21】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0.36</v>
      </c>
      <c r="EK6" s="21">
        <f t="shared" si="14"/>
        <v>0.39</v>
      </c>
      <c r="EL6" s="21">
        <f t="shared" si="14"/>
        <v>0.1</v>
      </c>
      <c r="EM6" s="21">
        <f t="shared" si="14"/>
        <v>0.08</v>
      </c>
      <c r="EN6" s="21">
        <f t="shared" si="14"/>
        <v>0.06</v>
      </c>
      <c r="EO6" s="20" t="str">
        <f>IF(EO7="","",IF(EO7="-","【-】","【"&amp;SUBSTITUTE(TEXT(EO7,"#,##0.00"),"-","△")&amp;"】"))</f>
        <v>【0.11】</v>
      </c>
    </row>
    <row r="7" spans="1:145" s="22" customFormat="1" x14ac:dyDescent="0.15">
      <c r="A7" s="14"/>
      <c r="B7" s="23">
        <v>2023</v>
      </c>
      <c r="C7" s="23">
        <v>63631</v>
      </c>
      <c r="D7" s="23">
        <v>47</v>
      </c>
      <c r="E7" s="23">
        <v>17</v>
      </c>
      <c r="F7" s="23">
        <v>4</v>
      </c>
      <c r="G7" s="23">
        <v>0</v>
      </c>
      <c r="H7" s="23" t="s">
        <v>97</v>
      </c>
      <c r="I7" s="23" t="s">
        <v>98</v>
      </c>
      <c r="J7" s="23" t="s">
        <v>99</v>
      </c>
      <c r="K7" s="23" t="s">
        <v>100</v>
      </c>
      <c r="L7" s="23" t="s">
        <v>101</v>
      </c>
      <c r="M7" s="23" t="s">
        <v>102</v>
      </c>
      <c r="N7" s="24" t="s">
        <v>103</v>
      </c>
      <c r="O7" s="24" t="s">
        <v>104</v>
      </c>
      <c r="P7" s="24">
        <v>47.97</v>
      </c>
      <c r="Q7" s="24">
        <v>66.64</v>
      </c>
      <c r="R7" s="24">
        <v>3080</v>
      </c>
      <c r="S7" s="24">
        <v>4771</v>
      </c>
      <c r="T7" s="24">
        <v>119.03</v>
      </c>
      <c r="U7" s="24">
        <v>40.08</v>
      </c>
      <c r="V7" s="24">
        <v>2275</v>
      </c>
      <c r="W7" s="24">
        <v>0.89</v>
      </c>
      <c r="X7" s="24">
        <v>2556.1799999999998</v>
      </c>
      <c r="Y7" s="24">
        <v>75.33</v>
      </c>
      <c r="Z7" s="24">
        <v>73.33</v>
      </c>
      <c r="AA7" s="24">
        <v>67.989999999999995</v>
      </c>
      <c r="AB7" s="24">
        <v>67.09</v>
      </c>
      <c r="AC7" s="24">
        <v>62.36</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535.41</v>
      </c>
      <c r="BG7" s="24">
        <v>0</v>
      </c>
      <c r="BH7" s="24">
        <v>0</v>
      </c>
      <c r="BI7" s="24">
        <v>0</v>
      </c>
      <c r="BJ7" s="24">
        <v>0</v>
      </c>
      <c r="BK7" s="24">
        <v>1206.79</v>
      </c>
      <c r="BL7" s="24">
        <v>1258.43</v>
      </c>
      <c r="BM7" s="24">
        <v>1163.75</v>
      </c>
      <c r="BN7" s="24">
        <v>1195.47</v>
      </c>
      <c r="BO7" s="24">
        <v>1168.69</v>
      </c>
      <c r="BP7" s="24">
        <v>1156.82</v>
      </c>
      <c r="BQ7" s="24">
        <v>70.22</v>
      </c>
      <c r="BR7" s="24">
        <v>66.98</v>
      </c>
      <c r="BS7" s="24">
        <v>52.12</v>
      </c>
      <c r="BT7" s="24">
        <v>55.02</v>
      </c>
      <c r="BU7" s="24">
        <v>43.57</v>
      </c>
      <c r="BV7" s="24">
        <v>71.84</v>
      </c>
      <c r="BW7" s="24">
        <v>73.36</v>
      </c>
      <c r="BX7" s="24">
        <v>72.599999999999994</v>
      </c>
      <c r="BY7" s="24">
        <v>69.430000000000007</v>
      </c>
      <c r="BZ7" s="24">
        <v>70.709999999999994</v>
      </c>
      <c r="CA7" s="24">
        <v>75.33</v>
      </c>
      <c r="CB7" s="24">
        <v>220.64</v>
      </c>
      <c r="CC7" s="24">
        <v>235.47</v>
      </c>
      <c r="CD7" s="24">
        <v>300.43</v>
      </c>
      <c r="CE7" s="24">
        <v>285.63</v>
      </c>
      <c r="CF7" s="24">
        <v>331.55</v>
      </c>
      <c r="CG7" s="24">
        <v>228.47</v>
      </c>
      <c r="CH7" s="24">
        <v>224.88</v>
      </c>
      <c r="CI7" s="24">
        <v>228.64</v>
      </c>
      <c r="CJ7" s="24">
        <v>239.46</v>
      </c>
      <c r="CK7" s="24">
        <v>233.15</v>
      </c>
      <c r="CL7" s="24">
        <v>215.73</v>
      </c>
      <c r="CM7" s="24">
        <v>69.16</v>
      </c>
      <c r="CN7" s="24">
        <v>75.89</v>
      </c>
      <c r="CO7" s="24">
        <v>74.63</v>
      </c>
      <c r="CP7" s="24">
        <v>80.53</v>
      </c>
      <c r="CQ7" s="24">
        <v>83.47</v>
      </c>
      <c r="CR7" s="24">
        <v>42.47</v>
      </c>
      <c r="CS7" s="24">
        <v>42.4</v>
      </c>
      <c r="CT7" s="24">
        <v>42.28</v>
      </c>
      <c r="CU7" s="24">
        <v>41.06</v>
      </c>
      <c r="CV7" s="24">
        <v>42.09</v>
      </c>
      <c r="CW7" s="24">
        <v>43.28</v>
      </c>
      <c r="CX7" s="24">
        <v>88</v>
      </c>
      <c r="CY7" s="24">
        <v>88.75</v>
      </c>
      <c r="CZ7" s="24">
        <v>89.16</v>
      </c>
      <c r="DA7" s="24">
        <v>89.48</v>
      </c>
      <c r="DB7" s="24">
        <v>89.85</v>
      </c>
      <c r="DC7" s="24">
        <v>83.75</v>
      </c>
      <c r="DD7" s="24">
        <v>84.19</v>
      </c>
      <c r="DE7" s="24">
        <v>84.34</v>
      </c>
      <c r="DF7" s="24">
        <v>84.34</v>
      </c>
      <c r="DG7" s="24">
        <v>84.73</v>
      </c>
      <c r="DH7" s="24">
        <v>86.21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0.36</v>
      </c>
      <c r="EK7" s="24">
        <v>0.39</v>
      </c>
      <c r="EL7" s="24">
        <v>0.1</v>
      </c>
      <c r="EM7" s="24">
        <v>0.08</v>
      </c>
      <c r="EN7" s="24">
        <v>0.06</v>
      </c>
      <c r="EO7" s="24">
        <v>0.11</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47</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110</v>
      </c>
    </row>
    <row r="12" spans="1:145" x14ac:dyDescent="0.15">
      <c r="B12">
        <v>1</v>
      </c>
      <c r="C12">
        <v>1</v>
      </c>
      <c r="D12">
        <v>2</v>
      </c>
      <c r="E12">
        <v>3</v>
      </c>
      <c r="F12">
        <v>4</v>
      </c>
      <c r="G12" t="s">
        <v>111</v>
      </c>
    </row>
    <row r="13" spans="1:145" x14ac:dyDescent="0.15">
      <c r="B13" t="s">
        <v>112</v>
      </c>
      <c r="C13" t="s">
        <v>113</v>
      </c>
      <c r="D13" t="s">
        <v>114</v>
      </c>
      <c r="E13" t="s">
        <v>115</v>
      </c>
      <c r="F13" t="s">
        <v>113</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dcterms:created xsi:type="dcterms:W3CDTF">2025-01-24T07:30:27Z</dcterms:created>
  <dcterms:modified xsi:type="dcterms:W3CDTF">2025-03-04T01:56:52Z</dcterms:modified>
  <cp:category/>
</cp:coreProperties>
</file>