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
    </mc:Choice>
  </mc:AlternateContent>
  <workbookProtection workbookAlgorithmName="SHA-512" workbookHashValue="FNX/sk32FmprJbeab5DJUxIVibt5Vb0o3fQrv+Ba9OVBcJdZ4YWnmuf87uwdwmCZ/ZPLqYhRBzdv23czKt5iqA==" workbookSaltValue="LmSFZw5JcN1IWbEq0ROPug=="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R6" i="5"/>
  <c r="AD10" i="4" s="1"/>
  <c r="Q6" i="5"/>
  <c r="P6" i="5"/>
  <c r="P10" i="4" s="1"/>
  <c r="O6" i="5"/>
  <c r="I10" i="4" s="1"/>
  <c r="N6" i="5"/>
  <c r="B10" i="4" s="1"/>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H85" i="4"/>
  <c r="F85" i="4"/>
  <c r="BB10" i="4"/>
  <c r="AL10" i="4"/>
  <c r="W10" i="4"/>
  <c r="AT8" i="4"/>
  <c r="AL8" i="4"/>
  <c r="AD8" i="4"/>
  <c r="W8" i="4"/>
  <c r="I8" i="4"/>
  <c r="B8" i="4"/>
  <c r="B6"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<sst xmlns="http://schemas.openxmlformats.org/spreadsheetml/2006/main" count="236" uniqueCount="116">
  <si>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</si>
  <si>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</si>
  <si>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</si>
  <si>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</si>
  <si>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</si>
  <si>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</si>
  <si>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</si>
  <si>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</si>
  <si>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</si>
  <si>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</si>
  <si>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</si>
  <si>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</si>
  <si>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</si>
  <si>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</si>
  <si>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</si>
  <si>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</si>
  <si>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</si>
  <si>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</si>
  <si>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</si>
  <si>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</si>
  <si>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</si>
  <si>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</si>
  <si>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</si>
  <si>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</si>
  <si>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</si>
  <si>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</si>
  <si>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</si>
  <si>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</si>
  <si>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</si>
  <si>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</si>
  <si>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</si>
  <si>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</si>
  <si>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</si>
  <si>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</si>
  <si>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</si>
  <si>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</si>
  <si>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</si>
  <si>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</si>
  <si>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</si>
  <si>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</si>
  <si>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</si>
  <si>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</si>
  <si>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</si>
  <si>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</si>
  <si>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</si>
  <si>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</si>
  <si>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</si>
  <si>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</si>
  <si>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</si>
  <si>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</si>
  <si>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</si>
  <si>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</si>
  <si>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</si>
  <si>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</si>
  <si>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</si>
  <si>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</si>
  <si>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</si>
  <si>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</si>
  <si>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</si>
  <si>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</si>
  <si>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</si>
  <si>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</si>
  <si>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</si>
  <si>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</si>
  <si>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</si>
  <si>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</si>
  <si>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</si>
  <si>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</si>
  <si>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</si>
  <si>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</si>
  <si>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</si>
  <si>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</si>
  <si>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</si>
  <si>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</si>
  <si>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</si>
  <si>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</si>
  <si>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</si>
  <si>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</si>
  <si>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</si>
  <si>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</si>
  <si>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</si>
  <si>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</si>
  <si>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</si>
  <si>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</si>
  <si>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</si>
  <si>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</si>
  <si>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</si>
  <si>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</si>
  <si>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</si>
  <si>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</si>
  <si>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</si>
  <si>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</si>
  <si>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</si>
  <si>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</si>
  <si>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</si>
  <si>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</si>
  <si>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</si>
  <si>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</si>
  <si>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</si>
  <si>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</si>
  <si>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</si>
  <si>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</si>
  <si>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</si>
  <si>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</si>
  <si>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</si>
  <si>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</si>
  <si>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</si>
  <si>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</si>
  <si>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</si>
  <si>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</si>
  <si>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</si>
  <si>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</si>
  <si>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</si>
  <si>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①経常収支比率については収支均衡となっており、経常費用を下水道使用料や一般会計負担金で賄うことが出来ている。
　②累積欠損金比率は、累積した損失がないため０％である。
　③流動比率については、早い段階で多くの市民の衛生環境を整えるため集中的に汚水管の整備を実施してきたことにより、1年以内に支払うべき企業債償還金が多くなっており、類似団体、全国平均値よりも低くなっている。
　④企業債残高対事業規模比率についても、企業債未償還残高が多いため、平均値よりも高い数値で推移している。しかし、新たな企業債借入れを償還額以内に抑えているため、比率は減少傾向にある。
　⑤経費回収率については100％で推移していることから、維持管理費を下水道使用料で賄うことが出来ている。
　⑥汚水処理原価については平均値よりも低い水準となっている。
　⑦施設利用率については、独自の処理場をおいていないため０％である。
　⑧水洗化率は、昨年度と比べほぼ横ばいで推移しており、全国平均値や類似団体平均値よりも高くなっている。</t>
    <rPh sb="58" eb="65">
      <t>ルイセキケッソンキンヒリツ</t>
    </rPh>
    <rPh sb="67" eb="69">
      <t>ルイセキ</t>
    </rPh>
    <rPh sb="71" eb="73">
      <t>ソンシツ</t>
    </rPh>
    <rPh sb="171" eb="173">
      <t>ゼンコク</t>
    </rPh>
    <rPh sb="173" eb="175">
      <t>ヘイキン</t>
    </rPh>
    <rPh sb="175" eb="176">
      <t>チ</t>
    </rPh>
    <rPh sb="222" eb="225">
      <t>ヘイキンチ</t>
    </rPh>
    <rPh sb="346" eb="349">
      <t>ヘイキンチ</t>
    </rPh>
    <rPh sb="366" eb="371">
      <t>シセツリヨウリツ</t>
    </rPh>
    <rPh sb="377" eb="379">
      <t>ドクジ</t>
    </rPh>
    <rPh sb="380" eb="383">
      <t>ショリジョウ</t>
    </rPh>
    <rPh sb="407" eb="410">
      <t>サクネンド</t>
    </rPh>
    <rPh sb="411" eb="412">
      <t>クラ</t>
    </rPh>
    <rPh sb="415" eb="416">
      <t>ヨコ</t>
    </rPh>
    <rPh sb="419" eb="421">
      <t>スイイ</t>
    </rPh>
    <rPh sb="426" eb="428">
      <t>ゼンコク</t>
    </rPh>
    <rPh sb="428" eb="430">
      <t>ヘイキン</t>
    </rPh>
    <rPh sb="430" eb="431">
      <t>チ</t>
    </rPh>
    <rPh sb="432" eb="434">
      <t>ルイジ</t>
    </rPh>
    <rPh sb="434" eb="436">
      <t>ダンタイ</t>
    </rPh>
    <rPh sb="436" eb="438">
      <t>ヘイキン</t>
    </rPh>
    <rPh sb="438" eb="439">
      <t>チ</t>
    </rPh>
    <rPh sb="442" eb="443">
      <t>タカ</t>
    </rPh>
    <phoneticPr fontId="4"/>
  </si>
  <si>
    <t>　①有形固定資産減価償却率は上昇傾向で推移しているものの、法定耐用年数を超過した管渠はないため、②管渠老朽化率が0％となっている。
　③管渠改善率について、改善を実施した管渠はなかったため0％となっている。</t>
    <rPh sb="68" eb="70">
      <t>カンキョ</t>
    </rPh>
    <rPh sb="70" eb="72">
      <t>カイゼン</t>
    </rPh>
    <rPh sb="72" eb="73">
      <t>リツ</t>
    </rPh>
    <rPh sb="78" eb="80">
      <t>カイゼン</t>
    </rPh>
    <rPh sb="81" eb="83">
      <t>ジッシ</t>
    </rPh>
    <rPh sb="85" eb="87">
      <t>カンキョ</t>
    </rPh>
    <phoneticPr fontId="4"/>
  </si>
  <si>
    <t xml:space="preserve"> 本市の下水道事業は、令和４年度に汚水管整備が概成となり、短期間で集中的に整備してきた施設の老朽化が課題となる。今後は汚水管の修繕・改築の増加が見込まれるが、収益の増加を見込むことは困難であり、厳しい経営状況になることが予想される。
　将来にわたって安定的な公共下水道サービスをお客様に提供するために、水洗化率の向上やストックマネジメント計画に基づく効率的かつ計画的な設備投資による費用の平準化等に取り組むとともに、広域化の検討を含め「山形市上下水道事業基本計画ＮＥＸＴビジョン２０２３」の施策を着実に実施し、健全経営を維持できるよう努める。</t>
    <rPh sb="11" eb="13">
      <t>レイワ</t>
    </rPh>
    <rPh sb="14" eb="16">
      <t>ネンド</t>
    </rPh>
    <rPh sb="46" eb="49">
      <t>ロウキュウカ</t>
    </rPh>
    <rPh sb="50" eb="52">
      <t>カダイ</t>
    </rPh>
    <rPh sb="56" eb="58">
      <t>コンゴ</t>
    </rPh>
    <rPh sb="59" eb="62">
      <t>オスイカン</t>
    </rPh>
    <rPh sb="63" eb="65">
      <t>シュウゼン</t>
    </rPh>
    <rPh sb="66" eb="68">
      <t>カイチク</t>
    </rPh>
    <rPh sb="69" eb="71">
      <t>ゾウカ</t>
    </rPh>
    <rPh sb="72" eb="74">
      <t>ミコ</t>
    </rPh>
    <rPh sb="118" eb="120">
      <t>ショウライ</t>
    </rPh>
    <rPh sb="199" eb="200">
      <t>ト</t>
    </rPh>
    <rPh sb="201" eb="202">
      <t>ク</t>
    </rPh>
    <rPh sb="208" eb="211">
      <t>コウイキカ</t>
    </rPh>
    <rPh sb="212" eb="214">
      <t>ケントウ</t>
    </rPh>
    <rPh sb="215" eb="216">
      <t>フク</t>
    </rPh>
    <rPh sb="218" eb="221">
      <t>ヤマガタシ</t>
    </rPh>
    <rPh sb="221" eb="223">
      <t>ジョウゲ</t>
    </rPh>
    <rPh sb="223" eb="225">
      <t>スイドウ</t>
    </rPh>
    <rPh sb="225" eb="227">
      <t>ジギョウ</t>
    </rPh>
    <rPh sb="227" eb="229">
      <t>キホン</t>
    </rPh>
    <rPh sb="229" eb="231">
      <t>ケイカク</t>
    </rPh>
    <rPh sb="248" eb="250">
      <t>チャクジツ</t>
    </rPh>
    <rPh sb="251" eb="253">
      <t>ジッシ</t>
    </rPh>
    <rPh sb="255" eb="257">
      <t>ケンゼン</t>
    </rPh>
    <rPh sb="257" eb="259">
      <t>ケイエイ</t>
    </rPh>
    <rPh sb="260" eb="262">
      <t>イジ</t>
    </rPh>
    <rPh sb="267" eb="26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</si>
</sst>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7.0000000000000007E-2</c:v>
                </c:pt>
                <c:pt idx="1">
                  <c:v>0</c:v>
                </c:pt>
                <c:pt idx="2">
                  <c:v>0</c:v>
                </c:pt>
                <c:pt idx="3" formatCode="#,##0.00;&quot;△&quot;#,##0.00;&quot;-&quot;">
                  <c:v>0.01</c:v>
                </c:pt>
                <c:pt idx="4">
                  <c:v>0</c:v>
                </c:pt>
              </c:numCache>
            </c:numRef>
          </c:val>
          <c:extLst>
            <c:ext xmlns:c16="http://schemas.microsoft.com/office/drawing/2014/chart" uri="{C3380CC4-5D6E-409C-BE32-E72D297353CC}">
              <c16:uniqueId val="{00000000-191D-4D24-A4F8-6A02D874793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0.27</c:v>
                </c:pt>
                <c:pt idx="3">
                  <c:v>0.22</c:v>
                </c:pt>
                <c:pt idx="4">
                  <c:v>0.17</c:v>
                </c:pt>
              </c:numCache>
            </c:numRef>
          </c:val>
          <c:smooth val="0"/>
          <c:extLst>
            <c:ext xmlns:c16="http://schemas.microsoft.com/office/drawing/2014/chart" uri="{C3380CC4-5D6E-409C-BE32-E72D297353CC}">
              <c16:uniqueId val="{00000001-191D-4D24-A4F8-6A02D874793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61-4FD4-85E2-0489C0AE912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44.24</c:v>
                </c:pt>
                <c:pt idx="3">
                  <c:v>45.3</c:v>
                </c:pt>
                <c:pt idx="4">
                  <c:v>45.6</c:v>
                </c:pt>
              </c:numCache>
            </c:numRef>
          </c:val>
          <c:smooth val="0"/>
          <c:extLst>
            <c:ext xmlns:c16="http://schemas.microsoft.com/office/drawing/2014/chart" uri="{C3380CC4-5D6E-409C-BE32-E72D297353CC}">
              <c16:uniqueId val="{00000001-2061-4FD4-85E2-0489C0AE912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87.19</c:v>
                </c:pt>
                <c:pt idx="1">
                  <c:v>87.78</c:v>
                </c:pt>
                <c:pt idx="2">
                  <c:v>88.48</c:v>
                </c:pt>
                <c:pt idx="3">
                  <c:v>89.93</c:v>
                </c:pt>
                <c:pt idx="4">
                  <c:v>89.86</c:v>
                </c:pt>
              </c:numCache>
            </c:numRef>
          </c:val>
          <c:extLst>
            <c:ext xmlns:c16="http://schemas.microsoft.com/office/drawing/2014/chart" uri="{C3380CC4-5D6E-409C-BE32-E72D297353CC}">
              <c16:uniqueId val="{00000000-EC2A-4DEF-B355-0CE27770F8D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88.15</c:v>
                </c:pt>
                <c:pt idx="3">
                  <c:v>88.37</c:v>
                </c:pt>
                <c:pt idx="4">
                  <c:v>88.66</c:v>
                </c:pt>
              </c:numCache>
            </c:numRef>
          </c:val>
          <c:smooth val="0"/>
          <c:extLst>
            <c:ext xmlns:c16="http://schemas.microsoft.com/office/drawing/2014/chart" uri="{C3380CC4-5D6E-409C-BE32-E72D297353CC}">
              <c16:uniqueId val="{00000001-EC2A-4DEF-B355-0CE27770F8D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C23-4A50-8494-18CAF82B052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104.11</c:v>
                </c:pt>
                <c:pt idx="3">
                  <c:v>101.98</c:v>
                </c:pt>
                <c:pt idx="4">
                  <c:v>102.68</c:v>
                </c:pt>
              </c:numCache>
            </c:numRef>
          </c:val>
          <c:smooth val="0"/>
          <c:extLst>
            <c:ext xmlns:c16="http://schemas.microsoft.com/office/drawing/2014/chart" uri="{C3380CC4-5D6E-409C-BE32-E72D297353CC}">
              <c16:uniqueId val="{00000001-4C23-4A50-8494-18CAF82B052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33.08</c:v>
                </c:pt>
                <c:pt idx="1">
                  <c:v>35.4</c:v>
                </c:pt>
                <c:pt idx="2">
                  <c:v>37.880000000000003</c:v>
                </c:pt>
                <c:pt idx="3">
                  <c:v>40.93</c:v>
                </c:pt>
                <c:pt idx="4">
                  <c:v>42.92</c:v>
                </c:pt>
              </c:numCache>
            </c:numRef>
          </c:val>
          <c:extLst>
            <c:ext xmlns:c16="http://schemas.microsoft.com/office/drawing/2014/chart" uri="{C3380CC4-5D6E-409C-BE32-E72D297353CC}">
              <c16:uniqueId val="{00000000-56F5-4232-80F9-EC45D79D1C2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31.73</c:v>
                </c:pt>
                <c:pt idx="3">
                  <c:v>32.57</c:v>
                </c:pt>
                <c:pt idx="4">
                  <c:v>33.159999999999997</c:v>
                </c:pt>
              </c:numCache>
            </c:numRef>
          </c:val>
          <c:smooth val="0"/>
          <c:extLst>
            <c:ext xmlns:c16="http://schemas.microsoft.com/office/drawing/2014/chart" uri="{C3380CC4-5D6E-409C-BE32-E72D297353CC}">
              <c16:uniqueId val="{00000001-56F5-4232-80F9-EC45D79D1C2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87-4F96-BB46-F7B8ED7721C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formatCode="#,##0.00;&quot;△&quot;#,##0.00">
                  <c:v>0</c:v>
                </c:pt>
                <c:pt idx="3">
                  <c:v>0.04</c:v>
                </c:pt>
                <c:pt idx="4">
                  <c:v>0.12</c:v>
                </c:pt>
              </c:numCache>
            </c:numRef>
          </c:val>
          <c:smooth val="0"/>
          <c:extLst>
            <c:ext xmlns:c16="http://schemas.microsoft.com/office/drawing/2014/chart" uri="{C3380CC4-5D6E-409C-BE32-E72D297353CC}">
              <c16:uniqueId val="{00000001-3F87-4F96-BB46-F7B8ED7721C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53C-4625-9051-FC6B25DD9D9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46.91</c:v>
                </c:pt>
                <c:pt idx="3">
                  <c:v>52.27</c:v>
                </c:pt>
                <c:pt idx="4">
                  <c:v>58.68</c:v>
                </c:pt>
              </c:numCache>
            </c:numRef>
          </c:val>
          <c:smooth val="0"/>
          <c:extLst>
            <c:ext xmlns:c16="http://schemas.microsoft.com/office/drawing/2014/chart" uri="{C3380CC4-5D6E-409C-BE32-E72D297353CC}">
              <c16:uniqueId val="{00000001-253C-4625-9051-FC6B25DD9D9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3.37</c:v>
                </c:pt>
                <c:pt idx="1">
                  <c:v>3.6</c:v>
                </c:pt>
                <c:pt idx="2">
                  <c:v>3.83</c:v>
                </c:pt>
                <c:pt idx="3">
                  <c:v>2.66</c:v>
                </c:pt>
                <c:pt idx="4">
                  <c:v>3.09</c:v>
                </c:pt>
              </c:numCache>
            </c:numRef>
          </c:val>
          <c:extLst>
            <c:ext xmlns:c16="http://schemas.microsoft.com/office/drawing/2014/chart" uri="{C3380CC4-5D6E-409C-BE32-E72D297353CC}">
              <c16:uniqueId val="{00000000-F922-46F7-92A8-9FF1EA057AE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44.35</c:v>
                </c:pt>
                <c:pt idx="3">
                  <c:v>41.51</c:v>
                </c:pt>
                <c:pt idx="4">
                  <c:v>45.01</c:v>
                </c:pt>
              </c:numCache>
            </c:numRef>
          </c:val>
          <c:smooth val="0"/>
          <c:extLst>
            <c:ext xmlns:c16="http://schemas.microsoft.com/office/drawing/2014/chart" uri="{C3380CC4-5D6E-409C-BE32-E72D297353CC}">
              <c16:uniqueId val="{00000001-F922-46F7-92A8-9FF1EA057AE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2180.7399999999998</c:v>
                </c:pt>
                <c:pt idx="1">
                  <c:v>2081.23</c:v>
                </c:pt>
                <c:pt idx="2">
                  <c:v>2108.38</c:v>
                </c:pt>
                <c:pt idx="3">
                  <c:v>1947.68</c:v>
                </c:pt>
                <c:pt idx="4">
                  <c:v>1869.61</c:v>
                </c:pt>
              </c:numCache>
            </c:numRef>
          </c:val>
          <c:extLst>
            <c:ext xmlns:c16="http://schemas.microsoft.com/office/drawing/2014/chart" uri="{C3380CC4-5D6E-409C-BE32-E72D297353CC}">
              <c16:uniqueId val="{00000000-AEB3-4FF5-915D-5D4AC8DE40C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1283.69</c:v>
                </c:pt>
                <c:pt idx="3">
                  <c:v>1160.22</c:v>
                </c:pt>
                <c:pt idx="4">
                  <c:v>1141.98</c:v>
                </c:pt>
              </c:numCache>
            </c:numRef>
          </c:val>
          <c:smooth val="0"/>
          <c:extLst>
            <c:ext xmlns:c16="http://schemas.microsoft.com/office/drawing/2014/chart" uri="{C3380CC4-5D6E-409C-BE32-E72D297353CC}">
              <c16:uniqueId val="{00000001-AEB3-4FF5-915D-5D4AC8DE40C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041-4533-857F-4A6F5EDFEBB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82.53</c:v>
                </c:pt>
                <c:pt idx="3">
                  <c:v>81.81</c:v>
                </c:pt>
                <c:pt idx="4">
                  <c:v>82.27</c:v>
                </c:pt>
              </c:numCache>
            </c:numRef>
          </c:val>
          <c:smooth val="0"/>
          <c:extLst>
            <c:ext xmlns:c16="http://schemas.microsoft.com/office/drawing/2014/chart" uri="{C3380CC4-5D6E-409C-BE32-E72D297353CC}">
              <c16:uniqueId val="{00000001-3041-4533-857F-4A6F5EDFEBB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183.44</c:v>
                </c:pt>
                <c:pt idx="1">
                  <c:v>181.21</c:v>
                </c:pt>
                <c:pt idx="2">
                  <c:v>181.73</c:v>
                </c:pt>
                <c:pt idx="3">
                  <c:v>185.35</c:v>
                </c:pt>
                <c:pt idx="4">
                  <c:v>171.46</c:v>
                </c:pt>
              </c:numCache>
            </c:numRef>
          </c:val>
          <c:extLst>
            <c:ext xmlns:c16="http://schemas.microsoft.com/office/drawing/2014/chart" uri="{C3380CC4-5D6E-409C-BE32-E72D297353CC}">
              <c16:uniqueId val="{00000000-3032-4C9C-AA38-7FE38F1BFE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190.48</c:v>
                </c:pt>
                <c:pt idx="3">
                  <c:v>193.59</c:v>
                </c:pt>
                <c:pt idx="4">
                  <c:v>194.42</c:v>
                </c:pt>
              </c:numCache>
            </c:numRef>
          </c:val>
          <c:smooth val="0"/>
          <c:extLst>
            <c:ext xmlns:c16="http://schemas.microsoft.com/office/drawing/2014/chart" uri="{C3380CC4-5D6E-409C-BE32-E72D297353CC}">
              <c16:uniqueId val="{00000001-3032-4C9C-AA38-7FE38F1BFE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山形市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自治体職員</v>
      </c>
      <c r="AE8" s="40"/>
      <c r="AF8" s="40"/>
      <c r="AG8" s="40"/>
      <c r="AH8" s="40"/>
      <c r="AI8" s="40"/>
      <c r="AJ8" s="40"/>
      <c r="AK8" s="3"/>
      <c r="AL8" s="41">
        <f>データ!S6</f>
        <v>238293</v>
      </c>
      <c r="AM8" s="41"/>
      <c r="AN8" s="41"/>
      <c r="AO8" s="41"/>
      <c r="AP8" s="41"/>
      <c r="AQ8" s="41"/>
      <c r="AR8" s="41"/>
      <c r="AS8" s="41"/>
      <c r="AT8" s="34">
        <f>データ!T6</f>
        <v>381.3</v>
      </c>
      <c r="AU8" s="34"/>
      <c r="AV8" s="34"/>
      <c r="AW8" s="34"/>
      <c r="AX8" s="34"/>
      <c r="AY8" s="34"/>
      <c r="AZ8" s="34"/>
      <c r="BA8" s="34"/>
      <c r="BB8" s="34">
        <f>データ!U6</f>
        <v>624.95000000000005</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12.39</v>
      </c>
      <c r="J10" s="34"/>
      <c r="K10" s="34"/>
      <c r="L10" s="34"/>
      <c r="M10" s="34"/>
      <c r="N10" s="34"/>
      <c r="O10" s="34"/>
      <c r="P10" s="34">
        <f>データ!P6</f>
        <v>10.74</v>
      </c>
      <c r="Q10" s="34"/>
      <c r="R10" s="34"/>
      <c r="S10" s="34"/>
      <c r="T10" s="34"/>
      <c r="U10" s="34"/>
      <c r="V10" s="34"/>
      <c r="W10" s="34">
        <f>データ!Q6</f>
        <v>74.11</v>
      </c>
      <c r="X10" s="34"/>
      <c r="Y10" s="34"/>
      <c r="Z10" s="34"/>
      <c r="AA10" s="34"/>
      <c r="AB10" s="34"/>
      <c r="AC10" s="34"/>
      <c r="AD10" s="41">
        <f>データ!R6</f>
        <v>3355</v>
      </c>
      <c r="AE10" s="41"/>
      <c r="AF10" s="41"/>
      <c r="AG10" s="41"/>
      <c r="AH10" s="41"/>
      <c r="AI10" s="41"/>
      <c r="AJ10" s="41"/>
      <c r="AK10" s="2"/>
      <c r="AL10" s="41">
        <f>データ!V6</f>
        <v>25447</v>
      </c>
      <c r="AM10" s="41"/>
      <c r="AN10" s="41"/>
      <c r="AO10" s="41"/>
      <c r="AP10" s="41"/>
      <c r="AQ10" s="41"/>
      <c r="AR10" s="41"/>
      <c r="AS10" s="41"/>
      <c r="AT10" s="34">
        <f>データ!W6</f>
        <v>7.5</v>
      </c>
      <c r="AU10" s="34"/>
      <c r="AV10" s="34"/>
      <c r="AW10" s="34"/>
      <c r="AX10" s="34"/>
      <c r="AY10" s="34"/>
      <c r="AZ10" s="34"/>
      <c r="BA10" s="34"/>
      <c r="BB10" s="34">
        <f>データ!X6</f>
        <v>3392.93</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VCIGmn8GAntaKLCVjjrmGIdNtjE2LqA5uAYKb/u5HAFy2ZfokynUQoDRxUc/8lb6GyCX/PmVuJi90PixwLysrg==" saltValue="lo5Oqzar4EHcwuDuO4b4q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62014</v>
      </c>
      <c r="D6" s="19">
        <f t="shared" si="3"/>
        <v>46</v>
      </c>
      <c r="E6" s="19">
        <f t="shared" si="3"/>
        <v>17</v>
      </c>
      <c r="F6" s="19">
        <f t="shared" si="3"/>
        <v>4</v>
      </c>
      <c r="G6" s="19">
        <f t="shared" si="3"/>
        <v>0</v>
      </c>
      <c r="H6" s="19" t="str">
        <f t="shared" si="3"/>
        <v>山形県　山形市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12.39</v>
      </c>
      <c r="P6" s="20">
        <f t="shared" si="3"/>
        <v>10.74</v>
      </c>
      <c r="Q6" s="20">
        <f t="shared" si="3"/>
        <v>74.11</v>
      </c>
      <c r="R6" s="20">
        <f t="shared" si="3"/>
        <v>3355</v>
      </c>
      <c r="S6" s="20">
        <f t="shared" si="3"/>
        <v>238293</v>
      </c>
      <c r="T6" s="20">
        <f t="shared" si="3"/>
        <v>381.3</v>
      </c>
      <c r="U6" s="20">
        <f t="shared" si="3"/>
        <v>624.95000000000005</v>
      </c>
      <c r="V6" s="20">
        <f t="shared" si="3"/>
        <v>25447</v>
      </c>
      <c r="W6" s="20">
        <f t="shared" si="3"/>
        <v>7.5</v>
      </c>
      <c r="X6" s="20">
        <f t="shared" si="3"/>
        <v>3392.93</v>
      </c>
      <c r="Y6" s="21">
        <f>IF(Y7="",NA(),Y7)</f>
        <v>100</v>
      </c>
      <c r="Z6" s="21">
        <f t="shared" ref="Z6:AH6" si="4">IF(Z7="",NA(),Z7)</f>
        <v>100</v>
      </c>
      <c r="AA6" s="21">
        <f t="shared" si="4"/>
        <v>100</v>
      </c>
      <c r="AB6" s="21">
        <f t="shared" si="4"/>
        <v>100</v>
      </c>
      <c r="AC6" s="21">
        <f t="shared" si="4"/>
        <v>100</v>
      </c>
      <c r="AD6" s="21">
        <f t="shared" si="4"/>
        <v>102.73</v>
      </c>
      <c r="AE6" s="21">
        <f t="shared" si="4"/>
        <v>105.78</v>
      </c>
      <c r="AF6" s="21">
        <f t="shared" si="4"/>
        <v>104.11</v>
      </c>
      <c r="AG6" s="21">
        <f t="shared" si="4"/>
        <v>101.98</v>
      </c>
      <c r="AH6" s="21">
        <f t="shared" si="4"/>
        <v>102.68</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46.91</v>
      </c>
      <c r="AR6" s="21">
        <f t="shared" si="5"/>
        <v>52.27</v>
      </c>
      <c r="AS6" s="21">
        <f t="shared" si="5"/>
        <v>58.68</v>
      </c>
      <c r="AT6" s="20" t="str">
        <f>IF(AT7="","",IF(AT7="-","【-】","【"&amp;SUBSTITUTE(TEXT(AT7,"#,##0.00"),"-","△")&amp;"】"))</f>
        <v>【65.73】</v>
      </c>
      <c r="AU6" s="21">
        <f>IF(AU7="",NA(),AU7)</f>
        <v>3.37</v>
      </c>
      <c r="AV6" s="21">
        <f t="shared" ref="AV6:BD6" si="6">IF(AV7="",NA(),AV7)</f>
        <v>3.6</v>
      </c>
      <c r="AW6" s="21">
        <f t="shared" si="6"/>
        <v>3.83</v>
      </c>
      <c r="AX6" s="21">
        <f t="shared" si="6"/>
        <v>2.66</v>
      </c>
      <c r="AY6" s="21">
        <f t="shared" si="6"/>
        <v>3.09</v>
      </c>
      <c r="AZ6" s="21">
        <f t="shared" si="6"/>
        <v>47.72</v>
      </c>
      <c r="BA6" s="21">
        <f t="shared" si="6"/>
        <v>44.24</v>
      </c>
      <c r="BB6" s="21">
        <f t="shared" si="6"/>
        <v>44.35</v>
      </c>
      <c r="BC6" s="21">
        <f t="shared" si="6"/>
        <v>41.51</v>
      </c>
      <c r="BD6" s="21">
        <f t="shared" si="6"/>
        <v>45.01</v>
      </c>
      <c r="BE6" s="20" t="str">
        <f>IF(BE7="","",IF(BE7="-","【-】","【"&amp;SUBSTITUTE(TEXT(BE7,"#,##0.00"),"-","△")&amp;"】"))</f>
        <v>【48.91】</v>
      </c>
      <c r="BF6" s="21">
        <f>IF(BF7="",NA(),BF7)</f>
        <v>2180.7399999999998</v>
      </c>
      <c r="BG6" s="21">
        <f t="shared" ref="BG6:BO6" si="7">IF(BG7="",NA(),BG7)</f>
        <v>2081.23</v>
      </c>
      <c r="BH6" s="21">
        <f t="shared" si="7"/>
        <v>2108.38</v>
      </c>
      <c r="BI6" s="21">
        <f t="shared" si="7"/>
        <v>1947.68</v>
      </c>
      <c r="BJ6" s="21">
        <f t="shared" si="7"/>
        <v>1869.61</v>
      </c>
      <c r="BK6" s="21">
        <f t="shared" si="7"/>
        <v>1206.79</v>
      </c>
      <c r="BL6" s="21">
        <f t="shared" si="7"/>
        <v>1258.43</v>
      </c>
      <c r="BM6" s="21">
        <f t="shared" si="7"/>
        <v>1283.69</v>
      </c>
      <c r="BN6" s="21">
        <f t="shared" si="7"/>
        <v>1160.22</v>
      </c>
      <c r="BO6" s="21">
        <f t="shared" si="7"/>
        <v>1141.98</v>
      </c>
      <c r="BP6" s="20" t="str">
        <f>IF(BP7="","",IF(BP7="-","【-】","【"&amp;SUBSTITUTE(TEXT(BP7,"#,##0.00"),"-","△")&amp;"】"))</f>
        <v>【1,156.82】</v>
      </c>
      <c r="BQ6" s="21">
        <f>IF(BQ7="",NA(),BQ7)</f>
        <v>100</v>
      </c>
      <c r="BR6" s="21">
        <f t="shared" ref="BR6:BZ6" si="8">IF(BR7="",NA(),BR7)</f>
        <v>100</v>
      </c>
      <c r="BS6" s="21">
        <f t="shared" si="8"/>
        <v>100</v>
      </c>
      <c r="BT6" s="21">
        <f t="shared" si="8"/>
        <v>100</v>
      </c>
      <c r="BU6" s="21">
        <f t="shared" si="8"/>
        <v>100</v>
      </c>
      <c r="BV6" s="21">
        <f t="shared" si="8"/>
        <v>71.84</v>
      </c>
      <c r="BW6" s="21">
        <f t="shared" si="8"/>
        <v>73.36</v>
      </c>
      <c r="BX6" s="21">
        <f t="shared" si="8"/>
        <v>82.53</v>
      </c>
      <c r="BY6" s="21">
        <f t="shared" si="8"/>
        <v>81.81</v>
      </c>
      <c r="BZ6" s="21">
        <f t="shared" si="8"/>
        <v>82.27</v>
      </c>
      <c r="CA6" s="20" t="str">
        <f>IF(CA7="","",IF(CA7="-","【-】","【"&amp;SUBSTITUTE(TEXT(CA7,"#,##0.00"),"-","△")&amp;"】"))</f>
        <v>【75.33】</v>
      </c>
      <c r="CB6" s="21">
        <f>IF(CB7="",NA(),CB7)</f>
        <v>183.44</v>
      </c>
      <c r="CC6" s="21">
        <f t="shared" ref="CC6:CK6" si="9">IF(CC7="",NA(),CC7)</f>
        <v>181.21</v>
      </c>
      <c r="CD6" s="21">
        <f t="shared" si="9"/>
        <v>181.73</v>
      </c>
      <c r="CE6" s="21">
        <f t="shared" si="9"/>
        <v>185.35</v>
      </c>
      <c r="CF6" s="21">
        <f t="shared" si="9"/>
        <v>171.46</v>
      </c>
      <c r="CG6" s="21">
        <f t="shared" si="9"/>
        <v>228.47</v>
      </c>
      <c r="CH6" s="21">
        <f t="shared" si="9"/>
        <v>224.88</v>
      </c>
      <c r="CI6" s="21">
        <f t="shared" si="9"/>
        <v>190.48</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44.24</v>
      </c>
      <c r="CU6" s="21">
        <f t="shared" si="10"/>
        <v>45.3</v>
      </c>
      <c r="CV6" s="21">
        <f t="shared" si="10"/>
        <v>45.6</v>
      </c>
      <c r="CW6" s="20" t="str">
        <f>IF(CW7="","",IF(CW7="-","【-】","【"&amp;SUBSTITUTE(TEXT(CW7,"#,##0.00"),"-","△")&amp;"】"))</f>
        <v>【43.28】</v>
      </c>
      <c r="CX6" s="21">
        <f>IF(CX7="",NA(),CX7)</f>
        <v>87.19</v>
      </c>
      <c r="CY6" s="21">
        <f t="shared" ref="CY6:DG6" si="11">IF(CY7="",NA(),CY7)</f>
        <v>87.78</v>
      </c>
      <c r="CZ6" s="21">
        <f t="shared" si="11"/>
        <v>88.48</v>
      </c>
      <c r="DA6" s="21">
        <f t="shared" si="11"/>
        <v>89.93</v>
      </c>
      <c r="DB6" s="21">
        <f t="shared" si="11"/>
        <v>89.86</v>
      </c>
      <c r="DC6" s="21">
        <f t="shared" si="11"/>
        <v>83.75</v>
      </c>
      <c r="DD6" s="21">
        <f t="shared" si="11"/>
        <v>84.19</v>
      </c>
      <c r="DE6" s="21">
        <f t="shared" si="11"/>
        <v>88.15</v>
      </c>
      <c r="DF6" s="21">
        <f t="shared" si="11"/>
        <v>88.37</v>
      </c>
      <c r="DG6" s="21">
        <f t="shared" si="11"/>
        <v>88.66</v>
      </c>
      <c r="DH6" s="20" t="str">
        <f>IF(DH7="","",IF(DH7="-","【-】","【"&amp;SUBSTITUTE(TEXT(DH7,"#,##0.00"),"-","△")&amp;"】"))</f>
        <v>【86.21】</v>
      </c>
      <c r="DI6" s="21">
        <f>IF(DI7="",NA(),DI7)</f>
        <v>33.08</v>
      </c>
      <c r="DJ6" s="21">
        <f t="shared" ref="DJ6:DR6" si="12">IF(DJ7="",NA(),DJ7)</f>
        <v>35.4</v>
      </c>
      <c r="DK6" s="21">
        <f t="shared" si="12"/>
        <v>37.880000000000003</v>
      </c>
      <c r="DL6" s="21">
        <f t="shared" si="12"/>
        <v>40.93</v>
      </c>
      <c r="DM6" s="21">
        <f t="shared" si="12"/>
        <v>42.92</v>
      </c>
      <c r="DN6" s="21">
        <f t="shared" si="12"/>
        <v>24.68</v>
      </c>
      <c r="DO6" s="21">
        <f t="shared" si="12"/>
        <v>21.36</v>
      </c>
      <c r="DP6" s="21">
        <f t="shared" si="12"/>
        <v>31.73</v>
      </c>
      <c r="DQ6" s="21">
        <f t="shared" si="12"/>
        <v>32.57</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0">
        <f t="shared" si="13"/>
        <v>0</v>
      </c>
      <c r="EB6" s="21">
        <f t="shared" si="13"/>
        <v>0.04</v>
      </c>
      <c r="EC6" s="21">
        <f t="shared" si="13"/>
        <v>0.12</v>
      </c>
      <c r="ED6" s="20" t="str">
        <f>IF(ED7="","",IF(ED7="-","【-】","【"&amp;SUBSTITUTE(TEXT(ED7,"#,##0.00"),"-","△")&amp;"】"))</f>
        <v>【0.09】</v>
      </c>
      <c r="EE6" s="21">
        <f>IF(EE7="",NA(),EE7)</f>
        <v>7.0000000000000007E-2</v>
      </c>
      <c r="EF6" s="20">
        <f t="shared" ref="EF6:EN6" si="14">IF(EF7="",NA(),EF7)</f>
        <v>0</v>
      </c>
      <c r="EG6" s="20">
        <f t="shared" si="14"/>
        <v>0</v>
      </c>
      <c r="EH6" s="21">
        <f t="shared" si="14"/>
        <v>0.01</v>
      </c>
      <c r="EI6" s="20">
        <f t="shared" si="14"/>
        <v>0</v>
      </c>
      <c r="EJ6" s="21">
        <f t="shared" si="14"/>
        <v>0.36</v>
      </c>
      <c r="EK6" s="21">
        <f t="shared" si="14"/>
        <v>0.39</v>
      </c>
      <c r="EL6" s="21">
        <f t="shared" si="14"/>
        <v>0.27</v>
      </c>
      <c r="EM6" s="21">
        <f t="shared" si="14"/>
        <v>0.22</v>
      </c>
      <c r="EN6" s="21">
        <f t="shared" si="14"/>
        <v>0.17</v>
      </c>
      <c r="EO6" s="20" t="str">
        <f>IF(EO7="","",IF(EO7="-","【-】","【"&amp;SUBSTITUTE(TEXT(EO7,"#,##0.00"),"-","△")&amp;"】"))</f>
        <v>【0.11】</v>
      </c>
    </row>
    <row r="7" spans="1:148" s="22" customFormat="1" x14ac:dyDescent="0.15">
      <c r="A7" s="14"/>
      <c r="B7" s="23">
        <v>2023</v>
      </c>
      <c r="C7" s="23">
        <v>62014</v>
      </c>
      <c r="D7" s="23">
        <v>46</v>
      </c>
      <c r="E7" s="23">
        <v>17</v>
      </c>
      <c r="F7" s="23">
        <v>4</v>
      </c>
      <c r="G7" s="23">
        <v>0</v>
      </c>
      <c r="H7" s="23" t="s">
        <v>96</v>
      </c>
      <c r="I7" s="23" t="s">
        <v>97</v>
      </c>
      <c r="J7" s="23" t="s">
        <v>98</v>
      </c>
      <c r="K7" s="23" t="s">
        <v>99</v>
      </c>
      <c r="L7" s="23" t="s">
        <v>100</v>
      </c>
      <c r="M7" s="23" t="s">
        <v>101</v>
      </c>
      <c r="N7" s="24" t="s">
        <v>102</v>
      </c>
      <c r="O7" s="24">
        <v>12.39</v>
      </c>
      <c r="P7" s="24">
        <v>10.74</v>
      </c>
      <c r="Q7" s="24">
        <v>74.11</v>
      </c>
      <c r="R7" s="24">
        <v>3355</v>
      </c>
      <c r="S7" s="24">
        <v>238293</v>
      </c>
      <c r="T7" s="24">
        <v>381.3</v>
      </c>
      <c r="U7" s="24">
        <v>624.95000000000005</v>
      </c>
      <c r="V7" s="24">
        <v>25447</v>
      </c>
      <c r="W7" s="24">
        <v>7.5</v>
      </c>
      <c r="X7" s="24">
        <v>3392.93</v>
      </c>
      <c r="Y7" s="24">
        <v>100</v>
      </c>
      <c r="Z7" s="24">
        <v>100</v>
      </c>
      <c r="AA7" s="24">
        <v>100</v>
      </c>
      <c r="AB7" s="24">
        <v>100</v>
      </c>
      <c r="AC7" s="24">
        <v>100</v>
      </c>
      <c r="AD7" s="24">
        <v>102.73</v>
      </c>
      <c r="AE7" s="24">
        <v>105.78</v>
      </c>
      <c r="AF7" s="24">
        <v>104.11</v>
      </c>
      <c r="AG7" s="24">
        <v>101.98</v>
      </c>
      <c r="AH7" s="24">
        <v>102.68</v>
      </c>
      <c r="AI7" s="24">
        <v>105.09</v>
      </c>
      <c r="AJ7" s="24">
        <v>0</v>
      </c>
      <c r="AK7" s="24">
        <v>0</v>
      </c>
      <c r="AL7" s="24">
        <v>0</v>
      </c>
      <c r="AM7" s="24">
        <v>0</v>
      </c>
      <c r="AN7" s="24">
        <v>0</v>
      </c>
      <c r="AO7" s="24">
        <v>94.97</v>
      </c>
      <c r="AP7" s="24">
        <v>63.96</v>
      </c>
      <c r="AQ7" s="24">
        <v>46.91</v>
      </c>
      <c r="AR7" s="24">
        <v>52.27</v>
      </c>
      <c r="AS7" s="24">
        <v>58.68</v>
      </c>
      <c r="AT7" s="24">
        <v>65.73</v>
      </c>
      <c r="AU7" s="24">
        <v>3.37</v>
      </c>
      <c r="AV7" s="24">
        <v>3.6</v>
      </c>
      <c r="AW7" s="24">
        <v>3.83</v>
      </c>
      <c r="AX7" s="24">
        <v>2.66</v>
      </c>
      <c r="AY7" s="24">
        <v>3.09</v>
      </c>
      <c r="AZ7" s="24">
        <v>47.72</v>
      </c>
      <c r="BA7" s="24">
        <v>44.24</v>
      </c>
      <c r="BB7" s="24">
        <v>44.35</v>
      </c>
      <c r="BC7" s="24">
        <v>41.51</v>
      </c>
      <c r="BD7" s="24">
        <v>45.01</v>
      </c>
      <c r="BE7" s="24">
        <v>48.91</v>
      </c>
      <c r="BF7" s="24">
        <v>2180.7399999999998</v>
      </c>
      <c r="BG7" s="24">
        <v>2081.23</v>
      </c>
      <c r="BH7" s="24">
        <v>2108.38</v>
      </c>
      <c r="BI7" s="24">
        <v>1947.68</v>
      </c>
      <c r="BJ7" s="24">
        <v>1869.61</v>
      </c>
      <c r="BK7" s="24">
        <v>1206.79</v>
      </c>
      <c r="BL7" s="24">
        <v>1258.43</v>
      </c>
      <c r="BM7" s="24">
        <v>1283.69</v>
      </c>
      <c r="BN7" s="24">
        <v>1160.22</v>
      </c>
      <c r="BO7" s="24">
        <v>1141.98</v>
      </c>
      <c r="BP7" s="24">
        <v>1156.82</v>
      </c>
      <c r="BQ7" s="24">
        <v>100</v>
      </c>
      <c r="BR7" s="24">
        <v>100</v>
      </c>
      <c r="BS7" s="24">
        <v>100</v>
      </c>
      <c r="BT7" s="24">
        <v>100</v>
      </c>
      <c r="BU7" s="24">
        <v>100</v>
      </c>
      <c r="BV7" s="24">
        <v>71.84</v>
      </c>
      <c r="BW7" s="24">
        <v>73.36</v>
      </c>
      <c r="BX7" s="24">
        <v>82.53</v>
      </c>
      <c r="BY7" s="24">
        <v>81.81</v>
      </c>
      <c r="BZ7" s="24">
        <v>82.27</v>
      </c>
      <c r="CA7" s="24">
        <v>75.33</v>
      </c>
      <c r="CB7" s="24">
        <v>183.44</v>
      </c>
      <c r="CC7" s="24">
        <v>181.21</v>
      </c>
      <c r="CD7" s="24">
        <v>181.73</v>
      </c>
      <c r="CE7" s="24">
        <v>185.35</v>
      </c>
      <c r="CF7" s="24">
        <v>171.46</v>
      </c>
      <c r="CG7" s="24">
        <v>228.47</v>
      </c>
      <c r="CH7" s="24">
        <v>224.88</v>
      </c>
      <c r="CI7" s="24">
        <v>190.48</v>
      </c>
      <c r="CJ7" s="24">
        <v>193.59</v>
      </c>
      <c r="CK7" s="24">
        <v>194.42</v>
      </c>
      <c r="CL7" s="24">
        <v>215.73</v>
      </c>
      <c r="CM7" s="24" t="s">
        <v>102</v>
      </c>
      <c r="CN7" s="24" t="s">
        <v>102</v>
      </c>
      <c r="CO7" s="24" t="s">
        <v>102</v>
      </c>
      <c r="CP7" s="24" t="s">
        <v>102</v>
      </c>
      <c r="CQ7" s="24" t="s">
        <v>102</v>
      </c>
      <c r="CR7" s="24">
        <v>42.47</v>
      </c>
      <c r="CS7" s="24">
        <v>42.4</v>
      </c>
      <c r="CT7" s="24">
        <v>44.24</v>
      </c>
      <c r="CU7" s="24">
        <v>45.3</v>
      </c>
      <c r="CV7" s="24">
        <v>45.6</v>
      </c>
      <c r="CW7" s="24">
        <v>43.28</v>
      </c>
      <c r="CX7" s="24">
        <v>87.19</v>
      </c>
      <c r="CY7" s="24">
        <v>87.78</v>
      </c>
      <c r="CZ7" s="24">
        <v>88.48</v>
      </c>
      <c r="DA7" s="24">
        <v>89.93</v>
      </c>
      <c r="DB7" s="24">
        <v>89.86</v>
      </c>
      <c r="DC7" s="24">
        <v>83.75</v>
      </c>
      <c r="DD7" s="24">
        <v>84.19</v>
      </c>
      <c r="DE7" s="24">
        <v>88.15</v>
      </c>
      <c r="DF7" s="24">
        <v>88.37</v>
      </c>
      <c r="DG7" s="24">
        <v>88.66</v>
      </c>
      <c r="DH7" s="24">
        <v>86.21</v>
      </c>
      <c r="DI7" s="24">
        <v>33.08</v>
      </c>
      <c r="DJ7" s="24">
        <v>35.4</v>
      </c>
      <c r="DK7" s="24">
        <v>37.880000000000003</v>
      </c>
      <c r="DL7" s="24">
        <v>40.93</v>
      </c>
      <c r="DM7" s="24">
        <v>42.92</v>
      </c>
      <c r="DN7" s="24">
        <v>24.68</v>
      </c>
      <c r="DO7" s="24">
        <v>21.36</v>
      </c>
      <c r="DP7" s="24">
        <v>31.73</v>
      </c>
      <c r="DQ7" s="24">
        <v>32.57</v>
      </c>
      <c r="DR7" s="24">
        <v>33.159999999999997</v>
      </c>
      <c r="DS7" s="24">
        <v>29.62</v>
      </c>
      <c r="DT7" s="24">
        <v>0</v>
      </c>
      <c r="DU7" s="24">
        <v>0</v>
      </c>
      <c r="DV7" s="24">
        <v>0</v>
      </c>
      <c r="DW7" s="24">
        <v>0</v>
      </c>
      <c r="DX7" s="24">
        <v>0</v>
      </c>
      <c r="DY7" s="24">
        <v>8.6199999999999992</v>
      </c>
      <c r="DZ7" s="24">
        <v>0.01</v>
      </c>
      <c r="EA7" s="24">
        <v>0</v>
      </c>
      <c r="EB7" s="24">
        <v>0.04</v>
      </c>
      <c r="EC7" s="24">
        <v>0.12</v>
      </c>
      <c r="ED7" s="24">
        <v>0.09</v>
      </c>
      <c r="EE7" s="24">
        <v>7.0000000000000007E-2</v>
      </c>
      <c r="EF7" s="24">
        <v>0</v>
      </c>
      <c r="EG7" s="24">
        <v>0</v>
      </c>
      <c r="EH7" s="24">
        <v>0.01</v>
      </c>
      <c r="EI7" s="24">
        <v>0</v>
      </c>
      <c r="EJ7" s="24">
        <v>0.36</v>
      </c>
      <c r="EK7" s="24">
        <v>0.39</v>
      </c>
      <c r="EL7" s="24">
        <v>0.27</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2025-03-04T01:25:30Z</dcterms:modified>
</cp:coreProperties>
</file>