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Vfll001KHK23\上下水道課　業務係\01水道会計\Q経営戦略\経営比較分析表\Ｒ６年度\02_回答\【経営比較分析表】2023_063215_47_1718\"/>
    </mc:Choice>
  </mc:AlternateContent>
  <xr:revisionPtr revIDLastSave="0" documentId="13_ncr:1_{A04CFDF6-9D45-4AAB-A1DE-5236B2775214}" xr6:coauthVersionLast="47" xr6:coauthVersionMax="47" xr10:uidLastSave="{00000000-0000-0000-0000-000000000000}"/>
  <workbookProtection workbookAlgorithmName="SHA-512" workbookHashValue="DbXGALx7UsFcAxHmEHZQQMJiyjy79WUjUfGjyMs7rlS3di+y1hJYdvpwiT2r9oYbJSJnT4u1ljIpvuZ6mpSJiw==" workbookSaltValue="IDr66OD/LAI5tHCu6SOWX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<sst xmlns="http://schemas.openxmlformats.org/spreadsheetml/2006/main" count="236" uniqueCount="119">
  <si>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</si>
  <si>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</si>
  <si>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</si>
  <si>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</si>
  <si>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</si>
  <si>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</si>
  <si>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</si>
  <si>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</si>
  <si>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</si>
  <si>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</si>
  <si>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</si>
  <si>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</si>
  <si>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</si>
  <si>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</si>
  <si>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</si>
  <si>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</si>
  <si>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</si>
  <si>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</si>
  <si>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</si>
  <si>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</si>
  <si>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</si>
  <si>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</si>
  <si>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</si>
  <si>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</si>
  <si>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</si>
  <si>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</si>
  <si>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</si>
  <si>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</si>
  <si>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</si>
  <si>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</si>
  <si>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</si>
  <si>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</si>
  <si>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</si>
  <si>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</si>
  <si>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</si>
  <si>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</si>
  <si>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</si>
  <si>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</si>
  <si>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</si>
  <si>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</si>
  <si>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</si>
  <si>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</si>
  <si>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</si>
  <si>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</si>
  <si>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</si>
  <si>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</si>
  <si>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</si>
  <si>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</si>
  <si>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</si>
  <si>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</si>
  <si>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</si>
  <si>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</si>
  <si>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</si>
  <si>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</si>
  <si>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</si>
  <si>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</si>
  <si>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</si>
  <si>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</si>
  <si>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</si>
  <si>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</si>
  <si>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</si>
  <si>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</si>
  <si>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</si>
  <si>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</si>
  <si>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</si>
  <si>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</si>
  <si>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</si>
  <si>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</si>
  <si>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</si>
  <si>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</si>
  <si>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</si>
  <si>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</si>
  <si>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</si>
  <si>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</si>
  <si>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</si>
  <si>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</si>
  <si>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</si>
  <si>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</si>
  <si>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</si>
  <si>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</si>
  <si>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</si>
  <si>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</si>
  <si>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</si>
  <si>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</si>
  <si>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</si>
  <si>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</si>
  <si>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</si>
  <si>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</si>
  <si>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</si>
  <si>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</si>
  <si>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</si>
  <si>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</si>
  <si>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</si>
  <si>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</si>
  <si>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</si>
  <si>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</si>
  <si>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</si>
  <si>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</si>
  <si>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</si>
  <si>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</si>
  <si>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</si>
  <si>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</si>
  <si>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</si>
  <si>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</si>
  <si>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</si>
  <si>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</si>
  <si>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</si>
  <si>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</si>
  <si>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</si>
  <si>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</si>
  <si>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</si>
  <si>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</si>
  <si>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</si>
  <si>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</si>
  <si>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</si>
  <si>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</si>
  <si>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xml:space="preserve"> 令和５年度は、地方公営企業法の適用に伴う打切決算のため、⑦施設利用率、⑧水洗化率を除く各指標に一時的に変動が生じています。
　①収益的収支比率は、打切決算で処理施設の保守点検委託料の支払が次年度計上となった影響を除くとほぼ横ばいで推移している。
　④企業債残高対事業規模比率は、地方債の償還に一般会計の基準内繰入を充当しているため発生していない。
　⑤経費回収率は、使用料収入で維持管理費の半分も賄えない状況にあり、人口が減少している中での収入確保、維持管理費の削減が課題となっている。
　⑥汚水処理原価は流量計の修繕、企業会計移行に係る委託料の支払いがあったものの、前年10月に故障した流量計が9月末から計測可能になり有収水量の増加で指数は減少している。
　⑦施設利用率は流量計の修繕が9月末で終わったことで、ほぼ横ばいで推移している。　
　⑧水洗化率は、類似団体平均と比較し高く推移している。</t>
    <rPh sb="1" eb="3">
      <t>レイワ</t>
    </rPh>
    <rPh sb="4" eb="6">
      <t>ネンド</t>
    </rPh>
    <rPh sb="30" eb="32">
      <t>シセツ</t>
    </rPh>
    <rPh sb="32" eb="34">
      <t>リヨウ</t>
    </rPh>
    <rPh sb="34" eb="35">
      <t>リツ</t>
    </rPh>
    <rPh sb="65" eb="67">
      <t>シュウエキ</t>
    </rPh>
    <rPh sb="67" eb="68">
      <t>テキ</t>
    </rPh>
    <rPh sb="68" eb="70">
      <t>シュウシ</t>
    </rPh>
    <rPh sb="70" eb="72">
      <t>ヒリツ</t>
    </rPh>
    <rPh sb="74" eb="76">
      <t>ウチキ</t>
    </rPh>
    <rPh sb="76" eb="78">
      <t>ケッサン</t>
    </rPh>
    <rPh sb="79" eb="81">
      <t>ショリ</t>
    </rPh>
    <rPh sb="81" eb="83">
      <t>シセツ</t>
    </rPh>
    <rPh sb="84" eb="86">
      <t>ホシュ</t>
    </rPh>
    <rPh sb="86" eb="88">
      <t>テンケン</t>
    </rPh>
    <rPh sb="88" eb="91">
      <t>イタクリョウ</t>
    </rPh>
    <rPh sb="92" eb="94">
      <t>シハラ</t>
    </rPh>
    <rPh sb="95" eb="98">
      <t>ジネンド</t>
    </rPh>
    <rPh sb="98" eb="100">
      <t>ケイジョウ</t>
    </rPh>
    <rPh sb="104" eb="106">
      <t>エイキョウ</t>
    </rPh>
    <rPh sb="107" eb="108">
      <t>ノゾ</t>
    </rPh>
    <rPh sb="112" eb="113">
      <t>ヨコ</t>
    </rPh>
    <rPh sb="116" eb="118">
      <t>スイイ</t>
    </rPh>
    <rPh sb="126" eb="128">
      <t>キギョウ</t>
    </rPh>
    <rPh sb="128" eb="129">
      <t>サイ</t>
    </rPh>
    <rPh sb="129" eb="131">
      <t>ザンダカ</t>
    </rPh>
    <rPh sb="131" eb="132">
      <t>タイ</t>
    </rPh>
    <rPh sb="132" eb="134">
      <t>ジギョウ</t>
    </rPh>
    <rPh sb="134" eb="136">
      <t>キボ</t>
    </rPh>
    <rPh sb="136" eb="138">
      <t>ヒリツ</t>
    </rPh>
    <rPh sb="140" eb="143">
      <t>チホウサイ</t>
    </rPh>
    <rPh sb="144" eb="146">
      <t>ショウカン</t>
    </rPh>
    <rPh sb="147" eb="149">
      <t>イッパン</t>
    </rPh>
    <rPh sb="149" eb="151">
      <t>カイケイ</t>
    </rPh>
    <rPh sb="152" eb="155">
      <t>キジュンナイ</t>
    </rPh>
    <rPh sb="155" eb="157">
      <t>クリイレ</t>
    </rPh>
    <rPh sb="158" eb="160">
      <t>ジュウトウ</t>
    </rPh>
    <rPh sb="166" eb="168">
      <t>ハッセイ</t>
    </rPh>
    <rPh sb="177" eb="179">
      <t>ケイヒ</t>
    </rPh>
    <rPh sb="179" eb="181">
      <t>カイシュウ</t>
    </rPh>
    <rPh sb="181" eb="182">
      <t>リツ</t>
    </rPh>
    <rPh sb="184" eb="187">
      <t>シヨウリョウ</t>
    </rPh>
    <rPh sb="187" eb="189">
      <t>シュウニュウ</t>
    </rPh>
    <rPh sb="190" eb="192">
      <t>イジ</t>
    </rPh>
    <rPh sb="192" eb="195">
      <t>カンリヒ</t>
    </rPh>
    <rPh sb="196" eb="198">
      <t>ハンブン</t>
    </rPh>
    <rPh sb="199" eb="200">
      <t>マカナ</t>
    </rPh>
    <rPh sb="203" eb="205">
      <t>ジョウキョウ</t>
    </rPh>
    <rPh sb="209" eb="211">
      <t>ジンコウ</t>
    </rPh>
    <rPh sb="212" eb="214">
      <t>ゲンショウ</t>
    </rPh>
    <rPh sb="218" eb="219">
      <t>ナカ</t>
    </rPh>
    <rPh sb="221" eb="223">
      <t>シュウニュウ</t>
    </rPh>
    <rPh sb="223" eb="225">
      <t>カクホ</t>
    </rPh>
    <rPh sb="226" eb="228">
      <t>イジ</t>
    </rPh>
    <rPh sb="228" eb="231">
      <t>カンリヒ</t>
    </rPh>
    <rPh sb="232" eb="234">
      <t>サクゲン</t>
    </rPh>
    <rPh sb="235" eb="237">
      <t>カダイ</t>
    </rPh>
    <rPh sb="247" eb="249">
      <t>オスイ</t>
    </rPh>
    <rPh sb="249" eb="251">
      <t>ショリ</t>
    </rPh>
    <rPh sb="251" eb="253">
      <t>ゲンカ</t>
    </rPh>
    <rPh sb="254" eb="257">
      <t>リュウリョウケイ</t>
    </rPh>
    <rPh sb="258" eb="260">
      <t>シュウゼン</t>
    </rPh>
    <rPh sb="261" eb="263">
      <t>キギョウ</t>
    </rPh>
    <rPh sb="263" eb="265">
      <t>カイケイ</t>
    </rPh>
    <rPh sb="265" eb="267">
      <t>イコウ</t>
    </rPh>
    <rPh sb="268" eb="269">
      <t>カカ</t>
    </rPh>
    <rPh sb="270" eb="273">
      <t>イタクリョウ</t>
    </rPh>
    <rPh sb="274" eb="276">
      <t>シハラ</t>
    </rPh>
    <rPh sb="285" eb="287">
      <t>ゼンネン</t>
    </rPh>
    <rPh sb="289" eb="290">
      <t>ガツ</t>
    </rPh>
    <rPh sb="291" eb="293">
      <t>コショウ</t>
    </rPh>
    <rPh sb="295" eb="297">
      <t>リュウリョウ</t>
    </rPh>
    <rPh sb="297" eb="298">
      <t>ケイ</t>
    </rPh>
    <rPh sb="300" eb="301">
      <t>ガツ</t>
    </rPh>
    <rPh sb="301" eb="302">
      <t>マツ</t>
    </rPh>
    <rPh sb="304" eb="306">
      <t>ケイソク</t>
    </rPh>
    <rPh sb="306" eb="308">
      <t>カノウ</t>
    </rPh>
    <rPh sb="311" eb="312">
      <t>ユウ</t>
    </rPh>
    <rPh sb="319" eb="321">
      <t>シスウ</t>
    </rPh>
    <rPh sb="322" eb="324">
      <t>ゲンショウ</t>
    </rPh>
    <rPh sb="332" eb="334">
      <t>シセツ</t>
    </rPh>
    <rPh sb="334" eb="336">
      <t>リヨウ</t>
    </rPh>
    <rPh sb="336" eb="337">
      <t>リツ</t>
    </rPh>
    <rPh sb="338" eb="341">
      <t>リュウリョウケイ</t>
    </rPh>
    <rPh sb="342" eb="344">
      <t>シュウゼン</t>
    </rPh>
    <rPh sb="346" eb="347">
      <t>ガツ</t>
    </rPh>
    <rPh sb="347" eb="348">
      <t>マツ</t>
    </rPh>
    <rPh sb="349" eb="350">
      <t>オ</t>
    </rPh>
    <rPh sb="359" eb="360">
      <t>ヨコ</t>
    </rPh>
    <rPh sb="363" eb="365">
      <t>スイイ</t>
    </rPh>
    <rPh sb="390" eb="391">
      <t>タカ</t>
    </rPh>
    <rPh sb="392" eb="394">
      <t>スイイ</t>
    </rPh>
    <phoneticPr fontId="4"/>
  </si>
  <si>
    <t>　平成９年の供用開始から２６年が経過し、令和４年に流量計の故障、破砕機の修繕はあったものの、管路は、比較的耐久性が高いとされる塩化ビニル管（フレキシブル管）で整備されており、また、施設も設備を入れ替えるような大規模な修繕の事案は、これまで発生していません。
　令和２年度に内閣府が定める「国土強靭化計画」に基づき、機能診断調査を実施し、町の最適整備構想を策定しました。今後は、最適整備構想に基づき、機能強化事業に取り組む予定です。
　また、予見としての災害対策についても留意していきます。</t>
    <phoneticPr fontId="4"/>
  </si>
  <si>
    <t xml:space="preserve">　令和６年度に農業集落排水施設維持管理適正化計画の策定を行い、処理人口の変化や維持管理状況を踏まえ、施設の再編（ダウンサイズ）、集約（流域下水道への接続）など維持管理の効率化・適正化を総合的に検討します。
　加えて公営企業会計への移行で、貸借対照表や損益計算書などの財務諸表から経営状況を明らかにし、財政状態や経営成績の分析を通じて経営の安定化を図るとともに、資産台帳から施設の老朽化の状態を把握し、適正な財産管理に努めます。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</si>
</sst>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B9-4053-948F-B1866063444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5DB9-4053-948F-B1866063444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55</c:v>
                </c:pt>
                <c:pt idx="1">
                  <c:v>58.75</c:v>
                </c:pt>
                <c:pt idx="2">
                  <c:v>54.38</c:v>
                </c:pt>
                <c:pt idx="3">
                  <c:v>37.5</c:v>
                </c:pt>
                <c:pt idx="4">
                  <c:v>40.630000000000003</c:v>
                </c:pt>
              </c:numCache>
            </c:numRef>
          </c:val>
          <c:extLst>
            <c:ext xmlns:c16="http://schemas.microsoft.com/office/drawing/2014/chart" uri="{C3380CC4-5D6E-409C-BE32-E72D297353CC}">
              <c16:uniqueId val="{00000000-CA06-4A4F-9EEA-4BA386396B7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CA06-4A4F-9EEA-4BA386396B7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93.94</c:v>
                </c:pt>
                <c:pt idx="1">
                  <c:v>93.57</c:v>
                </c:pt>
                <c:pt idx="2">
                  <c:v>94.5</c:v>
                </c:pt>
                <c:pt idx="3">
                  <c:v>95.14</c:v>
                </c:pt>
                <c:pt idx="4">
                  <c:v>95.32</c:v>
                </c:pt>
              </c:numCache>
            </c:numRef>
          </c:val>
          <c:extLst>
            <c:ext xmlns:c16="http://schemas.microsoft.com/office/drawing/2014/chart" uri="{C3380CC4-5D6E-409C-BE32-E72D297353CC}">
              <c16:uniqueId val="{00000000-3039-4E46-A6AE-508CBDEB97A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3039-4E46-A6AE-508CBDEB97A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c:v>
                </c:pt>
                <c:pt idx="1">
                  <c:v>86.6</c:v>
                </c:pt>
                <c:pt idx="2">
                  <c:v>94.49</c:v>
                </c:pt>
                <c:pt idx="3">
                  <c:v>91.98</c:v>
                </c:pt>
                <c:pt idx="4">
                  <c:v>99.26</c:v>
                </c:pt>
              </c:numCache>
            </c:numRef>
          </c:val>
          <c:extLst>
            <c:ext xmlns:c16="http://schemas.microsoft.com/office/drawing/2014/chart" uri="{C3380CC4-5D6E-409C-BE32-E72D297353CC}">
              <c16:uniqueId val="{00000000-AB83-4ABB-BEB6-78383A120C9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83-4ABB-BEB6-78383A120C9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15A-433E-B28B-437D106386B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15A-433E-B28B-437D106386B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CEF-4472-AD38-91D9246806C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EF-4472-AD38-91D9246806C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0D0-4061-B097-73180118F58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0D0-4061-B097-73180118F58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AE4-4AD4-988E-D192361B08C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AE4-4AD4-988E-D192361B08C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EE-4CA4-BE42-4EBE729DBD7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4CEE-4CA4-BE42-4EBE729DBD7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77.7</c:v>
                </c:pt>
                <c:pt idx="1">
                  <c:v>50.49</c:v>
                </c:pt>
                <c:pt idx="2">
                  <c:v>62.04</c:v>
                </c:pt>
                <c:pt idx="3">
                  <c:v>46.06</c:v>
                </c:pt>
                <c:pt idx="4">
                  <c:v>47.19</c:v>
                </c:pt>
              </c:numCache>
            </c:numRef>
          </c:val>
          <c:extLst>
            <c:ext xmlns:c16="http://schemas.microsoft.com/office/drawing/2014/chart" uri="{C3380CC4-5D6E-409C-BE32-E72D297353CC}">
              <c16:uniqueId val="{00000000-CEE7-45A9-B64F-299C1A46C82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CEE7-45A9-B64F-299C1A46C82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235.67</c:v>
                </c:pt>
                <c:pt idx="1">
                  <c:v>337.92</c:v>
                </c:pt>
                <c:pt idx="2">
                  <c:v>296.81</c:v>
                </c:pt>
                <c:pt idx="3">
                  <c:v>568.37</c:v>
                </c:pt>
                <c:pt idx="4">
                  <c:v>412.78</c:v>
                </c:pt>
              </c:numCache>
            </c:numRef>
          </c:val>
          <c:extLst>
            <c:ext xmlns:c16="http://schemas.microsoft.com/office/drawing/2014/chart" uri="{C3380CC4-5D6E-409C-BE32-E72D297353CC}">
              <c16:uniqueId val="{00000000-FF1E-4512-83BD-C5883F816C6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FF1E-4512-83BD-C5883F816C6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河北町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54">
        <f>データ!S6</f>
        <v>17000</v>
      </c>
      <c r="AM8" s="54"/>
      <c r="AN8" s="54"/>
      <c r="AO8" s="54"/>
      <c r="AP8" s="54"/>
      <c r="AQ8" s="54"/>
      <c r="AR8" s="54"/>
      <c r="AS8" s="54"/>
      <c r="AT8" s="53">
        <f>データ!T6</f>
        <v>52.45</v>
      </c>
      <c r="AU8" s="53"/>
      <c r="AV8" s="53"/>
      <c r="AW8" s="53"/>
      <c r="AX8" s="53"/>
      <c r="AY8" s="53"/>
      <c r="AZ8" s="53"/>
      <c r="BA8" s="53"/>
      <c r="BB8" s="53">
        <f>データ!U6</f>
        <v>324.12</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2.14</v>
      </c>
      <c r="Q10" s="53"/>
      <c r="R10" s="53"/>
      <c r="S10" s="53"/>
      <c r="T10" s="53"/>
      <c r="U10" s="53"/>
      <c r="V10" s="53"/>
      <c r="W10" s="53">
        <f>データ!Q6</f>
        <v>100</v>
      </c>
      <c r="X10" s="53"/>
      <c r="Y10" s="53"/>
      <c r="Z10" s="53"/>
      <c r="AA10" s="53"/>
      <c r="AB10" s="53"/>
      <c r="AC10" s="53"/>
      <c r="AD10" s="54">
        <f>データ!R6</f>
        <v>4070</v>
      </c>
      <c r="AE10" s="54"/>
      <c r="AF10" s="54"/>
      <c r="AG10" s="54"/>
      <c r="AH10" s="54"/>
      <c r="AI10" s="54"/>
      <c r="AJ10" s="54"/>
      <c r="AK10" s="2"/>
      <c r="AL10" s="54">
        <f>データ!V6</f>
        <v>363</v>
      </c>
      <c r="AM10" s="54"/>
      <c r="AN10" s="54"/>
      <c r="AO10" s="54"/>
      <c r="AP10" s="54"/>
      <c r="AQ10" s="54"/>
      <c r="AR10" s="54"/>
      <c r="AS10" s="54"/>
      <c r="AT10" s="53">
        <f>データ!W6</f>
        <v>0.16</v>
      </c>
      <c r="AU10" s="53"/>
      <c r="AV10" s="53"/>
      <c r="AW10" s="53"/>
      <c r="AX10" s="53"/>
      <c r="AY10" s="53"/>
      <c r="AZ10" s="53"/>
      <c r="BA10" s="53"/>
      <c r="BB10" s="53">
        <f>データ!X6</f>
        <v>2268.75</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【785.10】</v>
      </c>
      <c r="I86" s="12" t="str">
        <f>データ!CA6</f>
        <v>【56.93】</v>
      </c>
      <c r="J86" s="12" t="str">
        <f>データ!CL6</f>
        <v>【271.15】</v>
      </c>
      <c r="K86" s="12" t="str">
        <f>データ!CW6</f>
        <v>【49.87】</v>
      </c>
      <c r="L86" s="12" t="str">
        <f>データ!DH6</f>
        <v>【87.54】</v>
      </c>
      <c r="M86" s="12" t="s">
        <v>44</v>
      </c>
      <c r="N86" s="12" t="s">
        <v>43</v>
      </c>
      <c r="O86" s="12" t="str">
        <f>データ!EO6</f>
        <v>【0.02】</v>
      </c>
    </row>
  </sheetData>
  <sheetProtection algorithmName="SHA-512" hashValue="42dpYrfmIg90iP2oUnYUbOWQVwLcI+5C6gcXHddJYyq0zEitI1PZhdc2SPqet2KmpAKgeJE/D3qNFt7ap+gcMw==" saltValue="koI81e9vxxdfDQQvdOHQf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63215</v>
      </c>
      <c r="D6" s="19">
        <f t="shared" si="3"/>
        <v>47</v>
      </c>
      <c r="E6" s="19">
        <f t="shared" si="3"/>
        <v>17</v>
      </c>
      <c r="F6" s="19">
        <f t="shared" si="3"/>
        <v>5</v>
      </c>
      <c r="G6" s="19">
        <f t="shared" si="3"/>
        <v>0</v>
      </c>
      <c r="H6" s="19" t="str">
        <f t="shared" si="3"/>
        <v>山形県　河北町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2.14</v>
      </c>
      <c r="Q6" s="20">
        <f t="shared" si="3"/>
        <v>100</v>
      </c>
      <c r="R6" s="20">
        <f t="shared" si="3"/>
        <v>4070</v>
      </c>
      <c r="S6" s="20">
        <f t="shared" si="3"/>
        <v>17000</v>
      </c>
      <c r="T6" s="20">
        <f t="shared" si="3"/>
        <v>52.45</v>
      </c>
      <c r="U6" s="20">
        <f t="shared" si="3"/>
        <v>324.12</v>
      </c>
      <c r="V6" s="20">
        <f t="shared" si="3"/>
        <v>363</v>
      </c>
      <c r="W6" s="20">
        <f t="shared" si="3"/>
        <v>0.16</v>
      </c>
      <c r="X6" s="20">
        <f t="shared" si="3"/>
        <v>2268.75</v>
      </c>
      <c r="Y6" s="21">
        <f>IF(Y7="",NA(),Y7)</f>
        <v>100</v>
      </c>
      <c r="Z6" s="21">
        <f t="shared" ref="Z6:AH6" si="4">IF(Z7="",NA(),Z7)</f>
        <v>86.6</v>
      </c>
      <c r="AA6" s="21">
        <f t="shared" si="4"/>
        <v>94.49</v>
      </c>
      <c r="AB6" s="21">
        <f t="shared" si="4"/>
        <v>91.98</v>
      </c>
      <c r="AC6" s="21">
        <f t="shared" si="4"/>
        <v>99.26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826.83</v>
      </c>
      <c r="BL6" s="21">
        <f t="shared" si="7"/>
        <v>867.83</v>
      </c>
      <c r="BM6" s="21">
        <f t="shared" si="7"/>
        <v>791.76</v>
      </c>
      <c r="BN6" s="21">
        <f t="shared" si="7"/>
        <v>900.82</v>
      </c>
      <c r="BO6" s="21">
        <f t="shared" si="7"/>
        <v>839.21</v>
      </c>
      <c r="BP6" s="20" t="str">
        <f>IF(BP7="","",IF(BP7="-","【-】","【"&amp;SUBSTITUTE(TEXT(BP7,"#,##0.00"),"-","△")&amp;"】"))</f>
        <v>【785.10】</v>
      </c>
      <c r="BQ6" s="21">
        <f>IF(BQ7="",NA(),BQ7)</f>
        <v>77.7</v>
      </c>
      <c r="BR6" s="21">
        <f t="shared" ref="BR6:BZ6" si="8">IF(BR7="",NA(),BR7)</f>
        <v>50.49</v>
      </c>
      <c r="BS6" s="21">
        <f t="shared" si="8"/>
        <v>62.04</v>
      </c>
      <c r="BT6" s="21">
        <f t="shared" si="8"/>
        <v>46.06</v>
      </c>
      <c r="BU6" s="21">
        <f t="shared" si="8"/>
        <v>47.19</v>
      </c>
      <c r="BV6" s="21">
        <f t="shared" si="8"/>
        <v>57.31</v>
      </c>
      <c r="BW6" s="21">
        <f t="shared" si="8"/>
        <v>57.08</v>
      </c>
      <c r="BX6" s="21">
        <f t="shared" si="8"/>
        <v>56.26</v>
      </c>
      <c r="BY6" s="21">
        <f t="shared" si="8"/>
        <v>52.94</v>
      </c>
      <c r="BZ6" s="21">
        <f t="shared" si="8"/>
        <v>52.05</v>
      </c>
      <c r="CA6" s="20" t="str">
        <f>IF(CA7="","",IF(CA7="-","【-】","【"&amp;SUBSTITUTE(TEXT(CA7,"#,##0.00"),"-","△")&amp;"】"))</f>
        <v>【56.93】</v>
      </c>
      <c r="CB6" s="21">
        <f>IF(CB7="",NA(),CB7)</f>
        <v>235.67</v>
      </c>
      <c r="CC6" s="21">
        <f t="shared" ref="CC6:CK6" si="9">IF(CC7="",NA(),CC7)</f>
        <v>337.92</v>
      </c>
      <c r="CD6" s="21">
        <f t="shared" si="9"/>
        <v>296.81</v>
      </c>
      <c r="CE6" s="21">
        <f t="shared" si="9"/>
        <v>568.37</v>
      </c>
      <c r="CF6" s="21">
        <f t="shared" si="9"/>
        <v>412.78</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55</v>
      </c>
      <c r="CN6" s="21">
        <f t="shared" ref="CN6:CV6" si="10">IF(CN7="",NA(),CN7)</f>
        <v>58.75</v>
      </c>
      <c r="CO6" s="21">
        <f t="shared" si="10"/>
        <v>54.38</v>
      </c>
      <c r="CP6" s="21">
        <f t="shared" si="10"/>
        <v>37.5</v>
      </c>
      <c r="CQ6" s="21">
        <f t="shared" si="10"/>
        <v>40.630000000000003</v>
      </c>
      <c r="CR6" s="21">
        <f t="shared" si="10"/>
        <v>50.14</v>
      </c>
      <c r="CS6" s="21">
        <f t="shared" si="10"/>
        <v>54.83</v>
      </c>
      <c r="CT6" s="21">
        <f t="shared" si="10"/>
        <v>66.53</v>
      </c>
      <c r="CU6" s="21">
        <f t="shared" si="10"/>
        <v>52.35</v>
      </c>
      <c r="CV6" s="21">
        <f t="shared" si="10"/>
        <v>46.25</v>
      </c>
      <c r="CW6" s="20" t="str">
        <f>IF(CW7="","",IF(CW7="-","【-】","【"&amp;SUBSTITUTE(TEXT(CW7,"#,##0.00"),"-","△")&amp;"】"))</f>
        <v>【49.87】</v>
      </c>
      <c r="CX6" s="21">
        <f>IF(CX7="",NA(),CX7)</f>
        <v>93.94</v>
      </c>
      <c r="CY6" s="21">
        <f t="shared" ref="CY6:DG6" si="11">IF(CY7="",NA(),CY7)</f>
        <v>93.57</v>
      </c>
      <c r="CZ6" s="21">
        <f t="shared" si="11"/>
        <v>94.5</v>
      </c>
      <c r="DA6" s="21">
        <f t="shared" si="11"/>
        <v>95.14</v>
      </c>
      <c r="DB6" s="21">
        <f t="shared" si="11"/>
        <v>95.32</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63215</v>
      </c>
      <c r="D7" s="23">
        <v>47</v>
      </c>
      <c r="E7" s="23">
        <v>17</v>
      </c>
      <c r="F7" s="23">
        <v>5</v>
      </c>
      <c r="G7" s="23">
        <v>0</v>
      </c>
      <c r="H7" s="23" t="s">
        <v>98</v>
      </c>
      <c r="I7" s="23" t="s">
        <v>99</v>
      </c>
      <c r="J7" s="23" t="s">
        <v>100</v>
      </c>
      <c r="K7" s="23" t="s">
        <v>101</v>
      </c>
      <c r="L7" s="23" t="s">
        <v>102</v>
      </c>
      <c r="M7" s="23" t="s">
        <v>103</v>
      </c>
      <c r="N7" s="24" t="s">
        <v>104</v>
      </c>
      <c r="O7" s="24" t="s">
        <v>105</v>
      </c>
      <c r="P7" s="24">
        <v>2.14</v>
      </c>
      <c r="Q7" s="24">
        <v>100</v>
      </c>
      <c r="R7" s="24">
        <v>4070</v>
      </c>
      <c r="S7" s="24">
        <v>17000</v>
      </c>
      <c r="T7" s="24">
        <v>52.45</v>
      </c>
      <c r="U7" s="24">
        <v>324.12</v>
      </c>
      <c r="V7" s="24">
        <v>363</v>
      </c>
      <c r="W7" s="24">
        <v>0.16</v>
      </c>
      <c r="X7" s="24">
        <v>2268.75</v>
      </c>
      <c r="Y7" s="24">
        <v>100</v>
      </c>
      <c r="Z7" s="24">
        <v>86.6</v>
      </c>
      <c r="AA7" s="24">
        <v>94.49</v>
      </c>
      <c r="AB7" s="24">
        <v>91.98</v>
      </c>
      <c r="AC7" s="24">
        <v>99.26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826.83</v>
      </c>
      <c r="BL7" s="24">
        <v>867.83</v>
      </c>
      <c r="BM7" s="24">
        <v>791.76</v>
      </c>
      <c r="BN7" s="24">
        <v>900.82</v>
      </c>
      <c r="BO7" s="24">
        <v>839.21</v>
      </c>
      <c r="BP7" s="24">
        <v>785.1</v>
      </c>
      <c r="BQ7" s="24">
        <v>77.7</v>
      </c>
      <c r="BR7" s="24">
        <v>50.49</v>
      </c>
      <c r="BS7" s="24">
        <v>62.04</v>
      </c>
      <c r="BT7" s="24">
        <v>46.06</v>
      </c>
      <c r="BU7" s="24">
        <v>47.19</v>
      </c>
      <c r="BV7" s="24">
        <v>57.31</v>
      </c>
      <c r="BW7" s="24">
        <v>57.08</v>
      </c>
      <c r="BX7" s="24">
        <v>56.26</v>
      </c>
      <c r="BY7" s="24">
        <v>52.94</v>
      </c>
      <c r="BZ7" s="24">
        <v>52.05</v>
      </c>
      <c r="CA7" s="24">
        <v>56.93</v>
      </c>
      <c r="CB7" s="24">
        <v>235.67</v>
      </c>
      <c r="CC7" s="24">
        <v>337.92</v>
      </c>
      <c r="CD7" s="24">
        <v>296.81</v>
      </c>
      <c r="CE7" s="24">
        <v>568.37</v>
      </c>
      <c r="CF7" s="24">
        <v>412.78</v>
      </c>
      <c r="CG7" s="24">
        <v>273.52</v>
      </c>
      <c r="CH7" s="24">
        <v>274.99</v>
      </c>
      <c r="CI7" s="24">
        <v>282.08999999999997</v>
      </c>
      <c r="CJ7" s="24">
        <v>303.27999999999997</v>
      </c>
      <c r="CK7" s="24">
        <v>301.86</v>
      </c>
      <c r="CL7" s="24">
        <v>271.14999999999998</v>
      </c>
      <c r="CM7" s="24">
        <v>55</v>
      </c>
      <c r="CN7" s="24">
        <v>58.75</v>
      </c>
      <c r="CO7" s="24">
        <v>54.38</v>
      </c>
      <c r="CP7" s="24">
        <v>37.5</v>
      </c>
      <c r="CQ7" s="24">
        <v>40.630000000000003</v>
      </c>
      <c r="CR7" s="24">
        <v>50.14</v>
      </c>
      <c r="CS7" s="24">
        <v>54.83</v>
      </c>
      <c r="CT7" s="24">
        <v>66.53</v>
      </c>
      <c r="CU7" s="24">
        <v>52.35</v>
      </c>
      <c r="CV7" s="24">
        <v>46.25</v>
      </c>
      <c r="CW7" s="24">
        <v>49.87</v>
      </c>
      <c r="CX7" s="24">
        <v>93.94</v>
      </c>
      <c r="CY7" s="24">
        <v>93.57</v>
      </c>
      <c r="CZ7" s="24">
        <v>94.5</v>
      </c>
      <c r="DA7" s="24">
        <v>95.14</v>
      </c>
      <c r="DB7" s="24">
        <v>95.32</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松田　智行</cp:lastModifiedBy>
  <dcterms:created xsi:type="dcterms:W3CDTF">2025-01-24T07:33:07Z</dcterms:created>
  <dcterms:modified xsi:type="dcterms:W3CDTF">2025-01-28T08:00:40Z</dcterms:modified>
  <cp:category/>
</cp:coreProperties>
</file>