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3gesui\"/>
    </mc:Choice>
  </mc:AlternateContent>
  <workbookProtection workbookAlgorithmName="SHA-512" workbookHashValue="lQ000pPNcOOCVEV95UbYBzAWATHlVKDxFHnDdW6SOHC9pIyk4TKeI/JpCkxSv4qrgovG5ITbcKI+RTEwq1LyAw==" workbookSaltValue="4K/QkH6yo7mhCSkuAPLBrA=="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E85" i="4"/>
  <c r="AL10" i="4"/>
  <c r="AL8" i="4"/>
  <c r="P8" i="4"/>
  <c r="I8" i="4"/>
</calcChain>
</file>

<file path=xl/sharedStrings.xml><?xml version="1.0" encoding="utf-8"?>
<sst xmlns="http://schemas.openxmlformats.org/spreadsheetml/2006/main" count="231" uniqueCount="118">
  <si>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</si>
  <si>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</si>
  <si>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</si>
  <si>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</si>
  <si>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</si>
  <si>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</si>
  <si>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</si>
  <si>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</si>
  <si>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</si>
  <si>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</si>
  <si>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</si>
  <si>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</si>
  <si>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</si>
  <si>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</si>
  <si>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</si>
  <si>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</si>
  <si>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</si>
  <si>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</si>
  <si>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</si>
  <si>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</si>
  <si>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</si>
  <si>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</si>
  <si>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</si>
  <si>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</si>
  <si>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</si>
  <si>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</si>
  <si>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</si>
  <si>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</si>
  <si>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</si>
  <si>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</si>
  <si>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</si>
  <si>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</si>
  <si>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</si>
  <si>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</si>
  <si>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</si>
  <si>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</si>
  <si>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</si>
  <si>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</si>
  <si>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</si>
  <si>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</si>
  <si>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</si>
  <si>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</si>
  <si>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</si>
  <si>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</si>
  <si>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</si>
  <si>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</si>
  <si>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</si>
  <si>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</si>
  <si>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</si>
  <si>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</si>
  <si>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</si>
  <si>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</si>
  <si>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</si>
  <si>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</si>
  <si>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</si>
  <si>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</si>
  <si>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</si>
  <si>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</si>
  <si>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</si>
  <si>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</si>
  <si>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</si>
  <si>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</si>
  <si>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</si>
  <si>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</si>
  <si>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</si>
  <si>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</si>
  <si>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</si>
  <si>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</si>
  <si>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</si>
  <si>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</si>
  <si>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</si>
  <si>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</si>
  <si>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</si>
  <si>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</si>
  <si>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</si>
  <si>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</si>
  <si>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</si>
  <si>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</si>
  <si>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</si>
  <si>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</si>
  <si>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</si>
  <si>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</si>
  <si>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</si>
  <si>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</si>
  <si>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</si>
  <si>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</si>
  <si>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</si>
  <si>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</si>
  <si>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</si>
  <si>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</si>
  <si>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</si>
  <si>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</si>
  <si>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</si>
  <si>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</si>
  <si>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</si>
  <si>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</si>
  <si>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</si>
  <si>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</si>
  <si>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</si>
  <si>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</si>
  <si>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</si>
  <si>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</si>
  <si>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</si>
  <si>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</si>
  <si>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</si>
  <si>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</si>
  <si>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</si>
  <si>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</si>
  <si>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</si>
  <si>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</si>
  <si>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</si>
  <si>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</si>
  <si>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</si>
  <si>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</si>
  <si>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</si>
  <si>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 xml:space="preserve">　当市の農業集落排水事業は、令和6年4月に公共下水道へ編入し、処理施設は廃止となります。施設除却の影響により、①経常収支比率⑤経費回収率が類似団体を下回る値となっています。
　令和２年度をもって、施設建設に要した企業債の償還を完了しています。このため、③流動比率は類似団体と比べて高く、④企業債残高対事業規模比率も類似団体の値を大幅に下回っています。					</t>
    <rPh sb="21" eb="26">
      <t>コウキョウゲスイドウ</t>
    </rPh>
    <rPh sb="27" eb="29">
      <t>ヘンニュウ</t>
    </rPh>
    <rPh sb="31" eb="35">
      <t>ショリシセツ</t>
    </rPh>
    <rPh sb="36" eb="38">
      <t>ハイシ</t>
    </rPh>
    <rPh sb="69" eb="71">
      <t>ルイジ</t>
    </rPh>
    <rPh sb="71" eb="73">
      <t>ダンタイ</t>
    </rPh>
    <rPh sb="74" eb="76">
      <t>シタマワ</t>
    </rPh>
    <rPh sb="77" eb="78">
      <t>アタイ</t>
    </rPh>
    <phoneticPr fontId="4"/>
  </si>
  <si>
    <t>　農業集落排水施設は平成3年の供用開始から30年以上経過し、処理施設の老朽化が進んでいますが、公共下水道統合により廃止となり、管渠は公共下水道事業で維持管理していきます。</t>
    <rPh sb="47" eb="49">
      <t>コウキョウ</t>
    </rPh>
    <rPh sb="49" eb="52">
      <t>ゲスイドウ</t>
    </rPh>
    <rPh sb="52" eb="54">
      <t>トウゴウ</t>
    </rPh>
    <rPh sb="57" eb="59">
      <t>ハイシ</t>
    </rPh>
    <rPh sb="63" eb="65">
      <t>カンキョ</t>
    </rPh>
    <rPh sb="66" eb="71">
      <t>コウキョウゲスイドウ</t>
    </rPh>
    <rPh sb="71" eb="73">
      <t>ジギョウ</t>
    </rPh>
    <rPh sb="74" eb="78">
      <t>イジカンリ</t>
    </rPh>
    <phoneticPr fontId="4"/>
  </si>
  <si>
    <t>　農業集落排水施設は、平成3年の供用開始から30年以上、地域住民の皆様のご協力のもと、経費削減に努め、一般会計からの繰入金を活用しながら、円滑に運営されてきました。しかし、施設の老朽化等が課題となり、より効率的な排水処理を行うため、令和6年4月より公共下水道に統合することになり、より安定した排水処理が可能となります。</t>
    <rPh sb="11" eb="13">
      <t>ヘイセイ</t>
    </rPh>
    <rPh sb="14" eb="15">
      <t>ネン</t>
    </rPh>
    <rPh sb="16" eb="18">
      <t>キョウヨウ</t>
    </rPh>
    <rPh sb="18" eb="20">
      <t>カイシ</t>
    </rPh>
    <rPh sb="24" eb="25">
      <t>ネン</t>
    </rPh>
    <rPh sb="25" eb="27">
      <t>イジョウ</t>
    </rPh>
    <rPh sb="28" eb="32">
      <t>チイキジュウミン</t>
    </rPh>
    <rPh sb="33" eb="35">
      <t>ミナサマ</t>
    </rPh>
    <rPh sb="37" eb="39">
      <t>キョウリョク</t>
    </rPh>
    <rPh sb="43" eb="45">
      <t>ケイヒ</t>
    </rPh>
    <rPh sb="45" eb="47">
      <t>サクゲン</t>
    </rPh>
    <rPh sb="48" eb="49">
      <t>ツト</t>
    </rPh>
    <rPh sb="51" eb="55">
      <t>イッパンカイケイ</t>
    </rPh>
    <rPh sb="58" eb="61">
      <t>クリイレキン</t>
    </rPh>
    <rPh sb="62" eb="64">
      <t>カツヨウ</t>
    </rPh>
    <rPh sb="69" eb="71">
      <t>エンカツ</t>
    </rPh>
    <rPh sb="72" eb="74">
      <t>ウンエイ</t>
    </rPh>
    <rPh sb="86" eb="88">
      <t>シセツ</t>
    </rPh>
    <rPh sb="89" eb="92">
      <t>ロウキュウカ</t>
    </rPh>
    <rPh sb="92" eb="93">
      <t>トウ</t>
    </rPh>
    <rPh sb="94" eb="96">
      <t>カダイ</t>
    </rPh>
    <rPh sb="102" eb="105">
      <t>コウリツテキ</t>
    </rPh>
    <rPh sb="106" eb="110">
      <t>ハイスイショリ</t>
    </rPh>
    <rPh sb="111" eb="112">
      <t>オコナ</t>
    </rPh>
    <rPh sb="116" eb="118">
      <t>レイワ</t>
    </rPh>
    <rPh sb="119" eb="120">
      <t>ネン</t>
    </rPh>
    <rPh sb="121" eb="122">
      <t>ガツ</t>
    </rPh>
    <rPh sb="124" eb="129">
      <t>コウキョウゲスイドウ</t>
    </rPh>
    <rPh sb="130" eb="132">
      <t>トウゴウ</t>
    </rPh>
    <rPh sb="142" eb="144">
      <t>アンテイ</t>
    </rPh>
    <rPh sb="146" eb="148">
      <t>ハイスイ</t>
    </rPh>
    <rPh sb="148" eb="150">
      <t>ショリ</t>
    </rPh>
    <rPh sb="151" eb="153">
      <t>カノウ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</si>
</sst>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FC-40D4-83C7-07EED86BF99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0.01</c:v>
                </c:pt>
                <c:pt idx="3">
                  <c:v>0.01</c:v>
                </c:pt>
                <c:pt idx="4">
                  <c:v>0.02</c:v>
                </c:pt>
              </c:numCache>
            </c:numRef>
          </c:val>
          <c:smooth val="0"/>
          <c:extLst>
            <c:ext xmlns:c16="http://schemas.microsoft.com/office/drawing/2014/chart" uri="{C3380CC4-5D6E-409C-BE32-E72D297353CC}">
              <c16:uniqueId val="{00000001-F2FC-40D4-83C7-07EED86BF99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55.88</c:v>
                </c:pt>
                <c:pt idx="1">
                  <c:v>59.8</c:v>
                </c:pt>
                <c:pt idx="2">
                  <c:v>57.84</c:v>
                </c:pt>
                <c:pt idx="3">
                  <c:v>54.9</c:v>
                </c:pt>
                <c:pt idx="4">
                  <c:v>52.94</c:v>
                </c:pt>
              </c:numCache>
            </c:numRef>
          </c:val>
          <c:extLst>
            <c:ext xmlns:c16="http://schemas.microsoft.com/office/drawing/2014/chart" uri="{C3380CC4-5D6E-409C-BE32-E72D297353CC}">
              <c16:uniqueId val="{00000000-ECDA-4456-9450-EF8C1014DE7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54.54</c:v>
                </c:pt>
                <c:pt idx="3">
                  <c:v>52.9</c:v>
                </c:pt>
                <c:pt idx="4">
                  <c:v>52.63</c:v>
                </c:pt>
              </c:numCache>
            </c:numRef>
          </c:val>
          <c:smooth val="0"/>
          <c:extLst>
            <c:ext xmlns:c16="http://schemas.microsoft.com/office/drawing/2014/chart" uri="{C3380CC4-5D6E-409C-BE32-E72D297353CC}">
              <c16:uniqueId val="{00000001-ECDA-4456-9450-EF8C1014DE7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0F4-49B0-BFCD-083C391DEDF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90.3</c:v>
                </c:pt>
                <c:pt idx="3">
                  <c:v>90.3</c:v>
                </c:pt>
                <c:pt idx="4">
                  <c:v>90.32</c:v>
                </c:pt>
              </c:numCache>
            </c:numRef>
          </c:val>
          <c:smooth val="0"/>
          <c:extLst>
            <c:ext xmlns:c16="http://schemas.microsoft.com/office/drawing/2014/chart" uri="{C3380CC4-5D6E-409C-BE32-E72D297353CC}">
              <c16:uniqueId val="{00000001-B0F4-49B0-BFCD-083C391DEDF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116.37</c:v>
                </c:pt>
                <c:pt idx="1">
                  <c:v>96.13</c:v>
                </c:pt>
                <c:pt idx="2">
                  <c:v>95.05</c:v>
                </c:pt>
                <c:pt idx="3">
                  <c:v>103.6</c:v>
                </c:pt>
                <c:pt idx="4">
                  <c:v>61.29</c:v>
                </c:pt>
              </c:numCache>
            </c:numRef>
          </c:val>
          <c:extLst>
            <c:ext xmlns:c16="http://schemas.microsoft.com/office/drawing/2014/chart" uri="{C3380CC4-5D6E-409C-BE32-E72D297353CC}">
              <c16:uniqueId val="{00000000-3255-43FD-A33F-9866B155F74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102.11</c:v>
                </c:pt>
                <c:pt idx="3">
                  <c:v>101.91</c:v>
                </c:pt>
                <c:pt idx="4">
                  <c:v>103.07</c:v>
                </c:pt>
              </c:numCache>
            </c:numRef>
          </c:val>
          <c:smooth val="0"/>
          <c:extLst>
            <c:ext xmlns:c16="http://schemas.microsoft.com/office/drawing/2014/chart" uri="{C3380CC4-5D6E-409C-BE32-E72D297353CC}">
              <c16:uniqueId val="{00000001-3255-43FD-A33F-9866B155F74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37.67</c:v>
                </c:pt>
                <c:pt idx="1">
                  <c:v>40.39</c:v>
                </c:pt>
                <c:pt idx="2">
                  <c:v>43.11</c:v>
                </c:pt>
                <c:pt idx="3">
                  <c:v>45.83</c:v>
                </c:pt>
                <c:pt idx="4">
                  <c:v>44.42</c:v>
                </c:pt>
              </c:numCache>
            </c:numRef>
          </c:val>
          <c:extLst>
            <c:ext xmlns:c16="http://schemas.microsoft.com/office/drawing/2014/chart" uri="{C3380CC4-5D6E-409C-BE32-E72D297353CC}">
              <c16:uniqueId val="{00000000-D561-46F7-BBA7-CF65E4C7F49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28.12</c:v>
                </c:pt>
                <c:pt idx="3">
                  <c:v>28.79</c:v>
                </c:pt>
                <c:pt idx="4">
                  <c:v>30.5</c:v>
                </c:pt>
              </c:numCache>
            </c:numRef>
          </c:val>
          <c:smooth val="0"/>
          <c:extLst>
            <c:ext xmlns:c16="http://schemas.microsoft.com/office/drawing/2014/chart" uri="{C3380CC4-5D6E-409C-BE32-E72D297353CC}">
              <c16:uniqueId val="{00000001-D561-46F7-BBA7-CF65E4C7F49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0A-41C5-BF2A-4087ADCF6CE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90A-41C5-BF2A-4087ADCF6CE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8F-4162-A01B-CADDAB5556E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124.9</c:v>
                </c:pt>
                <c:pt idx="3">
                  <c:v>124.8</c:v>
                </c:pt>
                <c:pt idx="4">
                  <c:v>120.64</c:v>
                </c:pt>
              </c:numCache>
            </c:numRef>
          </c:val>
          <c:smooth val="0"/>
          <c:extLst>
            <c:ext xmlns:c16="http://schemas.microsoft.com/office/drawing/2014/chart" uri="{C3380CC4-5D6E-409C-BE32-E72D297353CC}">
              <c16:uniqueId val="{00000001-CF8F-4162-A01B-CADDAB5556E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460.93</c:v>
                </c:pt>
                <c:pt idx="1">
                  <c:v>746.87</c:v>
                </c:pt>
                <c:pt idx="2">
                  <c:v>905.46</c:v>
                </c:pt>
                <c:pt idx="3">
                  <c:v>724.41</c:v>
                </c:pt>
                <c:pt idx="4">
                  <c:v>675.31</c:v>
                </c:pt>
              </c:numCache>
            </c:numRef>
          </c:val>
          <c:extLst>
            <c:ext xmlns:c16="http://schemas.microsoft.com/office/drawing/2014/chart" uri="{C3380CC4-5D6E-409C-BE32-E72D297353CC}">
              <c16:uniqueId val="{00000000-6702-4A01-A4A3-FF09B2373E0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33.58</c:v>
                </c:pt>
                <c:pt idx="3">
                  <c:v>35.42</c:v>
                </c:pt>
                <c:pt idx="4">
                  <c:v>39.82</c:v>
                </c:pt>
              </c:numCache>
            </c:numRef>
          </c:val>
          <c:smooth val="0"/>
          <c:extLst>
            <c:ext xmlns:c16="http://schemas.microsoft.com/office/drawing/2014/chart" uri="{C3380CC4-5D6E-409C-BE32-E72D297353CC}">
              <c16:uniqueId val="{00000001-6702-4A01-A4A3-FF09B2373E0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171.17</c:v>
                </c:pt>
                <c:pt idx="1">
                  <c:v>58.95</c:v>
                </c:pt>
                <c:pt idx="2">
                  <c:v>43.9</c:v>
                </c:pt>
                <c:pt idx="3">
                  <c:v>31.46</c:v>
                </c:pt>
                <c:pt idx="4">
                  <c:v>14.86</c:v>
                </c:pt>
              </c:numCache>
            </c:numRef>
          </c:val>
          <c:extLst>
            <c:ext xmlns:c16="http://schemas.microsoft.com/office/drawing/2014/chart" uri="{C3380CC4-5D6E-409C-BE32-E72D297353CC}">
              <c16:uniqueId val="{00000000-63EE-4585-8FC5-6CBE544ACFD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778.81</c:v>
                </c:pt>
                <c:pt idx="3">
                  <c:v>718.49</c:v>
                </c:pt>
                <c:pt idx="4">
                  <c:v>743.31</c:v>
                </c:pt>
              </c:numCache>
            </c:numRef>
          </c:val>
          <c:smooth val="0"/>
          <c:extLst>
            <c:ext xmlns:c16="http://schemas.microsoft.com/office/drawing/2014/chart" uri="{C3380CC4-5D6E-409C-BE32-E72D297353CC}">
              <c16:uniqueId val="{00000001-63EE-4585-8FC5-6CBE544ACFD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52.44</c:v>
                </c:pt>
                <c:pt idx="1">
                  <c:v>25.14</c:v>
                </c:pt>
                <c:pt idx="2">
                  <c:v>41.54</c:v>
                </c:pt>
                <c:pt idx="3">
                  <c:v>55.95</c:v>
                </c:pt>
                <c:pt idx="4">
                  <c:v>38.229999999999997</c:v>
                </c:pt>
              </c:numCache>
            </c:numRef>
          </c:val>
          <c:extLst>
            <c:ext xmlns:c16="http://schemas.microsoft.com/office/drawing/2014/chart" uri="{C3380CC4-5D6E-409C-BE32-E72D297353CC}">
              <c16:uniqueId val="{00000000-345E-4BC1-853C-BA9947E510F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67.23</c:v>
                </c:pt>
                <c:pt idx="3">
                  <c:v>61.82</c:v>
                </c:pt>
                <c:pt idx="4">
                  <c:v>61.15</c:v>
                </c:pt>
              </c:numCache>
            </c:numRef>
          </c:val>
          <c:smooth val="0"/>
          <c:extLst>
            <c:ext xmlns:c16="http://schemas.microsoft.com/office/drawing/2014/chart" uri="{C3380CC4-5D6E-409C-BE32-E72D297353CC}">
              <c16:uniqueId val="{00000001-345E-4BC1-853C-BA9947E510F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338.53</c:v>
                </c:pt>
                <c:pt idx="1">
                  <c:v>701.67</c:v>
                </c:pt>
                <c:pt idx="2">
                  <c:v>420.41</c:v>
                </c:pt>
                <c:pt idx="3">
                  <c:v>321.41000000000003</c:v>
                </c:pt>
                <c:pt idx="4">
                  <c:v>469.95</c:v>
                </c:pt>
              </c:numCache>
            </c:numRef>
          </c:val>
          <c:extLst>
            <c:ext xmlns:c16="http://schemas.microsoft.com/office/drawing/2014/chart" uri="{C3380CC4-5D6E-409C-BE32-E72D297353CC}">
              <c16:uniqueId val="{00000000-FA87-4CAD-8EF8-1E0BF2E1AF3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228.21</c:v>
                </c:pt>
                <c:pt idx="3">
                  <c:v>246.9</c:v>
                </c:pt>
                <c:pt idx="4">
                  <c:v>250.43</c:v>
                </c:pt>
              </c:numCache>
            </c:numRef>
          </c:val>
          <c:smooth val="0"/>
          <c:extLst>
            <c:ext xmlns:c16="http://schemas.microsoft.com/office/drawing/2014/chart" uri="{C3380CC4-5D6E-409C-BE32-E72D297353CC}">
              <c16:uniqueId val="{00000001-FA87-4CAD-8EF8-1E0BF2E1AF3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南陽市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29465</v>
      </c>
      <c r="AM8" s="36"/>
      <c r="AN8" s="36"/>
      <c r="AO8" s="36"/>
      <c r="AP8" s="36"/>
      <c r="AQ8" s="36"/>
      <c r="AR8" s="36"/>
      <c r="AS8" s="36"/>
      <c r="AT8" s="37">
        <f>データ!T6</f>
        <v>160.52000000000001</v>
      </c>
      <c r="AU8" s="37"/>
      <c r="AV8" s="37"/>
      <c r="AW8" s="37"/>
      <c r="AX8" s="37"/>
      <c r="AY8" s="37"/>
      <c r="AZ8" s="37"/>
      <c r="BA8" s="37"/>
      <c r="BB8" s="37">
        <f>データ!U6</f>
        <v>183.56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95.23</v>
      </c>
      <c r="J10" s="37"/>
      <c r="K10" s="37"/>
      <c r="L10" s="37"/>
      <c r="M10" s="37"/>
      <c r="N10" s="37"/>
      <c r="O10" s="37"/>
      <c r="P10" s="37">
        <f>データ!P6</f>
        <v>0.64</v>
      </c>
      <c r="Q10" s="37"/>
      <c r="R10" s="37"/>
      <c r="S10" s="37"/>
      <c r="T10" s="37"/>
      <c r="U10" s="37"/>
      <c r="V10" s="37"/>
      <c r="W10" s="37">
        <f>データ!Q6</f>
        <v>84.37</v>
      </c>
      <c r="X10" s="37"/>
      <c r="Y10" s="37"/>
      <c r="Z10" s="37"/>
      <c r="AA10" s="37"/>
      <c r="AB10" s="37"/>
      <c r="AC10" s="37"/>
      <c r="AD10" s="36">
        <f>データ!R6</f>
        <v>3740</v>
      </c>
      <c r="AE10" s="36"/>
      <c r="AF10" s="36"/>
      <c r="AG10" s="36"/>
      <c r="AH10" s="36"/>
      <c r="AI10" s="36"/>
      <c r="AJ10" s="36"/>
      <c r="AK10" s="2"/>
      <c r="AL10" s="36">
        <f>データ!V6</f>
        <v>187</v>
      </c>
      <c r="AM10" s="36"/>
      <c r="AN10" s="36"/>
      <c r="AO10" s="36"/>
      <c r="AP10" s="36"/>
      <c r="AQ10" s="36"/>
      <c r="AR10" s="36"/>
      <c r="AS10" s="36"/>
      <c r="AT10" s="37">
        <f>データ!W6</f>
        <v>0.15</v>
      </c>
      <c r="AU10" s="37"/>
      <c r="AV10" s="37"/>
      <c r="AW10" s="37"/>
      <c r="AX10" s="37"/>
      <c r="AY10" s="37"/>
      <c r="AZ10" s="37"/>
      <c r="BA10" s="37"/>
      <c r="BB10" s="37">
        <f>データ!X6</f>
        <v>1246.67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gMSJTurYB/KblyiHlxPQLl3PEhwuQ0FbP8v/Mtsw08CRiRu2qd/4tqNFhJ29SIaKoOQoQWjs46qIESpBIye2qA==" saltValue="SM+KsNP1aoguTRi5pPdi1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62138</v>
      </c>
      <c r="D6" s="19">
        <f t="shared" si="3"/>
        <v>46</v>
      </c>
      <c r="E6" s="19">
        <f t="shared" si="3"/>
        <v>17</v>
      </c>
      <c r="F6" s="19">
        <f t="shared" si="3"/>
        <v>5</v>
      </c>
      <c r="G6" s="19">
        <f t="shared" si="3"/>
        <v>0</v>
      </c>
      <c r="H6" s="19" t="str">
        <f t="shared" si="3"/>
        <v>山形県　南陽市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95.23</v>
      </c>
      <c r="P6" s="20">
        <f t="shared" si="3"/>
        <v>0.64</v>
      </c>
      <c r="Q6" s="20">
        <f t="shared" si="3"/>
        <v>84.37</v>
      </c>
      <c r="R6" s="20">
        <f t="shared" si="3"/>
        <v>3740</v>
      </c>
      <c r="S6" s="20">
        <f t="shared" si="3"/>
        <v>29465</v>
      </c>
      <c r="T6" s="20">
        <f t="shared" si="3"/>
        <v>160.52000000000001</v>
      </c>
      <c r="U6" s="20">
        <f t="shared" si="3"/>
        <v>183.56</v>
      </c>
      <c r="V6" s="20">
        <f t="shared" si="3"/>
        <v>187</v>
      </c>
      <c r="W6" s="20">
        <f t="shared" si="3"/>
        <v>0.15</v>
      </c>
      <c r="X6" s="20">
        <f t="shared" si="3"/>
        <v>1246.67</v>
      </c>
      <c r="Y6" s="21">
        <f>IF(Y7="",NA(),Y7)</f>
        <v>116.37</v>
      </c>
      <c r="Z6" s="21">
        <f t="shared" ref="Z6:AH6" si="4">IF(Z7="",NA(),Z7)</f>
        <v>96.13</v>
      </c>
      <c r="AA6" s="21">
        <f t="shared" si="4"/>
        <v>95.05</v>
      </c>
      <c r="AB6" s="21">
        <f t="shared" si="4"/>
        <v>103.6</v>
      </c>
      <c r="AC6" s="21">
        <f t="shared" si="4"/>
        <v>61.29</v>
      </c>
      <c r="AD6" s="21">
        <f t="shared" si="4"/>
        <v>103.6</v>
      </c>
      <c r="AE6" s="21">
        <f t="shared" si="4"/>
        <v>106.37</v>
      </c>
      <c r="AF6" s="21">
        <f t="shared" si="4"/>
        <v>102.11</v>
      </c>
      <c r="AG6" s="21">
        <f t="shared" si="4"/>
        <v>101.91</v>
      </c>
      <c r="AH6" s="21">
        <f t="shared" si="4"/>
        <v>103.07</v>
      </c>
      <c r="AI6" s="20" t="str">
        <f>IF(AI7="","",IF(AI7="-","【-】","【"&amp;SUBSTITUTE(TEXT(AI7,"#,##0.00"),"-","△")&amp;"】"))</f>
        <v>【104.44】</v>
      </c>
      <c r="AJ6" s="20">
        <f>IF(AJ7="",NA(),AJ7)</f>
        <v>0</v>
      </c>
      <c r="AK6" s="20">
        <f t="shared" ref="AK6:AS6" si="5">IF(AK7="",NA(),AK7)</f>
        <v>0</v>
      </c>
      <c r="AL6" s="20">
        <f t="shared" si="5"/>
        <v>0</v>
      </c>
      <c r="AM6" s="20">
        <f t="shared" si="5"/>
        <v>0</v>
      </c>
      <c r="AN6" s="20">
        <f t="shared" si="5"/>
        <v>0</v>
      </c>
      <c r="AO6" s="21">
        <f t="shared" si="5"/>
        <v>193.99</v>
      </c>
      <c r="AP6" s="21">
        <f t="shared" si="5"/>
        <v>139.02000000000001</v>
      </c>
      <c r="AQ6" s="21">
        <f t="shared" si="5"/>
        <v>124.9</v>
      </c>
      <c r="AR6" s="21">
        <f t="shared" si="5"/>
        <v>124.8</v>
      </c>
      <c r="AS6" s="21">
        <f t="shared" si="5"/>
        <v>120.64</v>
      </c>
      <c r="AT6" s="20" t="str">
        <f>IF(AT7="","",IF(AT7="-","【-】","【"&amp;SUBSTITUTE(TEXT(AT7,"#,##0.00"),"-","△")&amp;"】"))</f>
        <v>【124.06】</v>
      </c>
      <c r="AU6" s="21">
        <f>IF(AU7="",NA(),AU7)</f>
        <v>460.93</v>
      </c>
      <c r="AV6" s="21">
        <f t="shared" ref="AV6:BD6" si="6">IF(AV7="",NA(),AV7)</f>
        <v>746.87</v>
      </c>
      <c r="AW6" s="21">
        <f t="shared" si="6"/>
        <v>905.46</v>
      </c>
      <c r="AX6" s="21">
        <f t="shared" si="6"/>
        <v>724.41</v>
      </c>
      <c r="AY6" s="21">
        <f t="shared" si="6"/>
        <v>675.31</v>
      </c>
      <c r="AZ6" s="21">
        <f t="shared" si="6"/>
        <v>26.99</v>
      </c>
      <c r="BA6" s="21">
        <f t="shared" si="6"/>
        <v>29.13</v>
      </c>
      <c r="BB6" s="21">
        <f t="shared" si="6"/>
        <v>33.58</v>
      </c>
      <c r="BC6" s="21">
        <f t="shared" si="6"/>
        <v>35.42</v>
      </c>
      <c r="BD6" s="21">
        <f t="shared" si="6"/>
        <v>39.82</v>
      </c>
      <c r="BE6" s="20" t="str">
        <f>IF(BE7="","",IF(BE7="-","【-】","【"&amp;SUBSTITUTE(TEXT(BE7,"#,##0.00"),"-","△")&amp;"】"))</f>
        <v>【42.02】</v>
      </c>
      <c r="BF6" s="21">
        <f>IF(BF7="",NA(),BF7)</f>
        <v>171.17</v>
      </c>
      <c r="BG6" s="21">
        <f t="shared" ref="BG6:BO6" si="7">IF(BG7="",NA(),BG7)</f>
        <v>58.95</v>
      </c>
      <c r="BH6" s="21">
        <f t="shared" si="7"/>
        <v>43.9</v>
      </c>
      <c r="BI6" s="21">
        <f t="shared" si="7"/>
        <v>31.46</v>
      </c>
      <c r="BJ6" s="21">
        <f t="shared" si="7"/>
        <v>14.86</v>
      </c>
      <c r="BK6" s="21">
        <f t="shared" si="7"/>
        <v>826.83</v>
      </c>
      <c r="BL6" s="21">
        <f t="shared" si="7"/>
        <v>867.83</v>
      </c>
      <c r="BM6" s="21">
        <f t="shared" si="7"/>
        <v>778.81</v>
      </c>
      <c r="BN6" s="21">
        <f t="shared" si="7"/>
        <v>718.49</v>
      </c>
      <c r="BO6" s="21">
        <f t="shared" si="7"/>
        <v>743.31</v>
      </c>
      <c r="BP6" s="20" t="str">
        <f>IF(BP7="","",IF(BP7="-","【-】","【"&amp;SUBSTITUTE(TEXT(BP7,"#,##0.00"),"-","△")&amp;"】"))</f>
        <v>【785.10】</v>
      </c>
      <c r="BQ6" s="21">
        <f>IF(BQ7="",NA(),BQ7)</f>
        <v>52.44</v>
      </c>
      <c r="BR6" s="21">
        <f t="shared" ref="BR6:BZ6" si="8">IF(BR7="",NA(),BR7)</f>
        <v>25.14</v>
      </c>
      <c r="BS6" s="21">
        <f t="shared" si="8"/>
        <v>41.54</v>
      </c>
      <c r="BT6" s="21">
        <f t="shared" si="8"/>
        <v>55.95</v>
      </c>
      <c r="BU6" s="21">
        <f t="shared" si="8"/>
        <v>38.229999999999997</v>
      </c>
      <c r="BV6" s="21">
        <f t="shared" si="8"/>
        <v>57.31</v>
      </c>
      <c r="BW6" s="21">
        <f t="shared" si="8"/>
        <v>57.08</v>
      </c>
      <c r="BX6" s="21">
        <f t="shared" si="8"/>
        <v>67.23</v>
      </c>
      <c r="BY6" s="21">
        <f t="shared" si="8"/>
        <v>61.82</v>
      </c>
      <c r="BZ6" s="21">
        <f t="shared" si="8"/>
        <v>61.15</v>
      </c>
      <c r="CA6" s="20" t="str">
        <f>IF(CA7="","",IF(CA7="-","【-】","【"&amp;SUBSTITUTE(TEXT(CA7,"#,##0.00"),"-","△")&amp;"】"))</f>
        <v>【56.93】</v>
      </c>
      <c r="CB6" s="21">
        <f>IF(CB7="",NA(),CB7)</f>
        <v>338.53</v>
      </c>
      <c r="CC6" s="21">
        <f t="shared" ref="CC6:CK6" si="9">IF(CC7="",NA(),CC7)</f>
        <v>701.67</v>
      </c>
      <c r="CD6" s="21">
        <f t="shared" si="9"/>
        <v>420.41</v>
      </c>
      <c r="CE6" s="21">
        <f t="shared" si="9"/>
        <v>321.41000000000003</v>
      </c>
      <c r="CF6" s="21">
        <f t="shared" si="9"/>
        <v>469.95</v>
      </c>
      <c r="CG6" s="21">
        <f t="shared" si="9"/>
        <v>273.52</v>
      </c>
      <c r="CH6" s="21">
        <f t="shared" si="9"/>
        <v>274.99</v>
      </c>
      <c r="CI6" s="21">
        <f t="shared" si="9"/>
        <v>228.21</v>
      </c>
      <c r="CJ6" s="21">
        <f t="shared" si="9"/>
        <v>246.9</v>
      </c>
      <c r="CK6" s="21">
        <f t="shared" si="9"/>
        <v>250.43</v>
      </c>
      <c r="CL6" s="20" t="str">
        <f>IF(CL7="","",IF(CL7="-","【-】","【"&amp;SUBSTITUTE(TEXT(CL7,"#,##0.00"),"-","△")&amp;"】"))</f>
        <v>【271.15】</v>
      </c>
      <c r="CM6" s="21">
        <f>IF(CM7="",NA(),CM7)</f>
        <v>55.88</v>
      </c>
      <c r="CN6" s="21">
        <f t="shared" ref="CN6:CV6" si="10">IF(CN7="",NA(),CN7)</f>
        <v>59.8</v>
      </c>
      <c r="CO6" s="21">
        <f t="shared" si="10"/>
        <v>57.84</v>
      </c>
      <c r="CP6" s="21">
        <f t="shared" si="10"/>
        <v>54.9</v>
      </c>
      <c r="CQ6" s="21">
        <f t="shared" si="10"/>
        <v>52.94</v>
      </c>
      <c r="CR6" s="21">
        <f t="shared" si="10"/>
        <v>50.14</v>
      </c>
      <c r="CS6" s="21">
        <f t="shared" si="10"/>
        <v>54.83</v>
      </c>
      <c r="CT6" s="21">
        <f t="shared" si="10"/>
        <v>54.54</v>
      </c>
      <c r="CU6" s="21">
        <f t="shared" si="10"/>
        <v>52.9</v>
      </c>
      <c r="CV6" s="21">
        <f t="shared" si="10"/>
        <v>52.63</v>
      </c>
      <c r="CW6" s="20" t="str">
        <f>IF(CW7="","",IF(CW7="-","【-】","【"&amp;SUBSTITUTE(TEXT(CW7,"#,##0.00"),"-","△")&amp;"】"))</f>
        <v>【49.87】</v>
      </c>
      <c r="CX6" s="21">
        <f>IF(CX7="",NA(),CX7)</f>
        <v>100</v>
      </c>
      <c r="CY6" s="21">
        <f t="shared" ref="CY6:DG6" si="11">IF(CY7="",NA(),CY7)</f>
        <v>100</v>
      </c>
      <c r="CZ6" s="21">
        <f t="shared" si="11"/>
        <v>100</v>
      </c>
      <c r="DA6" s="21">
        <f t="shared" si="11"/>
        <v>100</v>
      </c>
      <c r="DB6" s="21">
        <f t="shared" si="11"/>
        <v>100</v>
      </c>
      <c r="DC6" s="21">
        <f t="shared" si="11"/>
        <v>84.98</v>
      </c>
      <c r="DD6" s="21">
        <f t="shared" si="11"/>
        <v>84.7</v>
      </c>
      <c r="DE6" s="21">
        <f t="shared" si="11"/>
        <v>90.3</v>
      </c>
      <c r="DF6" s="21">
        <f t="shared" si="11"/>
        <v>90.3</v>
      </c>
      <c r="DG6" s="21">
        <f t="shared" si="11"/>
        <v>90.32</v>
      </c>
      <c r="DH6" s="20" t="str">
        <f>IF(DH7="","",IF(DH7="-","【-】","【"&amp;SUBSTITUTE(TEXT(DH7,"#,##0.00"),"-","△")&amp;"】"))</f>
        <v>【87.54】</v>
      </c>
      <c r="DI6" s="21">
        <f>IF(DI7="",NA(),DI7)</f>
        <v>37.67</v>
      </c>
      <c r="DJ6" s="21">
        <f t="shared" ref="DJ6:DR6" si="12">IF(DJ7="",NA(),DJ7)</f>
        <v>40.39</v>
      </c>
      <c r="DK6" s="21">
        <f t="shared" si="12"/>
        <v>43.11</v>
      </c>
      <c r="DL6" s="21">
        <f t="shared" si="12"/>
        <v>45.83</v>
      </c>
      <c r="DM6" s="21">
        <f t="shared" si="12"/>
        <v>44.42</v>
      </c>
      <c r="DN6" s="21">
        <f t="shared" si="12"/>
        <v>23.06</v>
      </c>
      <c r="DO6" s="21">
        <f t="shared" si="12"/>
        <v>20.34</v>
      </c>
      <c r="DP6" s="21">
        <f t="shared" si="12"/>
        <v>28.12</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0.01</v>
      </c>
      <c r="EM6" s="21">
        <f t="shared" si="14"/>
        <v>0.01</v>
      </c>
      <c r="EN6" s="21">
        <f t="shared" si="14"/>
        <v>0.02</v>
      </c>
      <c r="EO6" s="20" t="str">
        <f>IF(EO7="","",IF(EO7="-","【-】","【"&amp;SUBSTITUTE(TEXT(EO7,"#,##0.00"),"-","△")&amp;"】"))</f>
        <v>【0.02】</v>
      </c>
    </row>
    <row r="7" spans="1:148" s="22" customFormat="1" x14ac:dyDescent="0.15">
      <c r="A7" s="14"/>
      <c r="B7" s="23">
        <v>2023</v>
      </c>
      <c r="C7" s="23">
        <v>62138</v>
      </c>
      <c r="D7" s="23">
        <v>46</v>
      </c>
      <c r="E7" s="23">
        <v>17</v>
      </c>
      <c r="F7" s="23">
        <v>5</v>
      </c>
      <c r="G7" s="23">
        <v>0</v>
      </c>
      <c r="H7" s="23" t="s">
        <v>96</v>
      </c>
      <c r="I7" s="23" t="s">
        <v>97</v>
      </c>
      <c r="J7" s="23" t="s">
        <v>98</v>
      </c>
      <c r="K7" s="23" t="s">
        <v>99</v>
      </c>
      <c r="L7" s="23" t="s">
        <v>100</v>
      </c>
      <c r="M7" s="23" t="s">
        <v>101</v>
      </c>
      <c r="N7" s="24" t="s">
        <v>102</v>
      </c>
      <c r="O7" s="24">
        <v>95.23</v>
      </c>
      <c r="P7" s="24">
        <v>0.64</v>
      </c>
      <c r="Q7" s="24">
        <v>84.37</v>
      </c>
      <c r="R7" s="24">
        <v>3740</v>
      </c>
      <c r="S7" s="24">
        <v>29465</v>
      </c>
      <c r="T7" s="24">
        <v>160.52000000000001</v>
      </c>
      <c r="U7" s="24">
        <v>183.56</v>
      </c>
      <c r="V7" s="24">
        <v>187</v>
      </c>
      <c r="W7" s="24">
        <v>0.15</v>
      </c>
      <c r="X7" s="24">
        <v>1246.67</v>
      </c>
      <c r="Y7" s="24">
        <v>116.37</v>
      </c>
      <c r="Z7" s="24">
        <v>96.13</v>
      </c>
      <c r="AA7" s="24">
        <v>95.05</v>
      </c>
      <c r="AB7" s="24">
        <v>103.6</v>
      </c>
      <c r="AC7" s="24">
        <v>61.29</v>
      </c>
      <c r="AD7" s="24">
        <v>103.6</v>
      </c>
      <c r="AE7" s="24">
        <v>106.37</v>
      </c>
      <c r="AF7" s="24">
        <v>102.11</v>
      </c>
      <c r="AG7" s="24">
        <v>101.91</v>
      </c>
      <c r="AH7" s="24">
        <v>103.07</v>
      </c>
      <c r="AI7" s="24">
        <v>104.44</v>
      </c>
      <c r="AJ7" s="24">
        <v>0</v>
      </c>
      <c r="AK7" s="24">
        <v>0</v>
      </c>
      <c r="AL7" s="24">
        <v>0</v>
      </c>
      <c r="AM7" s="24">
        <v>0</v>
      </c>
      <c r="AN7" s="24">
        <v>0</v>
      </c>
      <c r="AO7" s="24">
        <v>193.99</v>
      </c>
      <c r="AP7" s="24">
        <v>139.02000000000001</v>
      </c>
      <c r="AQ7" s="24">
        <v>124.9</v>
      </c>
      <c r="AR7" s="24">
        <v>124.8</v>
      </c>
      <c r="AS7" s="24">
        <v>120.64</v>
      </c>
      <c r="AT7" s="24">
        <v>124.06</v>
      </c>
      <c r="AU7" s="24">
        <v>460.93</v>
      </c>
      <c r="AV7" s="24">
        <v>746.87</v>
      </c>
      <c r="AW7" s="24">
        <v>905.46</v>
      </c>
      <c r="AX7" s="24">
        <v>724.41</v>
      </c>
      <c r="AY7" s="24">
        <v>675.31</v>
      </c>
      <c r="AZ7" s="24">
        <v>26.99</v>
      </c>
      <c r="BA7" s="24">
        <v>29.13</v>
      </c>
      <c r="BB7" s="24">
        <v>33.58</v>
      </c>
      <c r="BC7" s="24">
        <v>35.42</v>
      </c>
      <c r="BD7" s="24">
        <v>39.82</v>
      </c>
      <c r="BE7" s="24">
        <v>42.02</v>
      </c>
      <c r="BF7" s="24">
        <v>171.17</v>
      </c>
      <c r="BG7" s="24">
        <v>58.95</v>
      </c>
      <c r="BH7" s="24">
        <v>43.9</v>
      </c>
      <c r="BI7" s="24">
        <v>31.46</v>
      </c>
      <c r="BJ7" s="24">
        <v>14.86</v>
      </c>
      <c r="BK7" s="24">
        <v>826.83</v>
      </c>
      <c r="BL7" s="24">
        <v>867.83</v>
      </c>
      <c r="BM7" s="24">
        <v>778.81</v>
      </c>
      <c r="BN7" s="24">
        <v>718.49</v>
      </c>
      <c r="BO7" s="24">
        <v>743.31</v>
      </c>
      <c r="BP7" s="24">
        <v>785.1</v>
      </c>
      <c r="BQ7" s="24">
        <v>52.44</v>
      </c>
      <c r="BR7" s="24">
        <v>25.14</v>
      </c>
      <c r="BS7" s="24">
        <v>41.54</v>
      </c>
      <c r="BT7" s="24">
        <v>55.95</v>
      </c>
      <c r="BU7" s="24">
        <v>38.229999999999997</v>
      </c>
      <c r="BV7" s="24">
        <v>57.31</v>
      </c>
      <c r="BW7" s="24">
        <v>57.08</v>
      </c>
      <c r="BX7" s="24">
        <v>67.23</v>
      </c>
      <c r="BY7" s="24">
        <v>61.82</v>
      </c>
      <c r="BZ7" s="24">
        <v>61.15</v>
      </c>
      <c r="CA7" s="24">
        <v>56.93</v>
      </c>
      <c r="CB7" s="24">
        <v>338.53</v>
      </c>
      <c r="CC7" s="24">
        <v>701.67</v>
      </c>
      <c r="CD7" s="24">
        <v>420.41</v>
      </c>
      <c r="CE7" s="24">
        <v>321.41000000000003</v>
      </c>
      <c r="CF7" s="24">
        <v>469.95</v>
      </c>
      <c r="CG7" s="24">
        <v>273.52</v>
      </c>
      <c r="CH7" s="24">
        <v>274.99</v>
      </c>
      <c r="CI7" s="24">
        <v>228.21</v>
      </c>
      <c r="CJ7" s="24">
        <v>246.9</v>
      </c>
      <c r="CK7" s="24">
        <v>250.43</v>
      </c>
      <c r="CL7" s="24">
        <v>271.14999999999998</v>
      </c>
      <c r="CM7" s="24">
        <v>55.88</v>
      </c>
      <c r="CN7" s="24">
        <v>59.8</v>
      </c>
      <c r="CO7" s="24">
        <v>57.84</v>
      </c>
      <c r="CP7" s="24">
        <v>54.9</v>
      </c>
      <c r="CQ7" s="24">
        <v>52.94</v>
      </c>
      <c r="CR7" s="24">
        <v>50.14</v>
      </c>
      <c r="CS7" s="24">
        <v>54.83</v>
      </c>
      <c r="CT7" s="24">
        <v>54.54</v>
      </c>
      <c r="CU7" s="24">
        <v>52.9</v>
      </c>
      <c r="CV7" s="24">
        <v>52.63</v>
      </c>
      <c r="CW7" s="24">
        <v>49.87</v>
      </c>
      <c r="CX7" s="24">
        <v>100</v>
      </c>
      <c r="CY7" s="24">
        <v>100</v>
      </c>
      <c r="CZ7" s="24">
        <v>100</v>
      </c>
      <c r="DA7" s="24">
        <v>100</v>
      </c>
      <c r="DB7" s="24">
        <v>100</v>
      </c>
      <c r="DC7" s="24">
        <v>84.98</v>
      </c>
      <c r="DD7" s="24">
        <v>84.7</v>
      </c>
      <c r="DE7" s="24">
        <v>90.3</v>
      </c>
      <c r="DF7" s="24">
        <v>90.3</v>
      </c>
      <c r="DG7" s="24">
        <v>90.32</v>
      </c>
      <c r="DH7" s="24">
        <v>87.54</v>
      </c>
      <c r="DI7" s="24">
        <v>37.67</v>
      </c>
      <c r="DJ7" s="24">
        <v>40.39</v>
      </c>
      <c r="DK7" s="24">
        <v>43.11</v>
      </c>
      <c r="DL7" s="24">
        <v>45.83</v>
      </c>
      <c r="DM7" s="24">
        <v>44.42</v>
      </c>
      <c r="DN7" s="24">
        <v>23.06</v>
      </c>
      <c r="DO7" s="24">
        <v>20.34</v>
      </c>
      <c r="DP7" s="24">
        <v>28.12</v>
      </c>
      <c r="DQ7" s="24">
        <v>28.79</v>
      </c>
      <c r="DR7" s="24">
        <v>30.5</v>
      </c>
      <c r="DS7" s="24">
        <v>28.42</v>
      </c>
      <c r="DT7" s="24">
        <v>0</v>
      </c>
      <c r="DU7" s="24">
        <v>0</v>
      </c>
      <c r="DV7" s="24">
        <v>0</v>
      </c>
      <c r="DW7" s="24">
        <v>0</v>
      </c>
      <c r="DX7" s="24">
        <v>0</v>
      </c>
      <c r="DY7" s="24">
        <v>0</v>
      </c>
      <c r="DZ7" s="24">
        <v>0</v>
      </c>
      <c r="EA7" s="24">
        <v>0</v>
      </c>
      <c r="EB7" s="24">
        <v>0</v>
      </c>
      <c r="EC7" s="24">
        <v>0</v>
      </c>
      <c r="ED7" s="24">
        <v>0.08</v>
      </c>
      <c r="EE7" s="24">
        <v>0</v>
      </c>
      <c r="EF7" s="24">
        <v>0</v>
      </c>
      <c r="EG7" s="24">
        <v>0</v>
      </c>
      <c r="EH7" s="24">
        <v>0</v>
      </c>
      <c r="EI7" s="24">
        <v>0</v>
      </c>
      <c r="EJ7" s="24">
        <v>0.02</v>
      </c>
      <c r="EK7" s="24">
        <v>0.25</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2025-01-24T07:15:48Z</dcterms:created>
  <dcterms:modified xsi:type="dcterms:W3CDTF">2025-03-04T01:45:55Z</dcterms:modified>
  <cp:category/>
</cp:coreProperties>
</file>