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as01\kenki\技術管理・監督指導担当（R071217）\分掌業務\542 単品スライド\20260601開催_スライド条項に関する説明会\03　URL案内・資料送付\県版\"/>
    </mc:Choice>
  </mc:AlternateContent>
  <xr:revisionPtr revIDLastSave="0" documentId="13_ncr:1_{2DBBCD30-AC3C-454A-8E95-80619DCFED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様式１-１" sheetId="2" r:id="rId1"/>
    <sheet name="計算様式" sheetId="1" r:id="rId2"/>
  </sheets>
  <definedNames>
    <definedName name="_xlnm.Print_Area" localSheetId="1">計算様式!$A$1:$AE$116</definedName>
    <definedName name="_xlnm.Print_Area" localSheetId="0">'様式１-１'!$A$1:$T$55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N3" i="1" l="1"/>
  <c r="M40" i="1" s="1"/>
  <c r="L37" i="1" l="1"/>
  <c r="M37" i="1" s="1"/>
  <c r="L32" i="1"/>
  <c r="M32" i="1" s="1"/>
  <c r="G38" i="1"/>
  <c r="G37" i="1"/>
  <c r="G36" i="1"/>
  <c r="G35" i="1"/>
  <c r="G34" i="1"/>
  <c r="G32" i="1"/>
  <c r="G31" i="1"/>
  <c r="G30" i="1"/>
  <c r="G29" i="1"/>
  <c r="G28" i="1"/>
  <c r="G26" i="1"/>
  <c r="G25" i="1"/>
  <c r="G24" i="1"/>
  <c r="G23" i="1"/>
  <c r="G22" i="1"/>
  <c r="G20" i="1"/>
  <c r="G19" i="1"/>
  <c r="G18" i="1"/>
  <c r="G17" i="1"/>
  <c r="G16" i="1"/>
  <c r="G14" i="1"/>
  <c r="G13" i="1"/>
  <c r="G12" i="1"/>
  <c r="G11" i="1"/>
  <c r="G10" i="1"/>
  <c r="F38" i="1"/>
  <c r="H38" i="1" s="1"/>
  <c r="F34" i="1"/>
  <c r="H34" i="1" s="1"/>
  <c r="H39" i="1" s="1"/>
  <c r="F29" i="1"/>
  <c r="H29" i="1" s="1"/>
  <c r="AE73" i="1"/>
  <c r="L17" i="1" s="1"/>
  <c r="M17" i="1" s="1"/>
  <c r="D87" i="1"/>
  <c r="D85" i="1"/>
  <c r="E97" i="1"/>
  <c r="E95" i="1"/>
  <c r="AC96" i="1" s="1"/>
  <c r="E55" i="1"/>
  <c r="F10" i="1" s="1"/>
  <c r="H10" i="1" s="1"/>
  <c r="H15" i="1" s="1"/>
  <c r="D113" i="1"/>
  <c r="D111" i="1"/>
  <c r="D109" i="1"/>
  <c r="D107" i="1"/>
  <c r="D105" i="1"/>
  <c r="C113" i="1"/>
  <c r="C111" i="1"/>
  <c r="C109" i="1"/>
  <c r="C107" i="1"/>
  <c r="C105" i="1"/>
  <c r="D103" i="1"/>
  <c r="D101" i="1"/>
  <c r="D99" i="1"/>
  <c r="D97" i="1"/>
  <c r="D95" i="1"/>
  <c r="C103" i="1"/>
  <c r="C101" i="1"/>
  <c r="C99" i="1"/>
  <c r="C97" i="1"/>
  <c r="C95" i="1"/>
  <c r="AE114" i="1"/>
  <c r="L38" i="1" s="1"/>
  <c r="M38" i="1" s="1"/>
  <c r="E113" i="1"/>
  <c r="AA114" i="1" s="1"/>
  <c r="AE112" i="1"/>
  <c r="E111" i="1"/>
  <c r="AA112" i="1" s="1"/>
  <c r="AE110" i="1"/>
  <c r="L36" i="1" s="1"/>
  <c r="M36" i="1" s="1"/>
  <c r="E109" i="1"/>
  <c r="AA110" i="1" s="1"/>
  <c r="AE108" i="1"/>
  <c r="L35" i="1" s="1"/>
  <c r="M35" i="1" s="1"/>
  <c r="E107" i="1"/>
  <c r="AA108" i="1" s="1"/>
  <c r="AE106" i="1"/>
  <c r="L34" i="1" s="1"/>
  <c r="M34" i="1" s="1"/>
  <c r="M39" i="1" s="1"/>
  <c r="E105" i="1"/>
  <c r="AC106" i="1" s="1"/>
  <c r="AE104" i="1"/>
  <c r="E103" i="1"/>
  <c r="AA104" i="1" s="1"/>
  <c r="AE102" i="1"/>
  <c r="L31" i="1" s="1"/>
  <c r="M31" i="1" s="1"/>
  <c r="E101" i="1"/>
  <c r="AA102" i="1" s="1"/>
  <c r="AE100" i="1"/>
  <c r="L30" i="1" s="1"/>
  <c r="M30" i="1" s="1"/>
  <c r="E99" i="1"/>
  <c r="AA100" i="1" s="1"/>
  <c r="AE98" i="1"/>
  <c r="L29" i="1" s="1"/>
  <c r="M29" i="1" s="1"/>
  <c r="AC98" i="1"/>
  <c r="Y98" i="1"/>
  <c r="U98" i="1"/>
  <c r="Q98" i="1"/>
  <c r="M98" i="1"/>
  <c r="I98" i="1"/>
  <c r="AA98" i="1"/>
  <c r="AE96" i="1"/>
  <c r="L28" i="1" s="1"/>
  <c r="M28" i="1" s="1"/>
  <c r="N39" i="1" l="1"/>
  <c r="O34" i="1" s="1"/>
  <c r="K40" i="1" s="1"/>
  <c r="N38" i="1"/>
  <c r="F36" i="1"/>
  <c r="F35" i="1"/>
  <c r="H35" i="1" s="1"/>
  <c r="F37" i="1"/>
  <c r="F30" i="1"/>
  <c r="F31" i="1"/>
  <c r="F32" i="1"/>
  <c r="F28" i="1"/>
  <c r="Q108" i="1"/>
  <c r="I108" i="1"/>
  <c r="Y108" i="1"/>
  <c r="M108" i="1"/>
  <c r="U108" i="1"/>
  <c r="AC108" i="1"/>
  <c r="G106" i="1"/>
  <c r="K106" i="1"/>
  <c r="O106" i="1"/>
  <c r="S106" i="1"/>
  <c r="W106" i="1"/>
  <c r="AA106" i="1"/>
  <c r="I110" i="1"/>
  <c r="M110" i="1"/>
  <c r="Q110" i="1"/>
  <c r="U110" i="1"/>
  <c r="Y110" i="1"/>
  <c r="AC110" i="1"/>
  <c r="I112" i="1"/>
  <c r="M112" i="1"/>
  <c r="Q112" i="1"/>
  <c r="U112" i="1"/>
  <c r="Y112" i="1"/>
  <c r="AC112" i="1"/>
  <c r="I114" i="1"/>
  <c r="M114" i="1"/>
  <c r="Q114" i="1"/>
  <c r="U114" i="1"/>
  <c r="Y114" i="1"/>
  <c r="AC114" i="1"/>
  <c r="I106" i="1"/>
  <c r="M106" i="1"/>
  <c r="Q106" i="1"/>
  <c r="U106" i="1"/>
  <c r="Y106" i="1"/>
  <c r="G108" i="1"/>
  <c r="K108" i="1"/>
  <c r="O108" i="1"/>
  <c r="S108" i="1"/>
  <c r="W108" i="1"/>
  <c r="G110" i="1"/>
  <c r="K110" i="1"/>
  <c r="O110" i="1"/>
  <c r="S110" i="1"/>
  <c r="W110" i="1"/>
  <c r="G112" i="1"/>
  <c r="K112" i="1"/>
  <c r="O112" i="1"/>
  <c r="S112" i="1"/>
  <c r="W112" i="1"/>
  <c r="G114" i="1"/>
  <c r="K114" i="1"/>
  <c r="O114" i="1"/>
  <c r="S114" i="1"/>
  <c r="W114" i="1"/>
  <c r="G96" i="1"/>
  <c r="K96" i="1"/>
  <c r="O96" i="1"/>
  <c r="S96" i="1"/>
  <c r="W96" i="1"/>
  <c r="AA96" i="1"/>
  <c r="I100" i="1"/>
  <c r="M100" i="1"/>
  <c r="Q100" i="1"/>
  <c r="U100" i="1"/>
  <c r="Y100" i="1"/>
  <c r="AC100" i="1"/>
  <c r="I102" i="1"/>
  <c r="M102" i="1"/>
  <c r="Q102" i="1"/>
  <c r="U102" i="1"/>
  <c r="Y102" i="1"/>
  <c r="AC102" i="1"/>
  <c r="I104" i="1"/>
  <c r="M104" i="1"/>
  <c r="Q104" i="1"/>
  <c r="U104" i="1"/>
  <c r="Y104" i="1"/>
  <c r="AC104" i="1"/>
  <c r="I96" i="1"/>
  <c r="M96" i="1"/>
  <c r="Q96" i="1"/>
  <c r="U96" i="1"/>
  <c r="Y96" i="1"/>
  <c r="G98" i="1"/>
  <c r="K98" i="1"/>
  <c r="O98" i="1"/>
  <c r="S98" i="1"/>
  <c r="W98" i="1"/>
  <c r="G100" i="1"/>
  <c r="K100" i="1"/>
  <c r="O100" i="1"/>
  <c r="S100" i="1"/>
  <c r="W100" i="1"/>
  <c r="G102" i="1"/>
  <c r="K102" i="1"/>
  <c r="O102" i="1"/>
  <c r="S102" i="1"/>
  <c r="W102" i="1"/>
  <c r="G104" i="1"/>
  <c r="K104" i="1"/>
  <c r="O104" i="1"/>
  <c r="S104" i="1"/>
  <c r="W104" i="1"/>
  <c r="AE86" i="1"/>
  <c r="L22" i="1" s="1"/>
  <c r="M22" i="1" s="1"/>
  <c r="E85" i="1"/>
  <c r="F22" i="1" s="1"/>
  <c r="H32" i="1" l="1"/>
  <c r="N32" i="1" s="1"/>
  <c r="H36" i="1"/>
  <c r="N36" i="1" s="1"/>
  <c r="H31" i="1"/>
  <c r="N31" i="1" s="1"/>
  <c r="H37" i="1"/>
  <c r="N37" i="1" s="1"/>
  <c r="H30" i="1"/>
  <c r="N30" i="1" s="1"/>
  <c r="H28" i="1"/>
  <c r="H33" i="1" s="1"/>
  <c r="H22" i="1"/>
  <c r="H27" i="1" s="1"/>
  <c r="AE111" i="1"/>
  <c r="AE107" i="1"/>
  <c r="I35" i="1" s="1"/>
  <c r="AE113" i="1"/>
  <c r="AE109" i="1"/>
  <c r="AE105" i="1"/>
  <c r="I34" i="1" s="1"/>
  <c r="AE101" i="1"/>
  <c r="AE97" i="1"/>
  <c r="AE103" i="1"/>
  <c r="AE99" i="1"/>
  <c r="I30" i="1" s="1"/>
  <c r="J30" i="1" s="1"/>
  <c r="K30" i="1" s="1"/>
  <c r="AE95" i="1"/>
  <c r="I28" i="1" s="1"/>
  <c r="J28" i="1" s="1"/>
  <c r="AE56" i="1"/>
  <c r="L10" i="1" s="1"/>
  <c r="M10" i="1" s="1"/>
  <c r="AF109" i="1" l="1"/>
  <c r="I36" i="1"/>
  <c r="J36" i="1" s="1"/>
  <c r="K36" i="1" s="1"/>
  <c r="AF113" i="1"/>
  <c r="I38" i="1"/>
  <c r="J38" i="1" s="1"/>
  <c r="K38" i="1" s="1"/>
  <c r="AF111" i="1"/>
  <c r="I37" i="1"/>
  <c r="J37" i="1" s="1"/>
  <c r="K37" i="1" s="1"/>
  <c r="AF103" i="1"/>
  <c r="I32" i="1"/>
  <c r="J32" i="1" s="1"/>
  <c r="K32" i="1" s="1"/>
  <c r="J34" i="1"/>
  <c r="K34" i="1" s="1"/>
  <c r="I29" i="1"/>
  <c r="J29" i="1" s="1"/>
  <c r="K29" i="1" s="1"/>
  <c r="AF101" i="1"/>
  <c r="I31" i="1"/>
  <c r="J31" i="1" s="1"/>
  <c r="K31" i="1" s="1"/>
  <c r="AF99" i="1"/>
  <c r="J35" i="1"/>
  <c r="K35" i="1" s="1"/>
  <c r="G90" i="1"/>
  <c r="E89" i="1"/>
  <c r="F24" i="1" s="1"/>
  <c r="H24" i="1" s="1"/>
  <c r="D89" i="1"/>
  <c r="C89" i="1"/>
  <c r="AE90" i="1"/>
  <c r="L24" i="1" s="1"/>
  <c r="M24" i="1" s="1"/>
  <c r="AA90" i="1"/>
  <c r="I90" i="1" l="1"/>
  <c r="M90" i="1"/>
  <c r="Q90" i="1"/>
  <c r="U90" i="1"/>
  <c r="Y90" i="1"/>
  <c r="AC90" i="1"/>
  <c r="K90" i="1"/>
  <c r="O90" i="1"/>
  <c r="S90" i="1"/>
  <c r="W90" i="1"/>
  <c r="AE89" i="1" l="1"/>
  <c r="AF89" i="1" l="1"/>
  <c r="I24" i="1"/>
  <c r="J24" i="1" s="1"/>
  <c r="K24" i="1" s="1"/>
  <c r="N24" i="1" s="1"/>
  <c r="AE75" i="1"/>
  <c r="L18" i="1" s="1"/>
  <c r="M18" i="1" s="1"/>
  <c r="AE71" i="1"/>
  <c r="L16" i="1" s="1"/>
  <c r="M16" i="1" s="1"/>
  <c r="C55" i="1" l="1"/>
  <c r="AE94" i="1" l="1"/>
  <c r="L26" i="1" s="1"/>
  <c r="M26" i="1" s="1"/>
  <c r="E93" i="1"/>
  <c r="F26" i="1" s="1"/>
  <c r="H26" i="1" s="1"/>
  <c r="D93" i="1"/>
  <c r="C93" i="1"/>
  <c r="AE92" i="1"/>
  <c r="L25" i="1" s="1"/>
  <c r="M25" i="1" s="1"/>
  <c r="E91" i="1"/>
  <c r="F25" i="1" s="1"/>
  <c r="H25" i="1" s="1"/>
  <c r="D91" i="1"/>
  <c r="C91" i="1"/>
  <c r="AE88" i="1"/>
  <c r="L23" i="1" s="1"/>
  <c r="M23" i="1" s="1"/>
  <c r="E87" i="1"/>
  <c r="F23" i="1" s="1"/>
  <c r="C87" i="1"/>
  <c r="C85" i="1"/>
  <c r="AE79" i="1"/>
  <c r="L20" i="1" s="1"/>
  <c r="M20" i="1" s="1"/>
  <c r="E78" i="1"/>
  <c r="D78" i="1"/>
  <c r="C78" i="1"/>
  <c r="AE77" i="1"/>
  <c r="L19" i="1" s="1"/>
  <c r="M19" i="1" s="1"/>
  <c r="E76" i="1"/>
  <c r="F19" i="1" s="1"/>
  <c r="H19" i="1" s="1"/>
  <c r="D76" i="1"/>
  <c r="C76" i="1"/>
  <c r="E74" i="1"/>
  <c r="F18" i="1" s="1"/>
  <c r="H18" i="1" s="1"/>
  <c r="D74" i="1"/>
  <c r="C74" i="1"/>
  <c r="E72" i="1"/>
  <c r="F17" i="1" s="1"/>
  <c r="H17" i="1" s="1"/>
  <c r="D72" i="1"/>
  <c r="C72" i="1"/>
  <c r="E70" i="1"/>
  <c r="F16" i="1" s="1"/>
  <c r="D70" i="1"/>
  <c r="C70" i="1"/>
  <c r="AE64" i="1"/>
  <c r="L14" i="1" s="1"/>
  <c r="M14" i="1" s="1"/>
  <c r="E63" i="1"/>
  <c r="F14" i="1" s="1"/>
  <c r="H14" i="1" s="1"/>
  <c r="D63" i="1"/>
  <c r="C63" i="1"/>
  <c r="AE62" i="1"/>
  <c r="L13" i="1" s="1"/>
  <c r="M13" i="1" s="1"/>
  <c r="E61" i="1"/>
  <c r="F13" i="1" s="1"/>
  <c r="H13" i="1" s="1"/>
  <c r="D61" i="1"/>
  <c r="C61" i="1"/>
  <c r="AE60" i="1"/>
  <c r="L12" i="1" s="1"/>
  <c r="M12" i="1" s="1"/>
  <c r="E59" i="1"/>
  <c r="F12" i="1" s="1"/>
  <c r="H12" i="1" s="1"/>
  <c r="D59" i="1"/>
  <c r="C59" i="1"/>
  <c r="AE58" i="1"/>
  <c r="L11" i="1" s="1"/>
  <c r="M11" i="1" s="1"/>
  <c r="E57" i="1"/>
  <c r="F11" i="1" s="1"/>
  <c r="H11" i="1" s="1"/>
  <c r="D57" i="1"/>
  <c r="C57" i="1"/>
  <c r="D55" i="1"/>
  <c r="M15" i="1" l="1"/>
  <c r="N15" i="1" s="1"/>
  <c r="M27" i="1"/>
  <c r="N27" i="1" s="1"/>
  <c r="H23" i="1"/>
  <c r="S79" i="1"/>
  <c r="F20" i="1"/>
  <c r="H20" i="1" s="1"/>
  <c r="H16" i="1"/>
  <c r="H21" i="1" s="1"/>
  <c r="K28" i="1"/>
  <c r="M33" i="1" s="1"/>
  <c r="N33" i="1" s="1"/>
  <c r="O28" i="1" s="1"/>
  <c r="I40" i="1" s="1"/>
  <c r="AA56" i="1"/>
  <c r="W56" i="1"/>
  <c r="S56" i="1"/>
  <c r="O56" i="1"/>
  <c r="K56" i="1"/>
  <c r="G56" i="1"/>
  <c r="AC56" i="1"/>
  <c r="Y56" i="1"/>
  <c r="U56" i="1"/>
  <c r="Q56" i="1"/>
  <c r="M56" i="1"/>
  <c r="I56" i="1"/>
  <c r="AC58" i="1"/>
  <c r="Y58" i="1"/>
  <c r="U58" i="1"/>
  <c r="AA58" i="1"/>
  <c r="W58" i="1"/>
  <c r="AA60" i="1"/>
  <c r="W60" i="1"/>
  <c r="AC60" i="1"/>
  <c r="Y60" i="1"/>
  <c r="U60" i="1"/>
  <c r="AC62" i="1"/>
  <c r="Y62" i="1"/>
  <c r="U62" i="1"/>
  <c r="AA62" i="1"/>
  <c r="W62" i="1"/>
  <c r="AA64" i="1"/>
  <c r="W64" i="1"/>
  <c r="AC64" i="1"/>
  <c r="Y64" i="1"/>
  <c r="U64" i="1"/>
  <c r="O86" i="1"/>
  <c r="AA86" i="1"/>
  <c r="W86" i="1"/>
  <c r="S86" i="1"/>
  <c r="M86" i="1"/>
  <c r="I86" i="1"/>
  <c r="AC86" i="1"/>
  <c r="Y86" i="1"/>
  <c r="U86" i="1"/>
  <c r="Q86" i="1"/>
  <c r="K86" i="1"/>
  <c r="G86" i="1"/>
  <c r="AC88" i="1"/>
  <c r="O88" i="1"/>
  <c r="AC92" i="1"/>
  <c r="O92" i="1"/>
  <c r="AC94" i="1"/>
  <c r="O94" i="1"/>
  <c r="AC71" i="1"/>
  <c r="AA71" i="1"/>
  <c r="Y71" i="1"/>
  <c r="W71" i="1"/>
  <c r="U71" i="1"/>
  <c r="S71" i="1"/>
  <c r="AC73" i="1"/>
  <c r="AA73" i="1"/>
  <c r="Y73" i="1"/>
  <c r="W73" i="1"/>
  <c r="U73" i="1"/>
  <c r="S73" i="1"/>
  <c r="AC75" i="1"/>
  <c r="AA75" i="1"/>
  <c r="Y75" i="1"/>
  <c r="W75" i="1"/>
  <c r="U75" i="1"/>
  <c r="S75" i="1"/>
  <c r="AC77" i="1"/>
  <c r="AA77" i="1"/>
  <c r="Y77" i="1"/>
  <c r="W77" i="1"/>
  <c r="U77" i="1"/>
  <c r="S77" i="1"/>
  <c r="Y88" i="1"/>
  <c r="AA88" i="1"/>
  <c r="Y92" i="1"/>
  <c r="AA92" i="1"/>
  <c r="Y94" i="1"/>
  <c r="AA94" i="1"/>
  <c r="U88" i="1"/>
  <c r="W88" i="1"/>
  <c r="U92" i="1"/>
  <c r="W92" i="1"/>
  <c r="U94" i="1"/>
  <c r="W94" i="1"/>
  <c r="Q88" i="1"/>
  <c r="S88" i="1"/>
  <c r="Q92" i="1"/>
  <c r="S92" i="1"/>
  <c r="Q94" i="1"/>
  <c r="S94" i="1"/>
  <c r="K88" i="1"/>
  <c r="M88" i="1"/>
  <c r="K92" i="1"/>
  <c r="M92" i="1"/>
  <c r="K94" i="1"/>
  <c r="M94" i="1"/>
  <c r="I88" i="1"/>
  <c r="G88" i="1"/>
  <c r="G92" i="1"/>
  <c r="I92" i="1"/>
  <c r="I94" i="1"/>
  <c r="G94" i="1"/>
  <c r="Q58" i="1"/>
  <c r="M58" i="1"/>
  <c r="I58" i="1"/>
  <c r="S58" i="1"/>
  <c r="O58" i="1"/>
  <c r="K58" i="1"/>
  <c r="G58" i="1"/>
  <c r="S60" i="1"/>
  <c r="O60" i="1"/>
  <c r="K60" i="1"/>
  <c r="G60" i="1"/>
  <c r="Q60" i="1"/>
  <c r="M60" i="1"/>
  <c r="I60" i="1"/>
  <c r="Q62" i="1"/>
  <c r="M62" i="1"/>
  <c r="I62" i="1"/>
  <c r="S62" i="1"/>
  <c r="O62" i="1"/>
  <c r="K62" i="1"/>
  <c r="G62" i="1"/>
  <c r="S64" i="1"/>
  <c r="O64" i="1"/>
  <c r="K64" i="1"/>
  <c r="G64" i="1"/>
  <c r="Q64" i="1"/>
  <c r="M64" i="1"/>
  <c r="I64" i="1"/>
  <c r="O71" i="1"/>
  <c r="M71" i="1"/>
  <c r="I71" i="1"/>
  <c r="Q71" i="1"/>
  <c r="K71" i="1"/>
  <c r="G71" i="1"/>
  <c r="AC79" i="1"/>
  <c r="Y79" i="1"/>
  <c r="U79" i="1"/>
  <c r="O79" i="1"/>
  <c r="K79" i="1"/>
  <c r="G79" i="1"/>
  <c r="AA79" i="1"/>
  <c r="W79" i="1"/>
  <c r="Q79" i="1"/>
  <c r="M79" i="1"/>
  <c r="I79" i="1"/>
  <c r="O73" i="1"/>
  <c r="Q73" i="1"/>
  <c r="O75" i="1"/>
  <c r="Q75" i="1"/>
  <c r="O77" i="1"/>
  <c r="Q77" i="1"/>
  <c r="M73" i="1"/>
  <c r="M75" i="1"/>
  <c r="M77" i="1"/>
  <c r="I73" i="1"/>
  <c r="K73" i="1"/>
  <c r="I75" i="1"/>
  <c r="K75" i="1"/>
  <c r="I77" i="1"/>
  <c r="K77" i="1"/>
  <c r="G73" i="1"/>
  <c r="G75" i="1"/>
  <c r="G77" i="1"/>
  <c r="AE93" i="1" l="1"/>
  <c r="AF93" i="1" s="1"/>
  <c r="AE87" i="1"/>
  <c r="I23" i="1" s="1"/>
  <c r="J23" i="1" s="1"/>
  <c r="K23" i="1" s="1"/>
  <c r="AE72" i="1"/>
  <c r="I17" i="1" s="1"/>
  <c r="J17" i="1" s="1"/>
  <c r="K17" i="1" s="1"/>
  <c r="AE70" i="1"/>
  <c r="I16" i="1" s="1"/>
  <c r="J16" i="1" s="1"/>
  <c r="K16" i="1" s="1"/>
  <c r="M21" i="1" s="1"/>
  <c r="N21" i="1" s="1"/>
  <c r="N34" i="1"/>
  <c r="N29" i="1"/>
  <c r="N35" i="1"/>
  <c r="N28" i="1"/>
  <c r="AE55" i="1"/>
  <c r="I10" i="1" s="1"/>
  <c r="J10" i="1" s="1"/>
  <c r="K10" i="1" s="1"/>
  <c r="AE57" i="1"/>
  <c r="I11" i="1" s="1"/>
  <c r="J11" i="1" s="1"/>
  <c r="K11" i="1" s="1"/>
  <c r="N11" i="1" s="1"/>
  <c r="AE74" i="1"/>
  <c r="AE78" i="1"/>
  <c r="I20" i="1" s="1"/>
  <c r="J20" i="1" s="1"/>
  <c r="K20" i="1" s="1"/>
  <c r="N20" i="1" s="1"/>
  <c r="AE76" i="1"/>
  <c r="AE85" i="1"/>
  <c r="AE63" i="1"/>
  <c r="AE61" i="1"/>
  <c r="AE59" i="1"/>
  <c r="AE91" i="1"/>
  <c r="I26" i="1" l="1"/>
  <c r="J26" i="1" s="1"/>
  <c r="K26" i="1" s="1"/>
  <c r="N26" i="1" s="1"/>
  <c r="AF91" i="1"/>
  <c r="I25" i="1"/>
  <c r="J25" i="1" s="1"/>
  <c r="K25" i="1" s="1"/>
  <c r="N25" i="1" s="1"/>
  <c r="AF76" i="1"/>
  <c r="I19" i="1"/>
  <c r="J19" i="1" s="1"/>
  <c r="K19" i="1" s="1"/>
  <c r="N19" i="1" s="1"/>
  <c r="AF61" i="1"/>
  <c r="I13" i="1"/>
  <c r="J13" i="1" s="1"/>
  <c r="K13" i="1" s="1"/>
  <c r="N13" i="1" s="1"/>
  <c r="AF59" i="1"/>
  <c r="I12" i="1"/>
  <c r="J12" i="1" s="1"/>
  <c r="K12" i="1" s="1"/>
  <c r="N12" i="1" s="1"/>
  <c r="N10" i="1"/>
  <c r="AF78" i="1"/>
  <c r="I22" i="1"/>
  <c r="J22" i="1" s="1"/>
  <c r="K22" i="1" s="1"/>
  <c r="AF63" i="1"/>
  <c r="I14" i="1"/>
  <c r="J14" i="1" s="1"/>
  <c r="K14" i="1" s="1"/>
  <c r="N14" i="1" s="1"/>
  <c r="N16" i="1"/>
  <c r="I18" i="1"/>
  <c r="N23" i="1"/>
  <c r="N17" i="1"/>
  <c r="J18" i="1" l="1"/>
  <c r="K18" i="1" s="1"/>
  <c r="N18" i="1" s="1"/>
  <c r="N22" i="1"/>
  <c r="O22" i="1"/>
  <c r="G40" i="1" s="1"/>
  <c r="O10" i="1"/>
  <c r="C40" i="1" s="1"/>
  <c r="O16" i="1" l="1"/>
  <c r="E40" i="1" l="1"/>
  <c r="N40" i="1" s="1"/>
</calcChain>
</file>

<file path=xl/sharedStrings.xml><?xml version="1.0" encoding="utf-8"?>
<sst xmlns="http://schemas.openxmlformats.org/spreadsheetml/2006/main" count="452" uniqueCount="145">
  <si>
    <t>設計額</t>
    <rPh sb="0" eb="2">
      <t>セッケイ</t>
    </rPh>
    <rPh sb="2" eb="3">
      <t>ガク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</si>
  <si>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</si>
  <si>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1％相当額</t>
    <rPh sb="2" eb="4">
      <t>ソウトウ</t>
    </rPh>
    <rPh sb="4" eb="5">
      <t>ガク</t>
    </rPh>
    <phoneticPr fontId="2"/>
  </si>
  <si>
    <t>請負代金額変更請求額概算計算書</t>
    <rPh sb="0" eb="2">
      <t>ウケオイ</t>
    </rPh>
    <rPh sb="2" eb="4">
      <t>ダイキン</t>
    </rPh>
    <rPh sb="4" eb="5">
      <t>ガク</t>
    </rPh>
    <rPh sb="5" eb="7">
      <t>ヘンコウ</t>
    </rPh>
    <rPh sb="7" eb="9">
      <t>セイキュウ</t>
    </rPh>
    <rPh sb="9" eb="10">
      <t>ガク</t>
    </rPh>
    <rPh sb="10" eb="12">
      <t>ガイサン</t>
    </rPh>
    <rPh sb="12" eb="15">
      <t>ケイサンショ</t>
    </rPh>
    <phoneticPr fontId="2"/>
  </si>
  <si>
    <t>主要材料</t>
    <rPh sb="0" eb="2">
      <t>シュヨウ</t>
    </rPh>
    <rPh sb="2" eb="4">
      <t>ザイリョウ</t>
    </rPh>
    <phoneticPr fontId="2"/>
  </si>
  <si>
    <t>規格</t>
    <rPh sb="0" eb="2">
      <t>キカク</t>
    </rPh>
    <phoneticPr fontId="2"/>
  </si>
  <si>
    <t>設計数量</t>
    <rPh sb="0" eb="2">
      <t>セッケイ</t>
    </rPh>
    <rPh sb="2" eb="4">
      <t>スウリョウ</t>
    </rPh>
    <phoneticPr fontId="2"/>
  </si>
  <si>
    <t>対象数量</t>
    <rPh sb="0" eb="2">
      <t>タイショウ</t>
    </rPh>
    <rPh sb="2" eb="4">
      <t>スウリョウ</t>
    </rPh>
    <phoneticPr fontId="2"/>
  </si>
  <si>
    <t>価格変動前
の単価</t>
    <rPh sb="0" eb="2">
      <t>カカク</t>
    </rPh>
    <rPh sb="2" eb="4">
      <t>ヘンドウ</t>
    </rPh>
    <rPh sb="4" eb="5">
      <t>マエ</t>
    </rPh>
    <rPh sb="7" eb="9">
      <t>タンカ</t>
    </rPh>
    <phoneticPr fontId="2"/>
  </si>
  <si>
    <t>落札率考慮</t>
    <rPh sb="0" eb="2">
      <t>ラクサツ</t>
    </rPh>
    <rPh sb="2" eb="3">
      <t>リツ</t>
    </rPh>
    <rPh sb="3" eb="5">
      <t>コウリョ</t>
    </rPh>
    <phoneticPr fontId="2"/>
  </si>
  <si>
    <t>購入価格</t>
    <rPh sb="0" eb="2">
      <t>コウニュウ</t>
    </rPh>
    <rPh sb="2" eb="4">
      <t>カカク</t>
    </rPh>
    <phoneticPr fontId="2"/>
  </si>
  <si>
    <t>変動額</t>
    <rPh sb="0" eb="2">
      <t>ヘンドウ</t>
    </rPh>
    <rPh sb="2" eb="3">
      <t>ガク</t>
    </rPh>
    <phoneticPr fontId="2"/>
  </si>
  <si>
    <t>判定</t>
    <rPh sb="0" eb="2">
      <t>ハンテイ</t>
    </rPh>
    <phoneticPr fontId="2"/>
  </si>
  <si>
    <t>発注者</t>
    <rPh sb="0" eb="3">
      <t>ハッチュウシャ</t>
    </rPh>
    <phoneticPr fontId="2"/>
  </si>
  <si>
    <t>鋼材類</t>
    <rPh sb="0" eb="2">
      <t>コウザイ</t>
    </rPh>
    <rPh sb="2" eb="3">
      <t>ルイ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</si>
  <si>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</si>
  <si>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</si>
  <si>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合計</t>
    <rPh sb="0" eb="2">
      <t>ゴウケイ</t>
    </rPh>
    <phoneticPr fontId="2"/>
  </si>
  <si>
    <t>燃料油</t>
    <rPh sb="0" eb="3">
      <t>ネンリョウアブラ</t>
    </rPh>
    <phoneticPr fontId="2"/>
  </si>
  <si>
    <t>記</t>
    <rPh sb="0" eb="1">
      <t>キ</t>
    </rPh>
    <phoneticPr fontId="2"/>
  </si>
  <si>
    <t>規　格</t>
    <rPh sb="0" eb="1">
      <t>キ</t>
    </rPh>
    <rPh sb="2" eb="3">
      <t>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</si>
  <si>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</si>
  <si>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</si>
  <si>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当初単価</t>
    <rPh sb="0" eb="2">
      <t>トウショ</t>
    </rPh>
    <rPh sb="2" eb="4">
      <t>タンカ</t>
    </rPh>
    <phoneticPr fontId="2"/>
  </si>
  <si>
    <t>購入単価</t>
    <rPh sb="0" eb="2">
      <t>コウニュウ</t>
    </rPh>
    <rPh sb="2" eb="4">
      <t>タンカ</t>
    </rPh>
    <phoneticPr fontId="2"/>
  </si>
  <si>
    <t>購入金額</t>
    <rPh sb="0" eb="2">
      <t>コウニュウ</t>
    </rPh>
    <rPh sb="2" eb="4">
      <t>キンガク</t>
    </rPh>
    <phoneticPr fontId="2"/>
  </si>
  <si>
    <t>購入年月</t>
    <rPh sb="0" eb="2">
      <t>コウニュウ</t>
    </rPh>
    <rPh sb="2" eb="4">
      <t>ネンゲツ</t>
    </rPh>
    <phoneticPr fontId="2"/>
  </si>
  <si>
    <t>差額</t>
    <rPh sb="0" eb="2">
      <t>サガク</t>
    </rPh>
    <phoneticPr fontId="2"/>
  </si>
  <si>
    <t>スライド額</t>
    <rPh sb="4" eb="5">
      <t>ガク</t>
    </rPh>
    <phoneticPr fontId="2"/>
  </si>
  <si>
    <t>＋</t>
    <phoneticPr fontId="2"/>
  </si>
  <si>
    <t>－</t>
    <phoneticPr fontId="2"/>
  </si>
  <si>
    <t>＝</t>
    <phoneticPr fontId="2"/>
  </si>
  <si>
    <t>各材料</t>
    <rPh sb="0" eb="1">
      <t>カク</t>
    </rPh>
    <rPh sb="1" eb="3">
      <t>ザイリョウ</t>
    </rPh>
    <phoneticPr fontId="9"/>
  </si>
  <si>
    <t>規格</t>
    <rPh sb="0" eb="2">
      <t>キカク</t>
    </rPh>
    <phoneticPr fontId="9"/>
  </si>
  <si>
    <t>対象数量</t>
    <rPh sb="0" eb="2">
      <t>タイショウ</t>
    </rPh>
    <rPh sb="2" eb="4">
      <t>スウリョウ</t>
    </rPh>
    <phoneticPr fontId="9"/>
  </si>
  <si>
    <t>設計単価</t>
    <rPh sb="0" eb="2">
      <t>セッケイ</t>
    </rPh>
    <rPh sb="2" eb="4">
      <t>タンカ</t>
    </rPh>
    <phoneticPr fontId="2"/>
  </si>
  <si>
    <t>上段：数量</t>
    <phoneticPr fontId="2"/>
  </si>
  <si>
    <t>実勢単価</t>
    <rPh sb="0" eb="2">
      <t>ジッセイ</t>
    </rPh>
    <rPh sb="2" eb="4">
      <t>タンカ</t>
    </rPh>
    <phoneticPr fontId="9"/>
  </si>
  <si>
    <t>下段：比率</t>
    <rPh sb="0" eb="2">
      <t>ゲダン</t>
    </rPh>
    <rPh sb="3" eb="5">
      <t>ヒリツ</t>
    </rPh>
    <phoneticPr fontId="9"/>
  </si>
  <si>
    <t>燃料油</t>
    <rPh sb="0" eb="2">
      <t>ネンリョウ</t>
    </rPh>
    <rPh sb="2" eb="3">
      <t>ユ</t>
    </rPh>
    <phoneticPr fontId="2"/>
  </si>
  <si>
    <t>（注）</t>
    <rPh sb="1" eb="2">
      <t>チュウ</t>
    </rPh>
    <phoneticPr fontId="2"/>
  </si>
  <si>
    <t>別紙</t>
    <rPh sb="0" eb="2">
      <t>ベッシ</t>
    </rPh>
    <phoneticPr fontId="2"/>
  </si>
  <si>
    <t>① 請負代金額（消費税額含む）</t>
    <rPh sb="2" eb="4">
      <t>ウケオイ</t>
    </rPh>
    <rPh sb="4" eb="6">
      <t>ダイキン</t>
    </rPh>
    <rPh sb="6" eb="7">
      <t>ガク</t>
    </rPh>
    <rPh sb="8" eb="11">
      <t>ショウヒゼイ</t>
    </rPh>
    <rPh sb="11" eb="12">
      <t>ガク</t>
    </rPh>
    <rPh sb="12" eb="13">
      <t>フク</t>
    </rPh>
    <phoneticPr fontId="2"/>
  </si>
  <si>
    <t>② 設計書金額（消費税相当額含む）</t>
    <rPh sb="2" eb="5">
      <t>セッケイショ</t>
    </rPh>
    <rPh sb="5" eb="7">
      <t>キンガク</t>
    </rPh>
    <rPh sb="8" eb="11">
      <t>ショウヒゼイ</t>
    </rPh>
    <rPh sb="11" eb="13">
      <t>ソウトウ</t>
    </rPh>
    <rPh sb="13" eb="14">
      <t>ガク</t>
    </rPh>
    <rPh sb="14" eb="15">
      <t>フク</t>
    </rPh>
    <phoneticPr fontId="2"/>
  </si>
  <si>
    <t>③ 既成部分認定出来高金額（消費税相当額含む）</t>
    <rPh sb="2" eb="4">
      <t>キセイ</t>
    </rPh>
    <rPh sb="4" eb="6">
      <t>ブブン</t>
    </rPh>
    <rPh sb="6" eb="8">
      <t>ニンテイ</t>
    </rPh>
    <rPh sb="8" eb="11">
      <t>デキダカ</t>
    </rPh>
    <rPh sb="11" eb="13">
      <t>キンガク</t>
    </rPh>
    <phoneticPr fontId="2"/>
  </si>
  <si>
    <t>④ スライド対象請負金額（消費税相当額含む） ①－③</t>
    <rPh sb="6" eb="8">
      <t>タイショウ</t>
    </rPh>
    <rPh sb="8" eb="10">
      <t>ウケオイ</t>
    </rPh>
    <rPh sb="10" eb="12">
      <t>キンガク</t>
    </rPh>
    <phoneticPr fontId="2"/>
  </si>
  <si>
    <t>⑥ 購入金額－当初想定金額（鋼材）（落札率考慮）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コウザイ</t>
    </rPh>
    <phoneticPr fontId="2"/>
  </si>
  <si>
    <t>⑦ 購入金額－当初想定金額（燃料油）（落札率考慮）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4" eb="16">
      <t>ネンリョウ</t>
    </rPh>
    <rPh sb="16" eb="17">
      <t>ユ</t>
    </rPh>
    <phoneticPr fontId="2"/>
  </si>
  <si>
    <t>⑧ 購入金額－当初想定金額（その他品目）（落札率考慮）</t>
    <rPh sb="2" eb="4">
      <t>コウニュウ</t>
    </rPh>
    <rPh sb="4" eb="6">
      <t>キンガク</t>
    </rPh>
    <rPh sb="7" eb="9">
      <t>トウショ</t>
    </rPh>
    <rPh sb="9" eb="11">
      <t>ソウテイ</t>
    </rPh>
    <rPh sb="11" eb="13">
      <t>キンガク</t>
    </rPh>
    <rPh sb="16" eb="17">
      <t>タ</t>
    </rPh>
    <rPh sb="17" eb="19">
      <t>ヒンモク</t>
    </rPh>
    <phoneticPr fontId="2"/>
  </si>
  <si>
    <t>⑨ 変動額　⑥＋⑦＋⑧</t>
    <rPh sb="2" eb="4">
      <t>ヘンドウ</t>
    </rPh>
    <rPh sb="4" eb="5">
      <t>ガク</t>
    </rPh>
    <phoneticPr fontId="2"/>
  </si>
  <si>
    <t>価格変動後
の単価(税抜)</t>
    <rPh sb="0" eb="2">
      <t>カカク</t>
    </rPh>
    <rPh sb="2" eb="4">
      <t>ヘンドウ</t>
    </rPh>
    <rPh sb="4" eb="5">
      <t>ゴ</t>
    </rPh>
    <rPh sb="7" eb="9">
      <t>タンカ</t>
    </rPh>
    <rPh sb="10" eb="11">
      <t>ゼイ</t>
    </rPh>
    <rPh sb="11" eb="12">
      <t>ヌ</t>
    </rPh>
    <phoneticPr fontId="2"/>
  </si>
  <si>
    <t>価格変動前
の金額(税込)</t>
    <rPh sb="0" eb="2">
      <t>カカク</t>
    </rPh>
    <rPh sb="2" eb="4">
      <t>ヘンドウ</t>
    </rPh>
    <rPh sb="4" eb="5">
      <t>マエ</t>
    </rPh>
    <rPh sb="7" eb="9">
      <t>キンガク</t>
    </rPh>
    <rPh sb="10" eb="12">
      <t>ゼイコ</t>
    </rPh>
    <phoneticPr fontId="2"/>
  </si>
  <si>
    <t>価格変動後
の金額(税込)</t>
    <rPh sb="0" eb="2">
      <t>カカク</t>
    </rPh>
    <rPh sb="2" eb="4">
      <t>ヘンドウ</t>
    </rPh>
    <rPh sb="4" eb="5">
      <t>ゴ</t>
    </rPh>
    <rPh sb="7" eb="9">
      <t>キンガク</t>
    </rPh>
    <rPh sb="10" eb="12">
      <t>ゼイコ</t>
    </rPh>
    <phoneticPr fontId="2"/>
  </si>
  <si>
    <t>購入価格
（税込）</t>
    <rPh sb="0" eb="2">
      <t>コウニュウ</t>
    </rPh>
    <rPh sb="2" eb="4">
      <t>カカク</t>
    </rPh>
    <rPh sb="6" eb="8">
      <t>ゼイコ</t>
    </rPh>
    <phoneticPr fontId="2"/>
  </si>
  <si>
    <t>対象数量×価格変動後
の単価(税込)</t>
    <rPh sb="0" eb="2">
      <t>タイショウ</t>
    </rPh>
    <rPh sb="2" eb="4">
      <t>スウリョウ</t>
    </rPh>
    <rPh sb="5" eb="7">
      <t>カカク</t>
    </rPh>
    <rPh sb="7" eb="9">
      <t>ヘンドウ</t>
    </rPh>
    <rPh sb="9" eb="10">
      <t>ゴ</t>
    </rPh>
    <rPh sb="12" eb="14">
      <t>タンカ</t>
    </rPh>
    <rPh sb="14" eb="18">
      <t>ゼイコミ</t>
    </rPh>
    <rPh sb="15" eb="17">
      <t>ゼイコ</t>
    </rPh>
    <phoneticPr fontId="2"/>
  </si>
  <si>
    <t>D</t>
    <phoneticPr fontId="2"/>
  </si>
  <si>
    <t>落札率（k）</t>
    <rPh sb="0" eb="2">
      <t>ラクサツ</t>
    </rPh>
    <rPh sb="2" eb="3">
      <t>リツ</t>
    </rPh>
    <phoneticPr fontId="2"/>
  </si>
  <si>
    <t>変動後の単価
（p'）</t>
    <rPh sb="0" eb="2">
      <t>ヘンドウ</t>
    </rPh>
    <rPh sb="2" eb="3">
      <t>ゴ</t>
    </rPh>
    <rPh sb="4" eb="6">
      <t>タンカ</t>
    </rPh>
    <phoneticPr fontId="9"/>
  </si>
  <si>
    <t>p'</t>
    <phoneticPr fontId="2"/>
  </si>
  <si>
    <t>p</t>
    <phoneticPr fontId="2"/>
  </si>
  <si>
    <r>
      <t>D</t>
    </r>
    <r>
      <rPr>
        <sz val="10"/>
        <rFont val="ＭＳ Ｐゴシック"/>
        <family val="3"/>
        <charset val="128"/>
      </rPr>
      <t>0</t>
    </r>
    <phoneticPr fontId="2"/>
  </si>
  <si>
    <r>
      <t>D*p*k*
(1+</t>
    </r>
    <r>
      <rPr>
        <sz val="10"/>
        <rFont val="ＭＳ Ｐゴシック"/>
        <family val="3"/>
        <charset val="128"/>
      </rPr>
      <t>消費税率</t>
    </r>
    <r>
      <rPr>
        <sz val="13"/>
        <rFont val="ＭＳ Ｐゴシック"/>
        <family val="3"/>
        <charset val="128"/>
      </rPr>
      <t>)</t>
    </r>
    <rPh sb="10" eb="13">
      <t>ショウヒゼイ</t>
    </rPh>
    <rPh sb="13" eb="14">
      <t>リツ</t>
    </rPh>
    <phoneticPr fontId="2"/>
  </si>
  <si>
    <r>
      <t>M</t>
    </r>
    <r>
      <rPr>
        <sz val="10"/>
        <rFont val="ＭＳ Ｐゴシック"/>
        <family val="3"/>
        <charset val="128"/>
      </rPr>
      <t>変更０</t>
    </r>
    <r>
      <rPr>
        <sz val="13"/>
        <rFont val="ＭＳ Ｐゴシック"/>
        <family val="3"/>
        <charset val="128"/>
      </rPr>
      <t>*k</t>
    </r>
    <rPh sb="0" eb="6">
      <t>ラクサツリツ</t>
    </rPh>
    <phoneticPr fontId="2"/>
  </si>
  <si>
    <t>購入価格（P）</t>
    <rPh sb="0" eb="2">
      <t>コウニュウ</t>
    </rPh>
    <rPh sb="2" eb="4">
      <t>カカク</t>
    </rPh>
    <phoneticPr fontId="2"/>
  </si>
  <si>
    <r>
      <t>D*p'*
(1+</t>
    </r>
    <r>
      <rPr>
        <sz val="10"/>
        <rFont val="ＭＳ Ｐゴシック"/>
        <family val="3"/>
        <charset val="128"/>
      </rPr>
      <t>消費税率</t>
    </r>
    <r>
      <rPr>
        <sz val="13"/>
        <rFont val="ＭＳ Ｐゴシック"/>
        <family val="3"/>
        <charset val="128"/>
      </rPr>
      <t>)</t>
    </r>
    <rPh sb="9" eb="13">
      <t>ショウヒゼイリツ</t>
    </rPh>
    <phoneticPr fontId="2"/>
  </si>
  <si>
    <r>
      <t>P*
(1+</t>
    </r>
    <r>
      <rPr>
        <sz val="10"/>
        <rFont val="ＭＳ Ｐゴシック"/>
        <family val="3"/>
        <charset val="128"/>
      </rPr>
      <t>消費税率</t>
    </r>
    <r>
      <rPr>
        <sz val="13"/>
        <rFont val="ＭＳ Ｐゴシック"/>
        <family val="3"/>
        <charset val="128"/>
      </rPr>
      <t>)</t>
    </r>
    <phoneticPr fontId="2"/>
  </si>
  <si>
    <r>
      <t>M</t>
    </r>
    <r>
      <rPr>
        <sz val="10"/>
        <rFont val="ＭＳ Ｐゴシック"/>
        <family val="3"/>
        <charset val="128"/>
      </rPr>
      <t>変更</t>
    </r>
    <r>
      <rPr>
        <sz val="13"/>
        <rFont val="ＭＳ Ｐゴシック"/>
        <family val="3"/>
        <charset val="128"/>
      </rPr>
      <t>－M</t>
    </r>
    <r>
      <rPr>
        <sz val="10"/>
        <rFont val="ＭＳ Ｐゴシック"/>
        <family val="3"/>
        <charset val="128"/>
      </rPr>
      <t>当初</t>
    </r>
    <rPh sb="5" eb="7">
      <t>トウショ</t>
    </rPh>
    <phoneticPr fontId="2"/>
  </si>
  <si>
    <t>（D）</t>
    <phoneticPr fontId="2"/>
  </si>
  <si>
    <t>（p）</t>
    <phoneticPr fontId="2"/>
  </si>
  <si>
    <t>（p'）</t>
    <phoneticPr fontId="2"/>
  </si>
  <si>
    <t>（P'）</t>
    <phoneticPr fontId="2"/>
  </si>
  <si>
    <t>⑤ 対象請負金額１％ ④×0.01（受注者負担額）</t>
    <rPh sb="2" eb="4">
      <t>タイショウ</t>
    </rPh>
    <rPh sb="4" eb="6">
      <t>ウケオイ</t>
    </rPh>
    <rPh sb="6" eb="8">
      <t>キンガク</t>
    </rPh>
    <rPh sb="18" eb="21">
      <t>ジュチュウシャ</t>
    </rPh>
    <rPh sb="21" eb="23">
      <t>フタン</t>
    </rPh>
    <rPh sb="23" eb="24">
      <t>ガク</t>
    </rPh>
    <phoneticPr fontId="2"/>
  </si>
  <si>
    <t>単品スライド請求額　＝　⑨変動額　－　⑤受注者負担額</t>
    <rPh sb="0" eb="2">
      <t>タンピン</t>
    </rPh>
    <rPh sb="6" eb="8">
      <t>セイキュウ</t>
    </rPh>
    <rPh sb="8" eb="9">
      <t>ガク</t>
    </rPh>
    <rPh sb="13" eb="15">
      <t>ヘンドウ</t>
    </rPh>
    <rPh sb="15" eb="16">
      <t>ガク</t>
    </rPh>
    <rPh sb="20" eb="23">
      <t>ジュチュウシャ</t>
    </rPh>
    <rPh sb="23" eb="25">
      <t>フタン</t>
    </rPh>
    <rPh sb="25" eb="26">
      <t>ガク</t>
    </rPh>
    <phoneticPr fontId="2"/>
  </si>
  <si>
    <t>備　　考</t>
    <rPh sb="0" eb="1">
      <t>ビ</t>
    </rPh>
    <rPh sb="3" eb="4">
      <t>コウ</t>
    </rPh>
    <phoneticPr fontId="2"/>
  </si>
  <si>
    <t>当初想定金額</t>
    <rPh sb="0" eb="2">
      <t>トウショ</t>
    </rPh>
    <rPh sb="2" eb="4">
      <t>ソウテイ</t>
    </rPh>
    <rPh sb="4" eb="6">
      <t>キンガク</t>
    </rPh>
    <phoneticPr fontId="2"/>
  </si>
  <si>
    <t>≪スライド対象判定表≫</t>
    <rPh sb="5" eb="7">
      <t>タイショウ</t>
    </rPh>
    <rPh sb="7" eb="9">
      <t>ハンテイ</t>
    </rPh>
    <rPh sb="9" eb="10">
      <t>ヒョウ</t>
    </rPh>
    <phoneticPr fontId="2"/>
  </si>
  <si>
    <t>≪数量・単価記入表≫</t>
    <rPh sb="1" eb="3">
      <t>スウリョウ</t>
    </rPh>
    <rPh sb="4" eb="6">
      <t>タンカ</t>
    </rPh>
    <rPh sb="6" eb="8">
      <t>キニュウ</t>
    </rPh>
    <rPh sb="8" eb="9">
      <t>ヒョウ</t>
    </rPh>
    <phoneticPr fontId="2"/>
  </si>
  <si>
    <t>品目
（各材料）</t>
    <rPh sb="0" eb="2">
      <t>ヒンモク</t>
    </rPh>
    <rPh sb="4" eb="7">
      <t>カクザイリョウ</t>
    </rPh>
    <phoneticPr fontId="2"/>
  </si>
  <si>
    <t>品目
（各材料）</t>
    <rPh sb="0" eb="2">
      <t>ヒンモク</t>
    </rPh>
    <rPh sb="4" eb="7">
      <t>カクザイリョウ</t>
    </rPh>
    <phoneticPr fontId="9"/>
  </si>
  <si>
    <t>【単品スライド計算様式】</t>
    <rPh sb="9" eb="11">
      <t>ヨウシキ</t>
    </rPh>
    <phoneticPr fontId="2"/>
  </si>
  <si>
    <t>※必要に応じて、行、列（関数）を追加してご使用ください。</t>
    <rPh sb="1" eb="3">
      <t>ヒツヨウ</t>
    </rPh>
    <rPh sb="4" eb="5">
      <t>オウ</t>
    </rPh>
    <rPh sb="8" eb="9">
      <t>ギョウ</t>
    </rPh>
    <rPh sb="10" eb="11">
      <t>レツ</t>
    </rPh>
    <rPh sb="12" eb="14">
      <t>カンスウ</t>
    </rPh>
    <rPh sb="16" eb="18">
      <t>ツイカ</t>
    </rPh>
    <rPh sb="21" eb="23">
      <t>シヨウ</t>
    </rPh>
    <phoneticPr fontId="2"/>
  </si>
  <si>
    <t>部分払
相当額</t>
    <rPh sb="0" eb="2">
      <t>ブブン</t>
    </rPh>
    <rPh sb="2" eb="3">
      <t>ハラ</t>
    </rPh>
    <rPh sb="4" eb="6">
      <t>ソウトウ</t>
    </rPh>
    <rPh sb="6" eb="7">
      <t>ガク</t>
    </rPh>
    <phoneticPr fontId="2"/>
  </si>
  <si>
    <t>受注者</t>
    <rPh sb="0" eb="3">
      <t>ジュチュウシャ</t>
    </rPh>
    <phoneticPr fontId="2"/>
  </si>
  <si>
    <t>工　事　名</t>
    <rPh sb="0" eb="1">
      <t>タクミ</t>
    </rPh>
    <rPh sb="2" eb="3">
      <t>コト</t>
    </rPh>
    <rPh sb="4" eb="5">
      <t>メイ</t>
    </rPh>
    <phoneticPr fontId="2"/>
  </si>
  <si>
    <t>品　目</t>
    <rPh sb="0" eb="1">
      <t>シナ</t>
    </rPh>
    <rPh sb="2" eb="3">
      <t>メ</t>
    </rPh>
    <phoneticPr fontId="2"/>
  </si>
  <si>
    <t>記載例</t>
    <rPh sb="0" eb="2">
      <t>キサイ</t>
    </rPh>
    <rPh sb="2" eb="3">
      <t>レイ</t>
    </rPh>
    <phoneticPr fontId="2"/>
  </si>
  <si>
    <t>○鋼</t>
    <rPh sb="1" eb="2">
      <t>コウ</t>
    </rPh>
    <phoneticPr fontId="2"/>
  </si>
  <si>
    <t>○</t>
    <phoneticPr fontId="2"/>
  </si>
  <si>
    <t>ｔ</t>
    <phoneticPr fontId="2"/>
  </si>
  <si>
    <t>○○，○○○</t>
    <phoneticPr fontId="2"/>
  </si>
  <si>
    <t>○○．○</t>
    <phoneticPr fontId="2"/>
  </si>
  <si>
    <t>○○○，○○○</t>
    <phoneticPr fontId="2"/>
  </si>
  <si>
    <t>R○年○月</t>
    <rPh sb="2" eb="3">
      <t>ネン</t>
    </rPh>
    <rPh sb="4" eb="5">
      <t>ガツ</t>
    </rPh>
    <phoneticPr fontId="2"/>
  </si>
  <si>
    <t>○○○．○</t>
    <phoneticPr fontId="2"/>
  </si>
  <si>
    <t>○，○○○，○○○</t>
    <phoneticPr fontId="2"/>
  </si>
  <si>
    <t>R○年○月　計</t>
    <rPh sb="2" eb="3">
      <t>ネン</t>
    </rPh>
    <rPh sb="4" eb="5">
      <t>ガツ</t>
    </rPh>
    <rPh sb="6" eb="7">
      <t>ケイ</t>
    </rPh>
    <phoneticPr fontId="2"/>
  </si>
  <si>
    <t>R○年△月</t>
    <rPh sb="2" eb="3">
      <t>ネン</t>
    </rPh>
    <rPh sb="4" eb="5">
      <t>ガツ</t>
    </rPh>
    <phoneticPr fontId="2"/>
  </si>
  <si>
    <t>R○年△月　計</t>
    <rPh sb="2" eb="3">
      <t>ネン</t>
    </rPh>
    <rPh sb="4" eb="5">
      <t>ガツ</t>
    </rPh>
    <rPh sb="6" eb="7">
      <t>ケイ</t>
    </rPh>
    <phoneticPr fontId="2"/>
  </si>
  <si>
    <t>○鋼 計</t>
    <rPh sb="1" eb="2">
      <t>コウ</t>
    </rPh>
    <rPh sb="3" eb="4">
      <t>ケイ</t>
    </rPh>
    <phoneticPr fontId="2"/>
  </si>
  <si>
    <t>○鋼合計</t>
    <rPh sb="1" eb="2">
      <t>コウ</t>
    </rPh>
    <rPh sb="2" eb="4">
      <t>ゴウケイ</t>
    </rPh>
    <phoneticPr fontId="2"/>
  </si>
  <si>
    <t>鋼材類　合計</t>
    <rPh sb="0" eb="2">
      <t>コウザイ</t>
    </rPh>
    <rPh sb="2" eb="3">
      <t>ルイ</t>
    </rPh>
    <rPh sb="4" eb="6">
      <t>ゴウケイ</t>
    </rPh>
    <phoneticPr fontId="2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</si>
  <si>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</si>
  <si>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様</t>
    <rPh sb="0" eb="1">
      <t>サマ</t>
    </rPh>
    <phoneticPr fontId="2"/>
  </si>
  <si>
    <t>令和○○年度　○○○○工事</t>
    <rPh sb="0" eb="2">
      <t>レイワ</t>
    </rPh>
    <rPh sb="4" eb="6">
      <t>ネンド</t>
    </rPh>
    <rPh sb="11" eb="13">
      <t>コウジ</t>
    </rPh>
    <phoneticPr fontId="2"/>
  </si>
  <si>
    <t>□油</t>
    <rPh sb="1" eb="2">
      <t>アブラ</t>
    </rPh>
    <phoneticPr fontId="2"/>
  </si>
  <si>
    <t>Ｌ</t>
    <phoneticPr fontId="2"/>
  </si>
  <si>
    <t>○○○</t>
    <phoneticPr fontId="2"/>
  </si>
  <si>
    <t>○，○○○</t>
    <phoneticPr fontId="2"/>
  </si>
  <si>
    <t>□油 計</t>
    <rPh sb="1" eb="2">
      <t>アブラ</t>
    </rPh>
    <rPh sb="3" eb="4">
      <t>ケイ</t>
    </rPh>
    <phoneticPr fontId="2"/>
  </si>
  <si>
    <t>□油合計</t>
    <rPh sb="1" eb="2">
      <t>アブラ</t>
    </rPh>
    <rPh sb="2" eb="4">
      <t>ゴウケイ</t>
    </rPh>
    <phoneticPr fontId="2"/>
  </si>
  <si>
    <t>△油</t>
    <rPh sb="1" eb="2">
      <t>アブラ</t>
    </rPh>
    <phoneticPr fontId="2"/>
  </si>
  <si>
    <t>△油 計</t>
    <rPh sb="1" eb="2">
      <t>アブラ</t>
    </rPh>
    <rPh sb="3" eb="4">
      <t>ケイ</t>
    </rPh>
    <phoneticPr fontId="2"/>
  </si>
  <si>
    <t>R○年□月</t>
    <rPh sb="2" eb="3">
      <t>ネン</t>
    </rPh>
    <rPh sb="4" eb="5">
      <t>ガツ</t>
    </rPh>
    <phoneticPr fontId="2"/>
  </si>
  <si>
    <t>R○年□月　計</t>
    <rPh sb="2" eb="3">
      <t>ネン</t>
    </rPh>
    <rPh sb="4" eb="5">
      <t>ガツ</t>
    </rPh>
    <rPh sb="6" eb="7">
      <t>ケイ</t>
    </rPh>
    <phoneticPr fontId="2"/>
  </si>
  <si>
    <t>△油合計</t>
    <rPh sb="1" eb="2">
      <t>アブラ</t>
    </rPh>
    <rPh sb="2" eb="4">
      <t>ゴウケイ</t>
    </rPh>
    <phoneticPr fontId="2"/>
  </si>
  <si>
    <t>燃料油　合計</t>
    <rPh sb="0" eb="2">
      <t>ネンリョウ</t>
    </rPh>
    <rPh sb="2" eb="3">
      <t>アブラ</t>
    </rPh>
    <rPh sb="4" eb="6">
      <t>ゴウケイ</t>
    </rPh>
    <phoneticPr fontId="2"/>
  </si>
  <si>
    <t>単品スライド請求額</t>
    <rPh sb="0" eb="2">
      <t>タンピン</t>
    </rPh>
    <rPh sb="6" eb="8">
      <t>セイキュウ</t>
    </rPh>
    <rPh sb="8" eb="9">
      <t>ガク</t>
    </rPh>
    <phoneticPr fontId="2"/>
  </si>
  <si>
    <r>
      <t>（D</t>
    </r>
    <r>
      <rPr>
        <sz val="10"/>
        <rFont val="ＭＳ Ｐゴシック"/>
        <family val="3"/>
        <charset val="128"/>
      </rPr>
      <t>0</t>
    </r>
    <r>
      <rPr>
        <sz val="13"/>
        <rFont val="ＭＳ Ｐゴシック"/>
        <family val="3"/>
        <charset val="128"/>
      </rPr>
      <t>）</t>
    </r>
    <phoneticPr fontId="2"/>
  </si>
  <si>
    <r>
      <t>（M</t>
    </r>
    <r>
      <rPr>
        <sz val="10"/>
        <rFont val="ＭＳ Ｐゴシック"/>
        <family val="3"/>
        <charset val="128"/>
      </rPr>
      <t>当初</t>
    </r>
    <r>
      <rPr>
        <sz val="12.5"/>
        <rFont val="ＭＳ Ｐゴシック"/>
        <family val="3"/>
        <charset val="128"/>
      </rPr>
      <t>）</t>
    </r>
    <rPh sb="2" eb="4">
      <t>トウショ</t>
    </rPh>
    <phoneticPr fontId="2"/>
  </si>
  <si>
    <r>
      <t>（M</t>
    </r>
    <r>
      <rPr>
        <sz val="10"/>
        <rFont val="ＭＳ Ｐゴシック"/>
        <family val="3"/>
        <charset val="128"/>
      </rPr>
      <t>変更０</t>
    </r>
    <r>
      <rPr>
        <sz val="12.5"/>
        <rFont val="ＭＳ Ｐゴシック"/>
        <family val="3"/>
        <charset val="128"/>
      </rPr>
      <t>）</t>
    </r>
    <rPh sb="2" eb="4">
      <t>ヘンコウ</t>
    </rPh>
    <phoneticPr fontId="2"/>
  </si>
  <si>
    <r>
      <t>（M</t>
    </r>
    <r>
      <rPr>
        <sz val="10"/>
        <rFont val="ＭＳ Ｐゴシック"/>
        <family val="3"/>
        <charset val="128"/>
      </rPr>
      <t>変更k</t>
    </r>
    <r>
      <rPr>
        <sz val="13"/>
        <rFont val="ＭＳ Ｐゴシック"/>
        <family val="3"/>
        <charset val="128"/>
      </rPr>
      <t>）</t>
    </r>
    <phoneticPr fontId="2"/>
  </si>
  <si>
    <r>
      <t>（M</t>
    </r>
    <r>
      <rPr>
        <sz val="10"/>
        <rFont val="ＭＳ Ｐゴシック"/>
        <family val="3"/>
        <charset val="128"/>
      </rPr>
      <t>変更</t>
    </r>
    <r>
      <rPr>
        <sz val="12.5"/>
        <rFont val="ＭＳ Ｐゴシック"/>
        <family val="3"/>
        <charset val="128"/>
      </rPr>
      <t>）</t>
    </r>
    <rPh sb="2" eb="4">
      <t>ヘンコウ</t>
    </rPh>
    <phoneticPr fontId="2"/>
  </si>
  <si>
    <r>
      <t>（S</t>
    </r>
    <r>
      <rPr>
        <sz val="10"/>
        <rFont val="ＭＳ Ｐゴシック"/>
        <family val="3"/>
        <charset val="128"/>
      </rPr>
      <t>0</t>
    </r>
    <r>
      <rPr>
        <sz val="13"/>
        <rFont val="ＭＳ Ｐゴシック"/>
        <family val="3"/>
        <charset val="128"/>
      </rPr>
      <t>）</t>
    </r>
    <phoneticPr fontId="2"/>
  </si>
  <si>
    <t>その他の品目
①</t>
    <rPh sb="2" eb="3">
      <t>タ</t>
    </rPh>
    <rPh sb="4" eb="6">
      <t>ヒンモク</t>
    </rPh>
    <phoneticPr fontId="2"/>
  </si>
  <si>
    <t>その他の品目
②</t>
    <rPh sb="2" eb="3">
      <t>タ</t>
    </rPh>
    <rPh sb="4" eb="6">
      <t>ヒンモク</t>
    </rPh>
    <phoneticPr fontId="2"/>
  </si>
  <si>
    <t>その他の品目
③</t>
    <rPh sb="2" eb="3">
      <t>タ</t>
    </rPh>
    <rPh sb="4" eb="6">
      <t>ヒンモク</t>
    </rPh>
    <phoneticPr fontId="2"/>
  </si>
  <si>
    <t>R4年4月</t>
    <rPh sb="2" eb="3">
      <t>ネン</t>
    </rPh>
    <rPh sb="4" eb="5">
      <t>ガツ</t>
    </rPh>
    <phoneticPr fontId="9"/>
  </si>
  <si>
    <t>R4年5月</t>
    <rPh sb="2" eb="3">
      <t>ネン</t>
    </rPh>
    <rPh sb="4" eb="5">
      <t>ガツ</t>
    </rPh>
    <phoneticPr fontId="9"/>
  </si>
  <si>
    <t>R4年6月</t>
    <rPh sb="2" eb="3">
      <t>ネン</t>
    </rPh>
    <rPh sb="4" eb="5">
      <t>ガツ</t>
    </rPh>
    <phoneticPr fontId="9"/>
  </si>
  <si>
    <t>R4年7月</t>
    <rPh sb="2" eb="3">
      <t>ネン</t>
    </rPh>
    <rPh sb="4" eb="5">
      <t>ガツ</t>
    </rPh>
    <phoneticPr fontId="9"/>
  </si>
  <si>
    <t>R4年8月</t>
    <rPh sb="2" eb="3">
      <t>ネン</t>
    </rPh>
    <rPh sb="4" eb="5">
      <t>ガツ</t>
    </rPh>
    <phoneticPr fontId="9"/>
  </si>
  <si>
    <t>R4年9月</t>
    <rPh sb="2" eb="3">
      <t>ネン</t>
    </rPh>
    <rPh sb="4" eb="5">
      <t>ガツ</t>
    </rPh>
    <phoneticPr fontId="9"/>
  </si>
  <si>
    <t>R4年10月</t>
    <rPh sb="2" eb="3">
      <t>ネン</t>
    </rPh>
    <rPh sb="5" eb="6">
      <t>ガツ</t>
    </rPh>
    <phoneticPr fontId="9"/>
  </si>
  <si>
    <t>R4年11月</t>
    <rPh sb="2" eb="3">
      <t>ネン</t>
    </rPh>
    <rPh sb="5" eb="6">
      <t>ガツ</t>
    </rPh>
    <phoneticPr fontId="9"/>
  </si>
  <si>
    <t>R4年12月</t>
    <rPh sb="2" eb="3">
      <t>ネン</t>
    </rPh>
    <rPh sb="5" eb="6">
      <t>ガツ</t>
    </rPh>
    <phoneticPr fontId="9"/>
  </si>
  <si>
    <t>R5年1月</t>
    <rPh sb="2" eb="3">
      <t>ネン</t>
    </rPh>
    <rPh sb="4" eb="5">
      <t>ガツ</t>
    </rPh>
    <phoneticPr fontId="9"/>
  </si>
  <si>
    <t>R5年2月</t>
    <rPh sb="2" eb="3">
      <t>ネン</t>
    </rPh>
    <rPh sb="4" eb="5">
      <t>ガツ</t>
    </rPh>
    <phoneticPr fontId="9"/>
  </si>
  <si>
    <t>R5年3月</t>
    <rPh sb="2" eb="3">
      <t>ネン</t>
    </rPh>
    <rPh sb="4" eb="5">
      <t>ガツ</t>
    </rPh>
    <phoneticPr fontId="9"/>
  </si>
  <si>
    <r>
      <t>M</t>
    </r>
    <r>
      <rPr>
        <sz val="10"/>
        <rFont val="ＭＳ Ｐゴシック"/>
        <family val="3"/>
        <charset val="128"/>
      </rPr>
      <t>変更k</t>
    </r>
    <r>
      <rPr>
        <sz val="13"/>
        <rFont val="ＭＳ Ｐゴシック"/>
        <family val="3"/>
        <charset val="128"/>
      </rPr>
      <t xml:space="preserve"> or P'</t>
    </r>
    <phoneticPr fontId="2"/>
  </si>
  <si>
    <t>+</t>
    <phoneticPr fontId="2"/>
  </si>
  <si>
    <t>+</t>
    <phoneticPr fontId="2"/>
  </si>
  <si>
    <t>※　必要に応じて、行、列（関数）を追加してご使用ください。
※　本計算例は、スライド請求を検討する際の参考としてください。
　　なお、実際のスライド請求にあたっては、マニュアルに基づき発注者と協議を行ってください。 
※　計算方法等に疑義がある場合は、発注者又は県土整備部建設企画課にお問い合わせください。</t>
    <rPh sb="11" eb="12">
      <t>レツ</t>
    </rPh>
    <rPh sb="136" eb="140">
      <t>ケンセツキカク</t>
    </rPh>
    <phoneticPr fontId="2"/>
  </si>
  <si>
    <t>様式</t>
    <rPh sb="0" eb="2">
      <t>ヨウシキ</t>
    </rPh>
    <phoneticPr fontId="2"/>
  </si>
  <si>
    <t>建設工事請負契約約款第２６条第５項に基づく請負代金額の変更請求額の内訳は、下記のとおりです。</t>
    <rPh sb="0" eb="2">
      <t>ケンセツ</t>
    </rPh>
    <rPh sb="2" eb="4">
      <t>コウジ</t>
    </rPh>
    <rPh sb="4" eb="6">
      <t>ウケオイ</t>
    </rPh>
    <rPh sb="6" eb="8">
      <t>ケイヤク</t>
    </rPh>
    <rPh sb="8" eb="10">
      <t>ヤッカン</t>
    </rPh>
    <rPh sb="10" eb="11">
      <t>ダイ</t>
    </rPh>
    <rPh sb="13" eb="14">
      <t>ジョウ</t>
    </rPh>
    <rPh sb="14" eb="15">
      <t>ダイ</t>
    </rPh>
    <rPh sb="16" eb="17">
      <t>コウ</t>
    </rPh>
    <rPh sb="18" eb="19">
      <t>モト</t>
    </rPh>
    <rPh sb="21" eb="23">
      <t>ウケオイ</t>
    </rPh>
    <rPh sb="23" eb="25">
      <t>ダイキン</t>
    </rPh>
    <rPh sb="25" eb="26">
      <t>ガク</t>
    </rPh>
    <rPh sb="27" eb="29">
      <t>ヘンコウ</t>
    </rPh>
    <rPh sb="29" eb="31">
      <t>セイキュウ</t>
    </rPh>
    <rPh sb="31" eb="32">
      <t>ガク</t>
    </rPh>
    <rPh sb="33" eb="35">
      <t>ウチワケ</t>
    </rPh>
    <rPh sb="37" eb="39">
      <t>カキ</t>
    </rPh>
    <phoneticPr fontId="2"/>
  </si>
  <si>
    <t xml:space="preserve">１．購入先、購入単価、購入数量等を証明出来る場合は、その資料（納品書・領収書等）を添付の上、併せて監督職員に提出すること。
　　証明できない場合は、概算数量を記載の上、その算出根拠を記した書類を提出すること。
２．対象材料は、品目毎および購入年月毎にとりまとめるものとする。なお、とりまとめ数量欄が足りない場合は、複数枚になってもよい。
３．変動額から受注者の負担額を差し引いて、単品スライド請求額を算出する計算過程を、別紙に記載すること。　
</t>
    <rPh sb="35" eb="38">
      <t>リョウシュウショ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</si>
</sst>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00;[Red]\-#,##0.000"/>
    <numFmt numFmtId="178" formatCode="#,##0_);[Red]\(#,##0\)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36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21"/>
      <color theme="1"/>
      <name val="BIZ UDP明朝 Medium"/>
      <family val="1"/>
      <charset val="128"/>
    </font>
    <font>
      <sz val="20"/>
      <color theme="1"/>
      <name val="ＭＳ Ｐゴシック"/>
      <family val="2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2.5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28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0" fillId="0" borderId="13" xfId="0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12" fillId="0" borderId="9" xfId="0" applyNumberFormat="1" applyFont="1" applyBorder="1" applyAlignment="1">
      <alignment vertical="center" shrinkToFit="1"/>
    </xf>
    <xf numFmtId="38" fontId="12" fillId="0" borderId="9" xfId="0" applyNumberFormat="1" applyFont="1" applyBorder="1" applyAlignment="1">
      <alignment vertical="center" shrinkToFit="1"/>
    </xf>
    <xf numFmtId="38" fontId="12" fillId="0" borderId="16" xfId="1" applyFont="1" applyBorder="1" applyAlignment="1">
      <alignment vertical="center" shrinkToFit="1"/>
    </xf>
    <xf numFmtId="38" fontId="12" fillId="0" borderId="16" xfId="0" applyNumberFormat="1" applyFont="1" applyBorder="1" applyAlignment="1">
      <alignment vertical="center" shrinkToFit="1"/>
    </xf>
    <xf numFmtId="38" fontId="12" fillId="0" borderId="9" xfId="1" applyFont="1" applyBorder="1" applyAlignment="1">
      <alignment vertical="center" shrinkToFit="1"/>
    </xf>
    <xf numFmtId="38" fontId="12" fillId="0" borderId="10" xfId="0" applyNumberFormat="1" applyFont="1" applyBorder="1" applyAlignment="1">
      <alignment vertical="center" shrinkToFit="1"/>
    </xf>
    <xf numFmtId="177" fontId="12" fillId="0" borderId="17" xfId="0" applyNumberFormat="1" applyFont="1" applyBorder="1" applyAlignment="1">
      <alignment vertical="center" shrinkToFit="1"/>
    </xf>
    <xf numFmtId="38" fontId="12" fillId="0" borderId="17" xfId="0" applyNumberFormat="1" applyFont="1" applyBorder="1" applyAlignment="1">
      <alignment vertical="center" shrinkToFit="1"/>
    </xf>
    <xf numFmtId="38" fontId="12" fillId="0" borderId="17" xfId="1" applyFont="1" applyBorder="1" applyAlignment="1">
      <alignment vertical="center" shrinkToFit="1"/>
    </xf>
    <xf numFmtId="38" fontId="12" fillId="0" borderId="18" xfId="0" applyNumberFormat="1" applyFont="1" applyBorder="1" applyAlignment="1">
      <alignment vertical="center" shrinkToFit="1"/>
    </xf>
    <xf numFmtId="38" fontId="12" fillId="0" borderId="18" xfId="1" applyFont="1" applyBorder="1" applyAlignment="1">
      <alignment vertical="center" shrinkToFit="1"/>
    </xf>
    <xf numFmtId="38" fontId="12" fillId="0" borderId="19" xfId="0" applyNumberFormat="1" applyFont="1" applyBorder="1" applyAlignment="1">
      <alignment vertical="center" shrinkToFit="1"/>
    </xf>
    <xf numFmtId="177" fontId="12" fillId="0" borderId="21" xfId="0" applyNumberFormat="1" applyFont="1" applyBorder="1" applyAlignment="1">
      <alignment vertical="center" shrinkToFit="1"/>
    </xf>
    <xf numFmtId="38" fontId="12" fillId="0" borderId="21" xfId="0" applyNumberFormat="1" applyFont="1" applyBorder="1" applyAlignment="1">
      <alignment vertical="center" shrinkToFit="1"/>
    </xf>
    <xf numFmtId="38" fontId="12" fillId="0" borderId="21" xfId="1" applyFont="1" applyBorder="1" applyAlignment="1">
      <alignment vertical="center" shrinkToFit="1"/>
    </xf>
    <xf numFmtId="38" fontId="12" fillId="0" borderId="22" xfId="0" applyNumberFormat="1" applyFont="1" applyBorder="1" applyAlignment="1">
      <alignment vertical="center" shrinkToFit="1"/>
    </xf>
    <xf numFmtId="176" fontId="12" fillId="0" borderId="13" xfId="1" applyNumberFormat="1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38" fontId="12" fillId="0" borderId="13" xfId="0" applyNumberFormat="1" applyFont="1" applyBorder="1" applyAlignment="1">
      <alignment vertical="center" shrinkToFit="1"/>
    </xf>
    <xf numFmtId="38" fontId="12" fillId="0" borderId="14" xfId="0" applyNumberFormat="1" applyFont="1" applyBorder="1" applyAlignment="1">
      <alignment vertical="center" shrinkToFit="1"/>
    </xf>
    <xf numFmtId="177" fontId="12" fillId="0" borderId="18" xfId="0" applyNumberFormat="1" applyFont="1" applyBorder="1" applyAlignment="1">
      <alignment vertical="center" shrinkToFit="1"/>
    </xf>
    <xf numFmtId="38" fontId="12" fillId="0" borderId="23" xfId="0" applyNumberFormat="1" applyFont="1" applyBorder="1" applyAlignment="1">
      <alignment vertical="center" shrinkToFit="1"/>
    </xf>
    <xf numFmtId="177" fontId="12" fillId="0" borderId="24" xfId="0" applyNumberFormat="1" applyFont="1" applyBorder="1" applyAlignment="1">
      <alignment vertical="center" shrinkToFit="1"/>
    </xf>
    <xf numFmtId="38" fontId="12" fillId="0" borderId="24" xfId="0" applyNumberFormat="1" applyFont="1" applyBorder="1" applyAlignment="1">
      <alignment vertical="center" shrinkToFit="1"/>
    </xf>
    <xf numFmtId="38" fontId="12" fillId="0" borderId="25" xfId="0" applyNumberFormat="1" applyFont="1" applyBorder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38" fontId="8" fillId="0" borderId="7" xfId="0" applyNumberFormat="1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0" fillId="0" borderId="32" xfId="0" applyBorder="1" applyAlignment="1">
      <alignment horizontal="center" vertical="center"/>
    </xf>
    <xf numFmtId="38" fontId="0" fillId="0" borderId="32" xfId="1" applyFont="1" applyFill="1" applyBorder="1" applyAlignment="1">
      <alignment horizontal="center" vertical="center"/>
    </xf>
    <xf numFmtId="38" fontId="0" fillId="0" borderId="3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8" fillId="0" borderId="7" xfId="0" applyNumberFormat="1" applyFont="1" applyBorder="1" applyAlignment="1">
      <alignment horizontal="right" vertical="center" shrinkToFit="1"/>
    </xf>
    <xf numFmtId="38" fontId="12" fillId="0" borderId="31" xfId="1" applyFont="1" applyBorder="1" applyAlignment="1">
      <alignment vertical="center" shrinkToFit="1"/>
    </xf>
    <xf numFmtId="0" fontId="19" fillId="3" borderId="33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/>
    </xf>
    <xf numFmtId="38" fontId="19" fillId="3" borderId="20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2" fillId="0" borderId="30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13" fillId="0" borderId="0" xfId="0" applyFont="1" applyAlignment="1">
      <alignment horizontal="left" vertical="center"/>
    </xf>
    <xf numFmtId="0" fontId="21" fillId="0" borderId="26" xfId="0" applyFont="1" applyBorder="1">
      <alignment vertical="center"/>
    </xf>
    <xf numFmtId="38" fontId="11" fillId="0" borderId="40" xfId="2" applyFont="1" applyBorder="1" applyAlignment="1">
      <alignment vertical="center" shrinkToFit="1"/>
    </xf>
    <xf numFmtId="177" fontId="11" fillId="0" borderId="41" xfId="2" applyNumberFormat="1" applyFont="1" applyBorder="1" applyAlignment="1">
      <alignment vertical="center" shrinkToFit="1"/>
    </xf>
    <xf numFmtId="38" fontId="11" fillId="0" borderId="41" xfId="2" applyFont="1" applyBorder="1" applyAlignment="1">
      <alignment vertical="center" shrinkToFit="1"/>
    </xf>
    <xf numFmtId="38" fontId="11" fillId="0" borderId="42" xfId="2" applyFont="1" applyBorder="1" applyAlignment="1">
      <alignment vertical="center" shrinkToFit="1"/>
    </xf>
    <xf numFmtId="177" fontId="11" fillId="0" borderId="43" xfId="2" applyNumberFormat="1" applyFont="1" applyBorder="1" applyAlignment="1">
      <alignment vertical="center" shrinkToFit="1"/>
    </xf>
    <xf numFmtId="38" fontId="11" fillId="0" borderId="43" xfId="2" applyFont="1" applyBorder="1" applyAlignment="1">
      <alignment vertical="center" shrinkToFit="1"/>
    </xf>
    <xf numFmtId="38" fontId="12" fillId="0" borderId="7" xfId="0" quotePrefix="1" applyNumberFormat="1" applyFont="1" applyBorder="1" applyAlignment="1">
      <alignment horizontal="right" vertical="center" shrinkToFit="1"/>
    </xf>
    <xf numFmtId="177" fontId="11" fillId="0" borderId="44" xfId="2" applyNumberFormat="1" applyFont="1" applyBorder="1" applyAlignment="1">
      <alignment vertical="center" shrinkToFit="1"/>
    </xf>
    <xf numFmtId="38" fontId="11" fillId="0" borderId="44" xfId="2" applyFont="1" applyBorder="1" applyAlignment="1">
      <alignment vertical="center" shrinkToFit="1"/>
    </xf>
    <xf numFmtId="38" fontId="11" fillId="0" borderId="45" xfId="2" applyFont="1" applyBorder="1" applyAlignment="1">
      <alignment horizontal="center" vertical="center" shrinkToFit="1"/>
    </xf>
    <xf numFmtId="38" fontId="11" fillId="0" borderId="45" xfId="2" applyFont="1" applyBorder="1" applyAlignment="1">
      <alignment vertical="center" shrinkToFit="1"/>
    </xf>
    <xf numFmtId="0" fontId="25" fillId="0" borderId="0" xfId="0" applyFont="1" applyAlignment="1">
      <alignment vertical="top" wrapText="1"/>
    </xf>
    <xf numFmtId="38" fontId="11" fillId="0" borderId="47" xfId="2" applyFont="1" applyBorder="1" applyAlignment="1">
      <alignment vertical="center" shrinkToFit="1"/>
    </xf>
    <xf numFmtId="0" fontId="17" fillId="2" borderId="35" xfId="0" applyFont="1" applyFill="1" applyBorder="1" applyAlignment="1">
      <alignment vertical="center" wrapText="1"/>
    </xf>
    <xf numFmtId="0" fontId="18" fillId="2" borderId="35" xfId="0" applyFont="1" applyFill="1" applyBorder="1" applyAlignment="1">
      <alignment vertical="center" shrinkToFit="1"/>
    </xf>
    <xf numFmtId="38" fontId="11" fillId="0" borderId="35" xfId="2" applyFont="1" applyBorder="1" applyAlignment="1">
      <alignment vertical="center" shrinkToFit="1"/>
    </xf>
    <xf numFmtId="0" fontId="0" fillId="0" borderId="35" xfId="0" applyBorder="1">
      <alignment vertical="center"/>
    </xf>
    <xf numFmtId="177" fontId="12" fillId="0" borderId="37" xfId="0" applyNumberFormat="1" applyFont="1" applyBorder="1" applyAlignment="1">
      <alignment vertical="center" shrinkToFit="1"/>
    </xf>
    <xf numFmtId="38" fontId="12" fillId="0" borderId="37" xfId="1" applyFont="1" applyBorder="1" applyAlignment="1">
      <alignment vertical="center" shrinkToFit="1"/>
    </xf>
    <xf numFmtId="38" fontId="12" fillId="0" borderId="37" xfId="0" applyNumberFormat="1" applyFont="1" applyBorder="1" applyAlignment="1">
      <alignment vertical="center" shrinkToFit="1"/>
    </xf>
    <xf numFmtId="38" fontId="12" fillId="0" borderId="24" xfId="1" applyFont="1" applyBorder="1" applyAlignment="1">
      <alignment vertical="center" shrinkToFit="1"/>
    </xf>
    <xf numFmtId="0" fontId="25" fillId="0" borderId="6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32" xfId="0" applyFont="1" applyBorder="1">
      <alignment vertical="center"/>
    </xf>
    <xf numFmtId="0" fontId="25" fillId="0" borderId="6" xfId="0" applyFont="1" applyBorder="1" applyAlignment="1">
      <alignment vertical="distributed" wrapText="1"/>
    </xf>
    <xf numFmtId="0" fontId="25" fillId="0" borderId="0" xfId="0" applyFont="1" applyAlignment="1">
      <alignment vertical="distributed" wrapText="1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1"/>
    </xf>
    <xf numFmtId="0" fontId="8" fillId="0" borderId="4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vertical="top" wrapTex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38" fontId="27" fillId="0" borderId="0" xfId="0" applyNumberFormat="1" applyFont="1">
      <alignment vertical="center"/>
    </xf>
    <xf numFmtId="0" fontId="29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3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38" fontId="29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21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shrinkToFit="1"/>
    </xf>
    <xf numFmtId="0" fontId="30" fillId="0" borderId="50" xfId="0" applyFont="1" applyBorder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178" fontId="27" fillId="0" borderId="50" xfId="0" applyNumberFormat="1" applyFont="1" applyBorder="1" applyAlignment="1">
      <alignment horizontal="center" vertical="center"/>
    </xf>
    <xf numFmtId="38" fontId="27" fillId="0" borderId="50" xfId="0" applyNumberFormat="1" applyFont="1" applyBorder="1">
      <alignment vertical="center"/>
    </xf>
    <xf numFmtId="0" fontId="27" fillId="0" borderId="50" xfId="0" applyFont="1" applyBorder="1">
      <alignment vertical="center"/>
    </xf>
    <xf numFmtId="0" fontId="27" fillId="0" borderId="50" xfId="0" applyFont="1" applyBorder="1" applyAlignment="1">
      <alignment horizontal="right" vertical="center"/>
    </xf>
    <xf numFmtId="0" fontId="27" fillId="0" borderId="0" xfId="0" applyFont="1" applyAlignment="1"/>
    <xf numFmtId="38" fontId="27" fillId="0" borderId="0" xfId="1" applyFont="1" applyBorder="1">
      <alignment vertical="center"/>
    </xf>
    <xf numFmtId="0" fontId="30" fillId="4" borderId="48" xfId="0" applyFont="1" applyFill="1" applyBorder="1" applyAlignment="1">
      <alignment horizontal="left" vertical="center" shrinkToFit="1"/>
    </xf>
    <xf numFmtId="0" fontId="30" fillId="4" borderId="27" xfId="0" applyFont="1" applyFill="1" applyBorder="1" applyAlignment="1">
      <alignment horizontal="center" vertical="center" shrinkToFit="1"/>
    </xf>
    <xf numFmtId="38" fontId="30" fillId="4" borderId="27" xfId="1" applyFont="1" applyFill="1" applyBorder="1" applyAlignment="1">
      <alignment horizontal="center" vertical="center" shrinkToFit="1"/>
    </xf>
    <xf numFmtId="176" fontId="30" fillId="4" borderId="27" xfId="1" applyNumberFormat="1" applyFont="1" applyFill="1" applyBorder="1" applyAlignment="1">
      <alignment horizontal="right" vertical="center" shrinkToFit="1"/>
    </xf>
    <xf numFmtId="38" fontId="30" fillId="4" borderId="27" xfId="1" applyFont="1" applyFill="1" applyBorder="1" applyAlignment="1">
      <alignment horizontal="right" vertical="center" shrinkToFit="1"/>
    </xf>
    <xf numFmtId="0" fontId="30" fillId="4" borderId="28" xfId="0" applyFont="1" applyFill="1" applyBorder="1" applyAlignment="1">
      <alignment horizontal="center" vertical="center" shrinkToFit="1"/>
    </xf>
    <xf numFmtId="0" fontId="30" fillId="4" borderId="17" xfId="0" applyFont="1" applyFill="1" applyBorder="1" applyAlignment="1">
      <alignment horizontal="center" vertical="center" shrinkToFit="1"/>
    </xf>
    <xf numFmtId="38" fontId="30" fillId="4" borderId="17" xfId="1" applyFont="1" applyFill="1" applyBorder="1" applyAlignment="1">
      <alignment horizontal="center" vertical="center" shrinkToFit="1"/>
    </xf>
    <xf numFmtId="176" fontId="30" fillId="4" borderId="17" xfId="1" applyNumberFormat="1" applyFont="1" applyFill="1" applyBorder="1" applyAlignment="1">
      <alignment horizontal="right" vertical="center" shrinkToFit="1"/>
    </xf>
    <xf numFmtId="38" fontId="30" fillId="4" borderId="17" xfId="1" applyFont="1" applyFill="1" applyBorder="1" applyAlignment="1">
      <alignment horizontal="right" vertical="center" shrinkToFit="1"/>
    </xf>
    <xf numFmtId="38" fontId="30" fillId="4" borderId="17" xfId="1" applyFont="1" applyFill="1" applyBorder="1" applyAlignment="1">
      <alignment vertical="center" shrinkToFit="1"/>
    </xf>
    <xf numFmtId="0" fontId="30" fillId="4" borderId="28" xfId="0" applyFont="1" applyFill="1" applyBorder="1" applyAlignment="1">
      <alignment vertical="center" shrinkToFit="1"/>
    </xf>
    <xf numFmtId="0" fontId="30" fillId="4" borderId="17" xfId="0" applyFont="1" applyFill="1" applyBorder="1" applyAlignment="1">
      <alignment vertical="center" shrinkToFit="1"/>
    </xf>
    <xf numFmtId="38" fontId="30" fillId="4" borderId="17" xfId="1" quotePrefix="1" applyFont="1" applyFill="1" applyBorder="1" applyAlignment="1">
      <alignment horizontal="right" vertical="center" shrinkToFit="1"/>
    </xf>
    <xf numFmtId="38" fontId="30" fillId="4" borderId="24" xfId="1" applyFont="1" applyFill="1" applyBorder="1" applyAlignment="1">
      <alignment horizontal="right" vertical="center" shrinkToFit="1"/>
    </xf>
    <xf numFmtId="38" fontId="30" fillId="4" borderId="51" xfId="1" applyFont="1" applyFill="1" applyBorder="1" applyAlignment="1">
      <alignment horizontal="right" vertical="center" shrinkToFit="1"/>
    </xf>
    <xf numFmtId="38" fontId="30" fillId="4" borderId="29" xfId="1" applyFont="1" applyFill="1" applyBorder="1" applyAlignment="1">
      <alignment vertical="center" shrinkToFit="1"/>
    </xf>
    <xf numFmtId="0" fontId="0" fillId="4" borderId="9" xfId="0" applyFill="1" applyBorder="1">
      <alignment vertical="center"/>
    </xf>
    <xf numFmtId="176" fontId="12" fillId="4" borderId="9" xfId="1" applyNumberFormat="1" applyFont="1" applyFill="1" applyBorder="1" applyAlignment="1">
      <alignment vertical="center" shrinkToFit="1"/>
    </xf>
    <xf numFmtId="0" fontId="0" fillId="4" borderId="17" xfId="0" applyFill="1" applyBorder="1">
      <alignment vertical="center"/>
    </xf>
    <xf numFmtId="176" fontId="12" fillId="4" borderId="17" xfId="1" applyNumberFormat="1" applyFont="1" applyFill="1" applyBorder="1" applyAlignment="1">
      <alignment vertical="center" shrinkToFit="1"/>
    </xf>
    <xf numFmtId="0" fontId="0" fillId="4" borderId="21" xfId="0" applyFill="1" applyBorder="1">
      <alignment vertical="center"/>
    </xf>
    <xf numFmtId="176" fontId="12" fillId="4" borderId="21" xfId="1" applyNumberFormat="1" applyFont="1" applyFill="1" applyBorder="1" applyAlignment="1">
      <alignment vertical="center" shrinkToFit="1"/>
    </xf>
    <xf numFmtId="0" fontId="0" fillId="4" borderId="18" xfId="0" applyFill="1" applyBorder="1">
      <alignment vertical="center"/>
    </xf>
    <xf numFmtId="176" fontId="12" fillId="4" borderId="18" xfId="1" applyNumberFormat="1" applyFont="1" applyFill="1" applyBorder="1" applyAlignment="1">
      <alignment vertical="center" shrinkToFit="1"/>
    </xf>
    <xf numFmtId="0" fontId="0" fillId="4" borderId="24" xfId="0" applyFill="1" applyBorder="1">
      <alignment vertical="center"/>
    </xf>
    <xf numFmtId="176" fontId="12" fillId="4" borderId="24" xfId="1" applyNumberFormat="1" applyFont="1" applyFill="1" applyBorder="1" applyAlignment="1">
      <alignment vertical="center" shrinkToFit="1"/>
    </xf>
    <xf numFmtId="0" fontId="6" fillId="4" borderId="18" xfId="0" applyFont="1" applyFill="1" applyBorder="1" applyAlignment="1">
      <alignment vertical="center" shrinkToFit="1"/>
    </xf>
    <xf numFmtId="0" fontId="6" fillId="4" borderId="18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177" fontId="8" fillId="4" borderId="40" xfId="2" applyNumberFormat="1" applyFont="1" applyFill="1" applyBorder="1" applyAlignment="1">
      <alignment vertical="center" shrinkToFit="1"/>
    </xf>
    <xf numFmtId="38" fontId="8" fillId="4" borderId="40" xfId="2" applyFont="1" applyFill="1" applyBorder="1" applyAlignment="1">
      <alignment vertical="center" shrinkToFit="1"/>
    </xf>
    <xf numFmtId="38" fontId="8" fillId="4" borderId="45" xfId="2" applyFont="1" applyFill="1" applyBorder="1" applyAlignment="1">
      <alignment vertical="center" shrinkToFit="1"/>
    </xf>
    <xf numFmtId="38" fontId="8" fillId="4" borderId="44" xfId="2" applyFont="1" applyFill="1" applyBorder="1" applyAlignment="1">
      <alignment vertical="center" shrinkToFit="1"/>
    </xf>
    <xf numFmtId="38" fontId="8" fillId="4" borderId="42" xfId="2" applyFont="1" applyFill="1" applyBorder="1" applyAlignment="1">
      <alignment vertical="center" shrinkToFit="1"/>
    </xf>
    <xf numFmtId="38" fontId="8" fillId="4" borderId="43" xfId="2" applyFont="1" applyFill="1" applyBorder="1" applyAlignment="1">
      <alignment vertical="center" shrinkToFit="1"/>
    </xf>
    <xf numFmtId="38" fontId="8" fillId="4" borderId="47" xfId="2" applyFont="1" applyFill="1" applyBorder="1" applyAlignment="1">
      <alignment vertical="center" shrinkToFit="1"/>
    </xf>
    <xf numFmtId="38" fontId="8" fillId="4" borderId="41" xfId="2" applyFont="1" applyFill="1" applyBorder="1" applyAlignment="1">
      <alignment vertical="center" shrinkToFit="1"/>
    </xf>
    <xf numFmtId="0" fontId="19" fillId="5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/>
    </xf>
    <xf numFmtId="0" fontId="34" fillId="5" borderId="21" xfId="0" applyFont="1" applyFill="1" applyBorder="1" applyAlignment="1">
      <alignment horizontal="center" vertical="center" wrapText="1"/>
    </xf>
    <xf numFmtId="0" fontId="34" fillId="5" borderId="37" xfId="0" applyFont="1" applyFill="1" applyBorder="1" applyAlignment="1">
      <alignment horizontal="center" vertical="center"/>
    </xf>
    <xf numFmtId="0" fontId="34" fillId="5" borderId="21" xfId="0" applyFont="1" applyFill="1" applyBorder="1" applyAlignment="1">
      <alignment horizontal="center" vertical="center" shrinkToFit="1"/>
    </xf>
    <xf numFmtId="177" fontId="8" fillId="4" borderId="42" xfId="2" applyNumberFormat="1" applyFont="1" applyFill="1" applyBorder="1" applyAlignment="1">
      <alignment vertical="center" shrinkToFit="1"/>
    </xf>
    <xf numFmtId="177" fontId="8" fillId="4" borderId="45" xfId="2" applyNumberFormat="1" applyFont="1" applyFill="1" applyBorder="1" applyAlignment="1">
      <alignment vertical="center" shrinkToFit="1"/>
    </xf>
    <xf numFmtId="177" fontId="11" fillId="0" borderId="52" xfId="2" applyNumberFormat="1" applyFont="1" applyBorder="1" applyAlignment="1">
      <alignment vertical="center" shrinkToFit="1"/>
    </xf>
    <xf numFmtId="38" fontId="8" fillId="4" borderId="52" xfId="2" applyFont="1" applyFill="1" applyBorder="1" applyAlignment="1">
      <alignment vertical="center" shrinkToFit="1"/>
    </xf>
    <xf numFmtId="38" fontId="11" fillId="0" borderId="52" xfId="2" applyFont="1" applyBorder="1" applyAlignment="1">
      <alignment vertical="center" shrinkToFit="1"/>
    </xf>
    <xf numFmtId="177" fontId="11" fillId="0" borderId="43" xfId="2" applyNumberFormat="1" applyFont="1" applyFill="1" applyBorder="1" applyAlignment="1">
      <alignment vertical="center" shrinkToFit="1"/>
    </xf>
    <xf numFmtId="177" fontId="11" fillId="0" borderId="44" xfId="2" applyNumberFormat="1" applyFont="1" applyFill="1" applyBorder="1" applyAlignment="1">
      <alignment vertical="center" shrinkToFit="1"/>
    </xf>
    <xf numFmtId="177" fontId="11" fillId="0" borderId="41" xfId="2" applyNumberFormat="1" applyFont="1" applyFill="1" applyBorder="1" applyAlignment="1">
      <alignment vertical="center" shrinkToFit="1"/>
    </xf>
    <xf numFmtId="177" fontId="8" fillId="4" borderId="47" xfId="2" applyNumberFormat="1" applyFont="1" applyFill="1" applyBorder="1" applyAlignment="1">
      <alignment vertical="center" shrinkToFit="1"/>
    </xf>
    <xf numFmtId="0" fontId="34" fillId="6" borderId="17" xfId="0" applyFont="1" applyFill="1" applyBorder="1" applyAlignment="1">
      <alignment horizontal="center" vertical="center"/>
    </xf>
    <xf numFmtId="0" fontId="34" fillId="6" borderId="24" xfId="0" applyFont="1" applyFill="1" applyBorder="1" applyAlignment="1">
      <alignment horizontal="center" vertical="center" wrapText="1"/>
    </xf>
    <xf numFmtId="0" fontId="34" fillId="6" borderId="31" xfId="0" applyFont="1" applyFill="1" applyBorder="1" applyAlignment="1">
      <alignment horizontal="center" vertical="center"/>
    </xf>
    <xf numFmtId="0" fontId="34" fillId="6" borderId="17" xfId="0" applyFont="1" applyFill="1" applyBorder="1" applyAlignment="1">
      <alignment horizontal="center" vertical="center" shrinkToFit="1"/>
    </xf>
    <xf numFmtId="38" fontId="30" fillId="4" borderId="19" xfId="1" applyFont="1" applyFill="1" applyBorder="1" applyAlignment="1">
      <alignment horizontal="center" vertical="center" shrinkToFit="1"/>
    </xf>
    <xf numFmtId="38" fontId="15" fillId="0" borderId="7" xfId="0" applyNumberFormat="1" applyFont="1" applyBorder="1" applyAlignment="1">
      <alignment horizontal="center" vertical="center" shrinkToFit="1"/>
    </xf>
    <xf numFmtId="38" fontId="29" fillId="0" borderId="26" xfId="0" applyNumberFormat="1" applyFont="1" applyBorder="1" applyAlignment="1">
      <alignment horizontal="right" vertical="center"/>
    </xf>
    <xf numFmtId="38" fontId="29" fillId="0" borderId="49" xfId="0" applyNumberFormat="1" applyFont="1" applyBorder="1" applyAlignment="1">
      <alignment horizontal="right" vertical="center"/>
    </xf>
    <xf numFmtId="0" fontId="29" fillId="0" borderId="49" xfId="0" applyFont="1" applyBorder="1" applyAlignment="1">
      <alignment horizontal="right" vertical="center"/>
    </xf>
    <xf numFmtId="38" fontId="29" fillId="0" borderId="34" xfId="0" applyNumberFormat="1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 shrinkToFit="1"/>
    </xf>
    <xf numFmtId="0" fontId="27" fillId="4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top" wrapText="1"/>
    </xf>
    <xf numFmtId="0" fontId="27" fillId="4" borderId="0" xfId="0" applyFont="1" applyFill="1" applyAlignment="1">
      <alignment horizontal="right" vertical="center" shrinkToFit="1"/>
    </xf>
    <xf numFmtId="0" fontId="30" fillId="4" borderId="28" xfId="0" applyFont="1" applyFill="1" applyBorder="1" applyAlignment="1">
      <alignment horizontal="center" vertical="center" shrinkToFit="1"/>
    </xf>
    <xf numFmtId="0" fontId="30" fillId="4" borderId="49" xfId="0" applyFont="1" applyFill="1" applyBorder="1" applyAlignment="1">
      <alignment horizontal="center" vertical="center" shrinkToFit="1"/>
    </xf>
    <xf numFmtId="0" fontId="30" fillId="4" borderId="29" xfId="0" applyFont="1" applyFill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1" fillId="0" borderId="26" xfId="0" applyFont="1" applyBorder="1" applyAlignment="1">
      <alignment horizontal="left" vertical="center" indent="5"/>
    </xf>
    <xf numFmtId="0" fontId="32" fillId="5" borderId="9" xfId="0" applyFont="1" applyFill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38" fontId="16" fillId="4" borderId="2" xfId="1" applyFont="1" applyFill="1" applyBorder="1" applyAlignment="1">
      <alignment horizontal="center" vertical="center"/>
    </xf>
    <xf numFmtId="38" fontId="16" fillId="4" borderId="3" xfId="1" applyFont="1" applyFill="1" applyBorder="1" applyAlignment="1">
      <alignment horizontal="center" vertical="center"/>
    </xf>
    <xf numFmtId="38" fontId="16" fillId="0" borderId="2" xfId="1" applyFont="1" applyBorder="1" applyAlignment="1">
      <alignment horizontal="center" vertical="center"/>
    </xf>
    <xf numFmtId="38" fontId="16" fillId="0" borderId="5" xfId="1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 shrinkToFit="1"/>
    </xf>
    <xf numFmtId="0" fontId="14" fillId="0" borderId="20" xfId="0" quotePrefix="1" applyFont="1" applyBorder="1" applyAlignment="1">
      <alignment horizontal="center" vertical="center" shrinkToFit="1"/>
    </xf>
    <xf numFmtId="38" fontId="15" fillId="0" borderId="2" xfId="0" applyNumberFormat="1" applyFont="1" applyBorder="1" applyAlignment="1">
      <alignment horizontal="center" vertical="center" shrinkToFit="1"/>
    </xf>
    <xf numFmtId="38" fontId="15" fillId="0" borderId="5" xfId="0" applyNumberFormat="1" applyFont="1" applyBorder="1" applyAlignment="1">
      <alignment horizontal="center" vertical="center" shrinkToFi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/>
    </xf>
    <xf numFmtId="38" fontId="19" fillId="5" borderId="11" xfId="0" applyNumberFormat="1" applyFont="1" applyFill="1" applyBorder="1" applyAlignment="1">
      <alignment horizontal="center" vertical="center"/>
    </xf>
    <xf numFmtId="38" fontId="19" fillId="5" borderId="20" xfId="0" applyNumberFormat="1" applyFont="1" applyFill="1" applyBorder="1" applyAlignment="1">
      <alignment horizontal="center" vertical="center"/>
    </xf>
    <xf numFmtId="38" fontId="19" fillId="5" borderId="15" xfId="0" applyNumberFormat="1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33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2" xfId="0" applyFont="1" applyBorder="1">
      <alignment vertical="center"/>
    </xf>
    <xf numFmtId="0" fontId="8" fillId="0" borderId="43" xfId="0" applyFont="1" applyBorder="1">
      <alignment vertical="center"/>
    </xf>
    <xf numFmtId="177" fontId="11" fillId="0" borderId="42" xfId="2" applyNumberFormat="1" applyFont="1" applyBorder="1" applyAlignment="1">
      <alignment vertical="center" shrinkToFit="1"/>
    </xf>
    <xf numFmtId="177" fontId="11" fillId="0" borderId="43" xfId="2" applyNumberFormat="1" applyFont="1" applyBorder="1" applyAlignment="1">
      <alignment vertical="center" shrinkToFit="1"/>
    </xf>
    <xf numFmtId="38" fontId="11" fillId="4" borderId="42" xfId="1" applyFont="1" applyFill="1" applyBorder="1" applyAlignment="1">
      <alignment vertical="center" shrinkToFit="1"/>
    </xf>
    <xf numFmtId="38" fontId="11" fillId="4" borderId="43" xfId="1" applyFont="1" applyFill="1" applyBorder="1" applyAlignment="1">
      <alignment vertical="center" shrinkToFit="1"/>
    </xf>
    <xf numFmtId="0" fontId="33" fillId="5" borderId="24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33" fillId="5" borderId="37" xfId="0" applyFont="1" applyFill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44" xfId="0" applyFont="1" applyBorder="1">
      <alignment vertical="center"/>
    </xf>
    <xf numFmtId="38" fontId="8" fillId="0" borderId="40" xfId="0" applyNumberFormat="1" applyFont="1" applyBorder="1">
      <alignment vertical="center"/>
    </xf>
    <xf numFmtId="177" fontId="11" fillId="0" borderId="40" xfId="2" applyNumberFormat="1" applyFont="1" applyBorder="1" applyAlignment="1">
      <alignment vertical="center" shrinkToFit="1"/>
    </xf>
    <xf numFmtId="177" fontId="11" fillId="0" borderId="44" xfId="2" applyNumberFormat="1" applyFont="1" applyBorder="1" applyAlignment="1">
      <alignment vertical="center" shrinkToFit="1"/>
    </xf>
    <xf numFmtId="38" fontId="11" fillId="4" borderId="40" xfId="1" applyFont="1" applyFill="1" applyBorder="1" applyAlignment="1">
      <alignment vertical="center" shrinkToFit="1"/>
    </xf>
    <xf numFmtId="38" fontId="11" fillId="4" borderId="44" xfId="1" applyFont="1" applyFill="1" applyBorder="1" applyAlignment="1">
      <alignment vertical="center" shrinkToFit="1"/>
    </xf>
    <xf numFmtId="0" fontId="33" fillId="5" borderId="24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8" fillId="0" borderId="45" xfId="0" applyFont="1" applyBorder="1">
      <alignment vertical="center"/>
    </xf>
    <xf numFmtId="177" fontId="11" fillId="0" borderId="45" xfId="2" applyNumberFormat="1" applyFont="1" applyBorder="1" applyAlignment="1">
      <alignment vertical="center" shrinkToFit="1"/>
    </xf>
    <xf numFmtId="38" fontId="11" fillId="4" borderId="45" xfId="1" applyFont="1" applyFill="1" applyBorder="1" applyAlignment="1">
      <alignment horizontal="center" vertical="center" shrinkToFit="1"/>
    </xf>
    <xf numFmtId="38" fontId="11" fillId="4" borderId="44" xfId="1" applyFont="1" applyFill="1" applyBorder="1" applyAlignment="1">
      <alignment horizontal="center" vertical="center" shrinkToFit="1"/>
    </xf>
    <xf numFmtId="38" fontId="11" fillId="4" borderId="42" xfId="1" applyFont="1" applyFill="1" applyBorder="1" applyAlignment="1">
      <alignment horizontal="center" vertical="center" shrinkToFit="1"/>
    </xf>
    <xf numFmtId="38" fontId="11" fillId="4" borderId="43" xfId="1" applyFont="1" applyFill="1" applyBorder="1" applyAlignment="1">
      <alignment horizontal="center" vertical="center" shrinkToFit="1"/>
    </xf>
    <xf numFmtId="0" fontId="8" fillId="0" borderId="41" xfId="0" applyFont="1" applyBorder="1">
      <alignment vertical="center"/>
    </xf>
    <xf numFmtId="177" fontId="11" fillId="0" borderId="41" xfId="2" applyNumberFormat="1" applyFont="1" applyBorder="1" applyAlignment="1">
      <alignment vertical="center" shrinkToFit="1"/>
    </xf>
    <xf numFmtId="38" fontId="11" fillId="4" borderId="41" xfId="1" applyFont="1" applyFill="1" applyBorder="1" applyAlignment="1">
      <alignment horizontal="center" vertical="center" shrinkToFit="1"/>
    </xf>
    <xf numFmtId="0" fontId="15" fillId="0" borderId="42" xfId="3" applyFont="1" applyBorder="1">
      <alignment vertical="center"/>
    </xf>
    <xf numFmtId="0" fontId="15" fillId="0" borderId="44" xfId="3" applyFont="1" applyBorder="1">
      <alignment vertical="center"/>
    </xf>
    <xf numFmtId="38" fontId="11" fillId="4" borderId="42" xfId="1" applyFont="1" applyFill="1" applyBorder="1" applyAlignment="1">
      <alignment horizontal="right" vertical="center" shrinkToFit="1"/>
    </xf>
    <xf numFmtId="38" fontId="11" fillId="4" borderId="44" xfId="1" applyFont="1" applyFill="1" applyBorder="1" applyAlignment="1">
      <alignment horizontal="right" vertical="center" shrinkToFit="1"/>
    </xf>
    <xf numFmtId="38" fontId="11" fillId="4" borderId="43" xfId="1" applyFont="1" applyFill="1" applyBorder="1" applyAlignment="1">
      <alignment horizontal="right" vertical="center" shrinkToFit="1"/>
    </xf>
    <xf numFmtId="0" fontId="15" fillId="0" borderId="43" xfId="3" applyFont="1" applyBorder="1">
      <alignment vertical="center"/>
    </xf>
    <xf numFmtId="0" fontId="15" fillId="0" borderId="45" xfId="3" applyFont="1" applyBorder="1">
      <alignment vertical="center"/>
    </xf>
    <xf numFmtId="38" fontId="11" fillId="4" borderId="45" xfId="1" applyFont="1" applyFill="1" applyBorder="1" applyAlignment="1">
      <alignment horizontal="right" vertical="center" shrinkToFit="1"/>
    </xf>
    <xf numFmtId="38" fontId="11" fillId="4" borderId="41" xfId="1" applyFont="1" applyFill="1" applyBorder="1" applyAlignment="1">
      <alignment horizontal="right" vertical="center" shrinkToFit="1"/>
    </xf>
    <xf numFmtId="0" fontId="15" fillId="0" borderId="42" xfId="3" applyFont="1" applyBorder="1" applyAlignment="1">
      <alignment vertical="center" wrapText="1"/>
    </xf>
    <xf numFmtId="0" fontId="15" fillId="0" borderId="44" xfId="3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4" fillId="5" borderId="24" xfId="0" applyFont="1" applyFill="1" applyBorder="1" applyAlignment="1">
      <alignment horizontal="center" vertical="center" wrapText="1"/>
    </xf>
    <xf numFmtId="0" fontId="34" fillId="5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indent="1"/>
    </xf>
    <xf numFmtId="0" fontId="13" fillId="0" borderId="26" xfId="0" applyFont="1" applyBorder="1" applyAlignment="1">
      <alignment horizontal="right" vertical="center" indent="1"/>
    </xf>
    <xf numFmtId="38" fontId="15" fillId="0" borderId="42" xfId="3" applyNumberFormat="1" applyFont="1" applyBorder="1" applyAlignment="1">
      <alignment vertical="center" wrapText="1"/>
    </xf>
    <xf numFmtId="38" fontId="15" fillId="0" borderId="43" xfId="3" applyNumberFormat="1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15" fillId="0" borderId="47" xfId="3" applyFont="1" applyBorder="1">
      <alignment vertical="center"/>
    </xf>
    <xf numFmtId="0" fontId="15" fillId="0" borderId="47" xfId="3" applyFont="1" applyBorder="1" applyAlignment="1">
      <alignment vertical="center" wrapText="1"/>
    </xf>
    <xf numFmtId="177" fontId="11" fillId="0" borderId="47" xfId="2" applyNumberFormat="1" applyFont="1" applyBorder="1" applyAlignment="1">
      <alignment vertical="center" shrinkToFit="1"/>
    </xf>
    <xf numFmtId="38" fontId="11" fillId="4" borderId="47" xfId="1" applyFont="1" applyFill="1" applyBorder="1" applyAlignment="1">
      <alignment horizontal="right" vertical="center" shrinkToFit="1"/>
    </xf>
    <xf numFmtId="0" fontId="22" fillId="0" borderId="2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5" fillId="0" borderId="45" xfId="3" applyFont="1" applyBorder="1" applyAlignment="1">
      <alignment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FFCC99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979916</xdr:colOff>
      <xdr:row>0</xdr:row>
      <xdr:rowOff>232270</xdr:rowOff>
    </xdr:from>
    <xdr:to>
      <xdr:col>14</xdr:col>
      <xdr:colOff>628650</xdr:colOff>
      <xdr:row>1</xdr:row>
      <xdr:rowOff>190500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837916" y="232270"/>
          <a:ext cx="6922370" cy="599003"/>
          <a:chOff x="17458166" y="1661020"/>
          <a:chExt cx="6982984" cy="605930"/>
        </a:xfrm>
      </xdr:grpSpPr>
      <xdr:sp macro="" textlink="">
        <xdr:nvSpPr>
          <xdr:cNvPr id="117" name="正方形/長方形 116">
            <a:extLst>
              <a:ext uri="{FF2B5EF4-FFF2-40B4-BE49-F238E27FC236}">
                <a16:creationId xmlns:a16="http://schemas.microsoft.com/office/drawing/2014/main" id="{00000000-0008-0000-0100-000075000000}"/>
              </a:ext>
            </a:extLst>
          </xdr:cNvPr>
          <xdr:cNvSpPr>
            <a:spLocks/>
          </xdr:cNvSpPr>
        </xdr:nvSpPr>
        <xdr:spPr>
          <a:xfrm>
            <a:off x="17458166" y="1661020"/>
            <a:ext cx="6982984" cy="60593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36000" rIns="36000" rtlCol="0" anchor="ctr" anchorCtr="0"/>
          <a:lstStyle/>
          <a:p>
            <a:pPr algn="l"/>
            <a:r>
              <a:rPr lang="ja-JP" altLang="en-US" sz="2400">
                <a:solidFill>
                  <a:sysClr val="windowText" lastClr="000000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　</a:t>
            </a:r>
            <a:r>
              <a:rPr lang="ja-JP" altLang="en-US" sz="2000">
                <a:solidFill>
                  <a:sysClr val="windowText" lastClr="000000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表中の　　　　　色付きセルに記入してください。</a:t>
            </a:r>
            <a:r>
              <a:rPr lang="ja-JP" altLang="en-US" sz="2400">
                <a:solidFill>
                  <a:sysClr val="windowText" lastClr="000000"/>
                </a:solidFill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　</a:t>
            </a:r>
            <a:endParaRPr lang="en-US" altLang="ja-JP" sz="24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  <a:p>
            <a:pPr algn="l"/>
            <a:endParaRPr lang="en-US" altLang="ja-JP" sz="1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  <a:p>
            <a:pPr algn="l"/>
            <a:r>
              <a:rPr lang="ja-JP" altLang="en-US" sz="2400" b="0" i="0" u="none" strike="noStrike">
                <a:solidFill>
                  <a:sysClr val="windowText" lastClr="000000"/>
                </a:solidFill>
                <a:effectLst/>
                <a:latin typeface="BIZ UD明朝 Medium" panose="02020500000000000000" pitchFamily="17" charset="-128"/>
                <a:ea typeface="BIZ UD明朝 Medium" panose="02020500000000000000" pitchFamily="17" charset="-128"/>
                <a:cs typeface="+mn-cs"/>
              </a:rPr>
              <a:t>　</a:t>
            </a:r>
            <a:endParaRPr kumimoji="1" lang="ja-JP" altLang="en-US" sz="24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endParaRP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18699842" y="1758043"/>
            <a:ext cx="929366" cy="394607"/>
          </a:xfrm>
          <a:prstGeom prst="rect">
            <a:avLst/>
          </a:prstGeom>
          <a:solidFill>
            <a:srgbClr val="FFFF99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showGridLines="0" tabSelected="1" view="pageBreakPreview" topLeftCell="A38" zoomScale="115" zoomScaleNormal="85" zoomScaleSheetLayoutView="115" workbookViewId="0">
      <selection activeCell="A56" sqref="A56"/>
    </sheetView>
  </sheetViews>
  <sheetFormatPr defaultColWidth="9" defaultRowHeight="18.75" customHeight="1" x14ac:dyDescent="0.15"/>
  <cols>
    <col min="1" max="1" width="8.625" style="89" customWidth="1"/>
    <col min="2" max="2" width="6.625" style="89" customWidth="1"/>
    <col min="3" max="3" width="3.625" style="89" customWidth="1"/>
    <col min="4" max="4" width="5.625" style="89" customWidth="1"/>
    <col min="5" max="8" width="10.125" style="89" customWidth="1"/>
    <col min="9" max="9" width="7.625" style="89" customWidth="1"/>
    <col min="10" max="10" width="9.625" style="89" customWidth="1"/>
    <col min="11" max="11" width="7.625" style="89" customWidth="1"/>
    <col min="12" max="15" width="9" style="89"/>
    <col min="16" max="16" width="15.875" style="89" customWidth="1"/>
    <col min="17" max="18" width="9" style="89"/>
    <col min="19" max="19" width="9" style="89" customWidth="1"/>
    <col min="20" max="16384" width="9" style="89"/>
  </cols>
  <sheetData>
    <row r="1" spans="1:23" s="91" customFormat="1" ht="15.4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181" t="s">
        <v>142</v>
      </c>
      <c r="K1" s="181"/>
      <c r="L1" s="90"/>
      <c r="M1" s="90"/>
      <c r="N1" s="90"/>
      <c r="O1" s="90"/>
      <c r="P1" s="90"/>
      <c r="Q1" s="90"/>
      <c r="R1" s="90"/>
      <c r="S1" s="90"/>
      <c r="T1" s="90"/>
      <c r="U1" s="90"/>
      <c r="V1" s="89"/>
    </row>
    <row r="2" spans="1:23" s="91" customFormat="1" ht="15.4" customHeight="1" x14ac:dyDescent="0.15">
      <c r="A2" s="89"/>
      <c r="B2" s="89"/>
      <c r="C2" s="89"/>
      <c r="D2" s="89"/>
      <c r="E2" s="89"/>
      <c r="F2" s="89"/>
      <c r="G2" s="89"/>
      <c r="H2" s="89"/>
      <c r="I2" s="89"/>
      <c r="J2" s="184" t="s">
        <v>101</v>
      </c>
      <c r="K2" s="184"/>
      <c r="L2" s="92" t="s">
        <v>41</v>
      </c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3" s="91" customFormat="1" ht="15.4" customHeight="1" x14ac:dyDescent="0.15">
      <c r="A3" s="89"/>
      <c r="B3" s="89"/>
      <c r="C3" s="89"/>
      <c r="D3" s="89"/>
      <c r="E3" s="89"/>
      <c r="F3" s="89"/>
      <c r="G3" s="89"/>
      <c r="H3" s="89"/>
      <c r="I3" s="89"/>
      <c r="J3" s="93"/>
      <c r="K3" s="93"/>
      <c r="L3" s="94"/>
      <c r="M3" s="89"/>
      <c r="N3" s="89"/>
      <c r="O3" s="89"/>
      <c r="P3" s="89"/>
      <c r="Q3" s="89"/>
      <c r="R3" s="89"/>
      <c r="S3" s="89"/>
      <c r="T3" s="89"/>
      <c r="U3" s="95"/>
      <c r="V3" s="89"/>
    </row>
    <row r="4" spans="1:23" s="91" customFormat="1" ht="15.4" customHeight="1" x14ac:dyDescent="0.15">
      <c r="A4" s="180" t="s">
        <v>3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96" t="s">
        <v>42</v>
      </c>
      <c r="M4" s="89"/>
      <c r="N4" s="89"/>
      <c r="O4" s="89"/>
      <c r="P4" s="89"/>
      <c r="Q4" s="89"/>
      <c r="R4" s="89"/>
      <c r="S4" s="175"/>
      <c r="T4" s="175"/>
      <c r="U4" s="89"/>
      <c r="V4" s="89"/>
    </row>
    <row r="5" spans="1:23" s="91" customFormat="1" ht="15.4" customHeight="1" x14ac:dyDescent="0.15">
      <c r="A5" s="97" t="s">
        <v>13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6" t="s">
        <v>43</v>
      </c>
      <c r="M5" s="89"/>
      <c r="N5" s="89"/>
      <c r="O5" s="89"/>
      <c r="P5" s="89"/>
      <c r="Q5" s="89"/>
      <c r="R5" s="89"/>
      <c r="S5" s="176"/>
      <c r="T5" s="177"/>
      <c r="U5" s="89"/>
      <c r="V5" s="89"/>
    </row>
    <row r="6" spans="1:23" s="91" customFormat="1" ht="15.4" customHeight="1" x14ac:dyDescent="0.15">
      <c r="A6" s="182"/>
      <c r="B6" s="182"/>
      <c r="C6" s="182"/>
      <c r="D6" s="182"/>
      <c r="E6" s="93" t="s">
        <v>102</v>
      </c>
      <c r="F6" s="93"/>
      <c r="G6" s="93"/>
      <c r="H6" s="93"/>
      <c r="I6" s="93"/>
      <c r="J6" s="93"/>
      <c r="K6" s="93"/>
      <c r="L6" s="96" t="s">
        <v>44</v>
      </c>
      <c r="M6" s="89"/>
      <c r="N6" s="89"/>
      <c r="O6" s="89"/>
      <c r="P6" s="89"/>
      <c r="Q6" s="89"/>
      <c r="R6" s="89"/>
      <c r="S6" s="176"/>
      <c r="T6" s="176"/>
      <c r="U6" s="89"/>
      <c r="V6" s="89"/>
    </row>
    <row r="7" spans="1:23" s="91" customFormat="1" ht="15.4" customHeight="1" x14ac:dyDescent="0.15">
      <c r="A7" s="97"/>
      <c r="B7" s="93"/>
      <c r="C7" s="93"/>
      <c r="D7" s="93"/>
      <c r="E7" s="93"/>
      <c r="F7" s="93"/>
      <c r="G7" s="93"/>
      <c r="H7" s="93"/>
      <c r="I7" s="93"/>
      <c r="J7" s="93"/>
      <c r="K7" s="93"/>
      <c r="L7" s="96" t="s">
        <v>45</v>
      </c>
      <c r="M7" s="89"/>
      <c r="N7" s="89"/>
      <c r="O7" s="89"/>
      <c r="P7" s="89"/>
      <c r="Q7" s="89"/>
      <c r="R7" s="89"/>
      <c r="S7" s="176"/>
      <c r="T7" s="176"/>
      <c r="U7" s="89"/>
      <c r="V7" s="89"/>
    </row>
    <row r="8" spans="1:23" s="91" customFormat="1" ht="15.4" customHeight="1" x14ac:dyDescent="0.15">
      <c r="A8" s="97"/>
      <c r="B8" s="93"/>
      <c r="C8" s="93"/>
      <c r="D8" s="93"/>
      <c r="E8" s="93"/>
      <c r="F8" s="93"/>
      <c r="G8" s="93" t="s">
        <v>82</v>
      </c>
      <c r="H8" s="93"/>
      <c r="I8" s="182"/>
      <c r="J8" s="182"/>
      <c r="K8" s="182"/>
      <c r="L8" s="96" t="s">
        <v>71</v>
      </c>
      <c r="M8" s="89"/>
      <c r="N8" s="89"/>
      <c r="O8" s="89"/>
      <c r="P8" s="89"/>
      <c r="Q8" s="89"/>
      <c r="R8" s="89"/>
      <c r="S8" s="176"/>
      <c r="T8" s="176"/>
      <c r="U8" s="89"/>
      <c r="V8" s="89"/>
    </row>
    <row r="9" spans="1:23" s="91" customFormat="1" ht="15.4" customHeight="1" x14ac:dyDescent="0.15">
      <c r="A9" s="97"/>
      <c r="B9" s="93"/>
      <c r="C9" s="93"/>
      <c r="D9" s="93"/>
      <c r="E9" s="93"/>
      <c r="F9" s="93"/>
      <c r="G9" s="98" t="s">
        <v>15</v>
      </c>
      <c r="H9" s="89"/>
      <c r="I9" s="182"/>
      <c r="J9" s="182"/>
      <c r="K9" s="182"/>
      <c r="L9" s="96" t="s">
        <v>46</v>
      </c>
      <c r="M9" s="89"/>
      <c r="N9" s="89"/>
      <c r="O9" s="89"/>
      <c r="P9" s="89"/>
      <c r="Q9" s="89"/>
      <c r="R9" s="89"/>
      <c r="S9" s="176"/>
      <c r="T9" s="176"/>
      <c r="U9" s="89"/>
      <c r="V9" s="89"/>
    </row>
    <row r="10" spans="1:23" s="91" customFormat="1" ht="15.4" customHeight="1" x14ac:dyDescent="0.15">
      <c r="A10" s="97"/>
      <c r="B10" s="93"/>
      <c r="C10" s="93"/>
      <c r="D10" s="93"/>
      <c r="E10" s="93"/>
      <c r="F10" s="93"/>
      <c r="G10" s="98" t="s">
        <v>16</v>
      </c>
      <c r="H10" s="89"/>
      <c r="I10" s="182"/>
      <c r="J10" s="182"/>
      <c r="K10" s="182"/>
      <c r="L10" s="96" t="s">
        <v>47</v>
      </c>
      <c r="M10" s="89"/>
      <c r="N10" s="89"/>
      <c r="O10" s="89"/>
      <c r="P10" s="89"/>
      <c r="Q10" s="89"/>
      <c r="R10" s="89"/>
      <c r="S10" s="177"/>
      <c r="T10" s="177"/>
      <c r="U10" s="89"/>
      <c r="V10" s="89"/>
    </row>
    <row r="11" spans="1:23" s="91" customFormat="1" ht="15.4" customHeight="1" x14ac:dyDescent="0.1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96" t="s">
        <v>48</v>
      </c>
      <c r="M11" s="89"/>
      <c r="N11" s="89"/>
      <c r="O11" s="89"/>
      <c r="P11" s="89"/>
      <c r="Q11" s="89"/>
      <c r="R11" s="89"/>
      <c r="S11" s="176"/>
      <c r="T11" s="176"/>
      <c r="U11" s="89"/>
      <c r="V11" s="89"/>
    </row>
    <row r="12" spans="1:23" s="91" customFormat="1" ht="15.4" customHeight="1" x14ac:dyDescent="0.15">
      <c r="A12" s="97" t="s">
        <v>143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6" t="s">
        <v>49</v>
      </c>
      <c r="M12" s="89"/>
      <c r="N12" s="89"/>
      <c r="O12" s="89"/>
      <c r="P12" s="89"/>
      <c r="Q12" s="89"/>
      <c r="R12" s="89"/>
      <c r="S12" s="176"/>
      <c r="T12" s="176"/>
      <c r="U12" s="89"/>
      <c r="V12" s="89"/>
    </row>
    <row r="13" spans="1:23" s="91" customFormat="1" ht="15.4" customHeight="1" x14ac:dyDescent="0.1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94"/>
      <c r="M13" s="89"/>
      <c r="N13" s="89"/>
      <c r="O13" s="89"/>
      <c r="P13" s="89"/>
      <c r="Q13" s="89"/>
      <c r="R13" s="89"/>
      <c r="S13" s="179"/>
      <c r="T13" s="179"/>
      <c r="U13" s="89"/>
      <c r="V13" s="89"/>
    </row>
    <row r="14" spans="1:23" s="91" customFormat="1" ht="15.4" customHeight="1" thickBot="1" x14ac:dyDescent="0.2">
      <c r="A14" s="93" t="s">
        <v>83</v>
      </c>
      <c r="B14" s="89"/>
      <c r="C14" s="182" t="s">
        <v>103</v>
      </c>
      <c r="D14" s="182"/>
      <c r="E14" s="182"/>
      <c r="F14" s="182"/>
      <c r="G14" s="182"/>
      <c r="H14" s="182"/>
      <c r="I14" s="182"/>
      <c r="J14" s="182"/>
      <c r="K14" s="182"/>
      <c r="L14" s="96" t="s">
        <v>72</v>
      </c>
      <c r="M14" s="94"/>
      <c r="N14" s="94"/>
      <c r="O14" s="94"/>
      <c r="P14" s="94"/>
      <c r="Q14" s="94"/>
      <c r="R14" s="99" t="s">
        <v>31</v>
      </c>
      <c r="S14" s="178"/>
      <c r="T14" s="178"/>
      <c r="U14" s="89"/>
      <c r="V14" s="89"/>
      <c r="W14" s="89"/>
    </row>
    <row r="15" spans="1:23" s="91" customFormat="1" ht="15.4" customHeight="1" thickTop="1" x14ac:dyDescent="0.15">
      <c r="A15" s="93"/>
      <c r="B15" s="89"/>
      <c r="C15" s="100"/>
      <c r="D15" s="100"/>
      <c r="E15" s="100"/>
      <c r="F15" s="100"/>
      <c r="G15" s="100"/>
      <c r="H15" s="100"/>
      <c r="I15" s="100"/>
      <c r="J15" s="100"/>
      <c r="K15" s="100"/>
      <c r="L15" s="96"/>
      <c r="M15" s="94"/>
      <c r="N15" s="94"/>
      <c r="O15" s="94"/>
      <c r="P15" s="94"/>
      <c r="Q15" s="94"/>
      <c r="R15" s="99"/>
      <c r="S15" s="101"/>
      <c r="T15" s="101"/>
      <c r="U15" s="89"/>
      <c r="V15" s="89"/>
      <c r="W15" s="89"/>
    </row>
    <row r="16" spans="1:23" s="91" customFormat="1" ht="15.4" customHeight="1" x14ac:dyDescent="0.15">
      <c r="A16" s="188" t="s">
        <v>19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02"/>
      <c r="M16" s="89"/>
      <c r="N16" s="89"/>
      <c r="O16" s="89"/>
      <c r="P16" s="89"/>
      <c r="Q16" s="89"/>
      <c r="R16" s="89"/>
      <c r="S16" s="89"/>
      <c r="T16" s="89"/>
    </row>
    <row r="17" spans="1:20" ht="15.6" customHeight="1" thickBot="1" x14ac:dyDescent="0.2">
      <c r="A17" s="103" t="s">
        <v>84</v>
      </c>
      <c r="B17" s="104" t="s">
        <v>20</v>
      </c>
      <c r="C17" s="104" t="s">
        <v>21</v>
      </c>
      <c r="D17" s="104" t="s">
        <v>22</v>
      </c>
      <c r="E17" s="104" t="s">
        <v>23</v>
      </c>
      <c r="F17" s="104" t="s">
        <v>74</v>
      </c>
      <c r="G17" s="104" t="s">
        <v>24</v>
      </c>
      <c r="H17" s="104" t="s">
        <v>25</v>
      </c>
      <c r="I17" s="104" t="s">
        <v>26</v>
      </c>
      <c r="J17" s="104" t="s">
        <v>27</v>
      </c>
      <c r="K17" s="104" t="s">
        <v>73</v>
      </c>
      <c r="L17" s="91"/>
      <c r="M17" s="91"/>
      <c r="N17" s="91"/>
      <c r="O17" s="91"/>
      <c r="P17" s="91"/>
      <c r="Q17" s="91"/>
      <c r="R17" s="91"/>
      <c r="S17" s="91"/>
      <c r="T17" s="91"/>
    </row>
    <row r="18" spans="1:20" ht="15.4" customHeight="1" thickTop="1" x14ac:dyDescent="0.15">
      <c r="A18" s="113" t="s">
        <v>85</v>
      </c>
      <c r="B18" s="114"/>
      <c r="C18" s="115"/>
      <c r="D18" s="116"/>
      <c r="E18" s="117"/>
      <c r="F18" s="117"/>
      <c r="G18" s="117"/>
      <c r="H18" s="117"/>
      <c r="I18" s="115"/>
      <c r="J18" s="117"/>
      <c r="K18" s="115"/>
    </row>
    <row r="19" spans="1:20" ht="15.4" customHeight="1" x14ac:dyDescent="0.15">
      <c r="A19" s="118" t="s">
        <v>86</v>
      </c>
      <c r="B19" s="119" t="s">
        <v>87</v>
      </c>
      <c r="C19" s="120" t="s">
        <v>88</v>
      </c>
      <c r="D19" s="121" t="s">
        <v>90</v>
      </c>
      <c r="E19" s="122" t="s">
        <v>89</v>
      </c>
      <c r="F19" s="122" t="s">
        <v>91</v>
      </c>
      <c r="G19" s="122" t="s">
        <v>89</v>
      </c>
      <c r="H19" s="122" t="s">
        <v>91</v>
      </c>
      <c r="I19" s="120" t="s">
        <v>92</v>
      </c>
      <c r="J19" s="122" t="s">
        <v>91</v>
      </c>
      <c r="K19" s="123"/>
    </row>
    <row r="20" spans="1:20" ht="15.4" customHeight="1" x14ac:dyDescent="0.15">
      <c r="A20" s="118" t="s">
        <v>86</v>
      </c>
      <c r="B20" s="119" t="s">
        <v>87</v>
      </c>
      <c r="C20" s="120" t="s">
        <v>88</v>
      </c>
      <c r="D20" s="121" t="s">
        <v>90</v>
      </c>
      <c r="E20" s="122" t="s">
        <v>89</v>
      </c>
      <c r="F20" s="122" t="s">
        <v>91</v>
      </c>
      <c r="G20" s="122" t="s">
        <v>89</v>
      </c>
      <c r="H20" s="122" t="s">
        <v>91</v>
      </c>
      <c r="I20" s="120" t="s">
        <v>92</v>
      </c>
      <c r="J20" s="122" t="s">
        <v>91</v>
      </c>
      <c r="K20" s="123"/>
    </row>
    <row r="21" spans="1:20" ht="15.4" customHeight="1" x14ac:dyDescent="0.15">
      <c r="A21" s="124"/>
      <c r="B21" s="125"/>
      <c r="C21" s="120"/>
      <c r="D21" s="121" t="s">
        <v>93</v>
      </c>
      <c r="E21" s="122" t="s">
        <v>89</v>
      </c>
      <c r="F21" s="122" t="s">
        <v>94</v>
      </c>
      <c r="G21" s="122" t="s">
        <v>89</v>
      </c>
      <c r="H21" s="122" t="s">
        <v>94</v>
      </c>
      <c r="I21" s="120"/>
      <c r="J21" s="122" t="s">
        <v>94</v>
      </c>
      <c r="K21" s="123" t="s">
        <v>95</v>
      </c>
    </row>
    <row r="22" spans="1:20" ht="15.4" customHeight="1" x14ac:dyDescent="0.15">
      <c r="A22" s="124"/>
      <c r="B22" s="125"/>
      <c r="C22" s="123"/>
      <c r="D22" s="121"/>
      <c r="E22" s="122"/>
      <c r="F22" s="122"/>
      <c r="G22" s="122"/>
      <c r="H22" s="122"/>
      <c r="I22" s="123"/>
      <c r="J22" s="122"/>
      <c r="K22" s="123"/>
    </row>
    <row r="23" spans="1:20" ht="15.4" customHeight="1" x14ac:dyDescent="0.15">
      <c r="A23" s="118" t="s">
        <v>86</v>
      </c>
      <c r="B23" s="119" t="s">
        <v>87</v>
      </c>
      <c r="C23" s="120" t="s">
        <v>88</v>
      </c>
      <c r="D23" s="121" t="s">
        <v>90</v>
      </c>
      <c r="E23" s="122" t="s">
        <v>89</v>
      </c>
      <c r="F23" s="122" t="s">
        <v>91</v>
      </c>
      <c r="G23" s="122" t="s">
        <v>89</v>
      </c>
      <c r="H23" s="122" t="s">
        <v>91</v>
      </c>
      <c r="I23" s="120" t="s">
        <v>96</v>
      </c>
      <c r="J23" s="122" t="s">
        <v>91</v>
      </c>
      <c r="K23" s="123"/>
    </row>
    <row r="24" spans="1:20" ht="15.4" customHeight="1" x14ac:dyDescent="0.15">
      <c r="A24" s="118" t="s">
        <v>86</v>
      </c>
      <c r="B24" s="119" t="s">
        <v>87</v>
      </c>
      <c r="C24" s="120" t="s">
        <v>88</v>
      </c>
      <c r="D24" s="121" t="s">
        <v>90</v>
      </c>
      <c r="E24" s="122" t="s">
        <v>89</v>
      </c>
      <c r="F24" s="122" t="s">
        <v>91</v>
      </c>
      <c r="G24" s="122" t="s">
        <v>89</v>
      </c>
      <c r="H24" s="122" t="s">
        <v>91</v>
      </c>
      <c r="I24" s="120" t="s">
        <v>96</v>
      </c>
      <c r="J24" s="122" t="s">
        <v>91</v>
      </c>
      <c r="K24" s="123"/>
    </row>
    <row r="25" spans="1:20" ht="15.4" customHeight="1" x14ac:dyDescent="0.15">
      <c r="A25" s="124"/>
      <c r="B25" s="125"/>
      <c r="C25" s="120"/>
      <c r="D25" s="121" t="s">
        <v>93</v>
      </c>
      <c r="E25" s="122" t="s">
        <v>89</v>
      </c>
      <c r="F25" s="122" t="s">
        <v>94</v>
      </c>
      <c r="G25" s="122" t="s">
        <v>89</v>
      </c>
      <c r="H25" s="122" t="s">
        <v>94</v>
      </c>
      <c r="I25" s="120"/>
      <c r="J25" s="122" t="s">
        <v>94</v>
      </c>
      <c r="K25" s="123" t="s">
        <v>97</v>
      </c>
    </row>
    <row r="26" spans="1:20" ht="15.4" customHeight="1" x14ac:dyDescent="0.15">
      <c r="A26" s="124"/>
      <c r="B26" s="125"/>
      <c r="C26" s="123"/>
      <c r="D26" s="121"/>
      <c r="E26" s="122"/>
      <c r="F26" s="122"/>
      <c r="G26" s="122"/>
      <c r="H26" s="122"/>
      <c r="I26" s="123"/>
      <c r="J26" s="122"/>
      <c r="K26" s="123"/>
    </row>
    <row r="27" spans="1:20" ht="15.4" customHeight="1" x14ac:dyDescent="0.15">
      <c r="A27" s="118" t="s">
        <v>98</v>
      </c>
      <c r="B27" s="119" t="s">
        <v>87</v>
      </c>
      <c r="C27" s="120" t="s">
        <v>88</v>
      </c>
      <c r="D27" s="121" t="s">
        <v>90</v>
      </c>
      <c r="E27" s="122" t="s">
        <v>89</v>
      </c>
      <c r="F27" s="122" t="s">
        <v>91</v>
      </c>
      <c r="G27" s="122" t="s">
        <v>89</v>
      </c>
      <c r="H27" s="122" t="s">
        <v>91</v>
      </c>
      <c r="I27" s="120"/>
      <c r="J27" s="122" t="s">
        <v>91</v>
      </c>
      <c r="K27" s="120" t="s">
        <v>99</v>
      </c>
    </row>
    <row r="28" spans="1:20" ht="15.4" customHeight="1" x14ac:dyDescent="0.15">
      <c r="A28" s="124"/>
      <c r="B28" s="125"/>
      <c r="C28" s="120"/>
      <c r="D28" s="121"/>
      <c r="E28" s="122"/>
      <c r="F28" s="122"/>
      <c r="G28" s="122"/>
      <c r="H28" s="122"/>
      <c r="I28" s="120"/>
      <c r="J28" s="122"/>
      <c r="K28" s="123"/>
    </row>
    <row r="29" spans="1:20" ht="15.4" customHeight="1" x14ac:dyDescent="0.15">
      <c r="A29" s="185" t="s">
        <v>100</v>
      </c>
      <c r="B29" s="186"/>
      <c r="C29" s="187"/>
      <c r="D29" s="121"/>
      <c r="E29" s="122"/>
      <c r="F29" s="122" t="s">
        <v>94</v>
      </c>
      <c r="G29" s="122"/>
      <c r="H29" s="122" t="s">
        <v>94</v>
      </c>
      <c r="I29" s="120"/>
      <c r="J29" s="122" t="s">
        <v>94</v>
      </c>
      <c r="K29" s="123"/>
    </row>
    <row r="30" spans="1:20" ht="15.4" customHeight="1" x14ac:dyDescent="0.15">
      <c r="A30" s="124"/>
      <c r="B30" s="125"/>
      <c r="C30" s="123"/>
      <c r="D30" s="121"/>
      <c r="E30" s="122"/>
      <c r="F30" s="122"/>
      <c r="G30" s="122"/>
      <c r="H30" s="122"/>
      <c r="I30" s="123"/>
      <c r="J30" s="122"/>
      <c r="K30" s="123"/>
    </row>
    <row r="31" spans="1:20" ht="15.4" customHeight="1" x14ac:dyDescent="0.15">
      <c r="A31" s="118" t="s">
        <v>104</v>
      </c>
      <c r="B31" s="119" t="s">
        <v>87</v>
      </c>
      <c r="C31" s="120" t="s">
        <v>105</v>
      </c>
      <c r="D31" s="121" t="s">
        <v>106</v>
      </c>
      <c r="E31" s="122" t="s">
        <v>90</v>
      </c>
      <c r="F31" s="122" t="s">
        <v>89</v>
      </c>
      <c r="G31" s="122" t="s">
        <v>90</v>
      </c>
      <c r="H31" s="122" t="s">
        <v>89</v>
      </c>
      <c r="I31" s="120" t="s">
        <v>96</v>
      </c>
      <c r="J31" s="122" t="s">
        <v>89</v>
      </c>
      <c r="K31" s="123"/>
    </row>
    <row r="32" spans="1:20" ht="15.4" customHeight="1" x14ac:dyDescent="0.15">
      <c r="A32" s="118" t="s">
        <v>104</v>
      </c>
      <c r="B32" s="119" t="s">
        <v>87</v>
      </c>
      <c r="C32" s="120" t="s">
        <v>105</v>
      </c>
      <c r="D32" s="121" t="s">
        <v>106</v>
      </c>
      <c r="E32" s="122" t="s">
        <v>90</v>
      </c>
      <c r="F32" s="122" t="s">
        <v>89</v>
      </c>
      <c r="G32" s="122" t="s">
        <v>90</v>
      </c>
      <c r="H32" s="122" t="s">
        <v>89</v>
      </c>
      <c r="I32" s="120" t="s">
        <v>96</v>
      </c>
      <c r="J32" s="122" t="s">
        <v>89</v>
      </c>
      <c r="K32" s="123"/>
    </row>
    <row r="33" spans="1:11" ht="15.4" customHeight="1" x14ac:dyDescent="0.15">
      <c r="A33" s="124"/>
      <c r="B33" s="125"/>
      <c r="C33" s="120"/>
      <c r="D33" s="121" t="s">
        <v>107</v>
      </c>
      <c r="E33" s="122" t="s">
        <v>90</v>
      </c>
      <c r="F33" s="122" t="s">
        <v>91</v>
      </c>
      <c r="G33" s="122" t="s">
        <v>90</v>
      </c>
      <c r="H33" s="122" t="s">
        <v>91</v>
      </c>
      <c r="I33" s="120"/>
      <c r="J33" s="122" t="s">
        <v>91</v>
      </c>
      <c r="K33" s="123" t="s">
        <v>97</v>
      </c>
    </row>
    <row r="34" spans="1:11" ht="15.4" customHeight="1" x14ac:dyDescent="0.15">
      <c r="A34" s="124"/>
      <c r="B34" s="125"/>
      <c r="C34" s="123"/>
      <c r="D34" s="121"/>
      <c r="E34" s="122"/>
      <c r="F34" s="122"/>
      <c r="G34" s="122"/>
      <c r="H34" s="122"/>
      <c r="I34" s="123"/>
      <c r="J34" s="122"/>
      <c r="K34" s="123"/>
    </row>
    <row r="35" spans="1:11" ht="15.4" customHeight="1" x14ac:dyDescent="0.15">
      <c r="A35" s="118" t="s">
        <v>108</v>
      </c>
      <c r="B35" s="119" t="s">
        <v>87</v>
      </c>
      <c r="C35" s="120" t="s">
        <v>105</v>
      </c>
      <c r="D35" s="121" t="s">
        <v>106</v>
      </c>
      <c r="E35" s="122" t="s">
        <v>90</v>
      </c>
      <c r="F35" s="122" t="s">
        <v>89</v>
      </c>
      <c r="G35" s="122" t="s">
        <v>90</v>
      </c>
      <c r="H35" s="122" t="s">
        <v>89</v>
      </c>
      <c r="I35" s="120"/>
      <c r="J35" s="122" t="s">
        <v>89</v>
      </c>
      <c r="K35" s="120" t="s">
        <v>109</v>
      </c>
    </row>
    <row r="36" spans="1:11" ht="15.4" customHeight="1" x14ac:dyDescent="0.15">
      <c r="A36" s="124"/>
      <c r="B36" s="125"/>
      <c r="C36" s="120"/>
      <c r="D36" s="121"/>
      <c r="E36" s="122"/>
      <c r="F36" s="122"/>
      <c r="G36" s="122"/>
      <c r="H36" s="122"/>
      <c r="I36" s="120"/>
      <c r="J36" s="122"/>
      <c r="K36" s="123"/>
    </row>
    <row r="37" spans="1:11" ht="15.4" customHeight="1" x14ac:dyDescent="0.15">
      <c r="A37" s="124"/>
      <c r="B37" s="125"/>
      <c r="C37" s="120"/>
      <c r="D37" s="121"/>
      <c r="E37" s="122"/>
      <c r="F37" s="122"/>
      <c r="G37" s="122"/>
      <c r="H37" s="122"/>
      <c r="I37" s="120"/>
      <c r="J37" s="122"/>
      <c r="K37" s="123"/>
    </row>
    <row r="38" spans="1:11" ht="15.4" customHeight="1" x14ac:dyDescent="0.15">
      <c r="A38" s="118" t="s">
        <v>110</v>
      </c>
      <c r="B38" s="119" t="s">
        <v>87</v>
      </c>
      <c r="C38" s="120" t="s">
        <v>105</v>
      </c>
      <c r="D38" s="121" t="s">
        <v>106</v>
      </c>
      <c r="E38" s="122" t="s">
        <v>90</v>
      </c>
      <c r="F38" s="122" t="s">
        <v>89</v>
      </c>
      <c r="G38" s="122" t="s">
        <v>90</v>
      </c>
      <c r="H38" s="122" t="s">
        <v>89</v>
      </c>
      <c r="I38" s="120" t="s">
        <v>112</v>
      </c>
      <c r="J38" s="122" t="s">
        <v>89</v>
      </c>
      <c r="K38" s="123"/>
    </row>
    <row r="39" spans="1:11" ht="15.4" customHeight="1" x14ac:dyDescent="0.15">
      <c r="A39" s="118" t="s">
        <v>110</v>
      </c>
      <c r="B39" s="119" t="s">
        <v>87</v>
      </c>
      <c r="C39" s="120" t="s">
        <v>105</v>
      </c>
      <c r="D39" s="121" t="s">
        <v>106</v>
      </c>
      <c r="E39" s="122" t="s">
        <v>90</v>
      </c>
      <c r="F39" s="122" t="s">
        <v>89</v>
      </c>
      <c r="G39" s="122" t="s">
        <v>90</v>
      </c>
      <c r="H39" s="122" t="s">
        <v>89</v>
      </c>
      <c r="I39" s="120" t="s">
        <v>112</v>
      </c>
      <c r="J39" s="122" t="s">
        <v>89</v>
      </c>
      <c r="K39" s="123"/>
    </row>
    <row r="40" spans="1:11" ht="15.4" customHeight="1" x14ac:dyDescent="0.15">
      <c r="A40" s="124"/>
      <c r="B40" s="125"/>
      <c r="C40" s="120"/>
      <c r="D40" s="121" t="s">
        <v>107</v>
      </c>
      <c r="E40" s="122" t="s">
        <v>90</v>
      </c>
      <c r="F40" s="122" t="s">
        <v>91</v>
      </c>
      <c r="G40" s="122" t="s">
        <v>90</v>
      </c>
      <c r="H40" s="122" t="s">
        <v>91</v>
      </c>
      <c r="I40" s="120"/>
      <c r="J40" s="122" t="s">
        <v>91</v>
      </c>
      <c r="K40" s="123" t="s">
        <v>113</v>
      </c>
    </row>
    <row r="41" spans="1:11" ht="15.4" customHeight="1" x14ac:dyDescent="0.15">
      <c r="A41" s="124"/>
      <c r="B41" s="125"/>
      <c r="C41" s="123"/>
      <c r="D41" s="121"/>
      <c r="E41" s="122"/>
      <c r="F41" s="122"/>
      <c r="G41" s="122"/>
      <c r="H41" s="122"/>
      <c r="I41" s="123"/>
      <c r="J41" s="122"/>
      <c r="K41" s="123"/>
    </row>
    <row r="42" spans="1:11" ht="15.4" customHeight="1" x14ac:dyDescent="0.15">
      <c r="A42" s="118" t="s">
        <v>111</v>
      </c>
      <c r="B42" s="119" t="s">
        <v>87</v>
      </c>
      <c r="C42" s="120" t="s">
        <v>105</v>
      </c>
      <c r="D42" s="121" t="s">
        <v>106</v>
      </c>
      <c r="E42" s="122" t="s">
        <v>90</v>
      </c>
      <c r="F42" s="122" t="s">
        <v>89</v>
      </c>
      <c r="G42" s="122" t="s">
        <v>90</v>
      </c>
      <c r="H42" s="122" t="s">
        <v>89</v>
      </c>
      <c r="I42" s="120"/>
      <c r="J42" s="122" t="s">
        <v>89</v>
      </c>
      <c r="K42" s="120" t="s">
        <v>114</v>
      </c>
    </row>
    <row r="43" spans="1:11" ht="15.4" customHeight="1" x14ac:dyDescent="0.15">
      <c r="A43" s="124"/>
      <c r="B43" s="125"/>
      <c r="C43" s="123"/>
      <c r="D43" s="122"/>
      <c r="E43" s="122"/>
      <c r="F43" s="122"/>
      <c r="G43" s="122"/>
      <c r="H43" s="122"/>
      <c r="I43" s="123"/>
      <c r="J43" s="122"/>
      <c r="K43" s="123"/>
    </row>
    <row r="44" spans="1:11" ht="15.4" customHeight="1" x14ac:dyDescent="0.15">
      <c r="A44" s="185" t="s">
        <v>115</v>
      </c>
      <c r="B44" s="186"/>
      <c r="C44" s="187"/>
      <c r="D44" s="121"/>
      <c r="E44" s="122"/>
      <c r="F44" s="122" t="s">
        <v>94</v>
      </c>
      <c r="G44" s="122"/>
      <c r="H44" s="122" t="s">
        <v>94</v>
      </c>
      <c r="I44" s="120"/>
      <c r="J44" s="122" t="s">
        <v>94</v>
      </c>
      <c r="K44" s="123"/>
    </row>
    <row r="45" spans="1:11" ht="15.4" customHeight="1" thickBot="1" x14ac:dyDescent="0.2">
      <c r="A45" s="124"/>
      <c r="B45" s="125"/>
      <c r="C45" s="123"/>
      <c r="D45" s="122"/>
      <c r="E45" s="122"/>
      <c r="F45" s="126"/>
      <c r="G45" s="126"/>
      <c r="H45" s="122"/>
      <c r="I45" s="120"/>
      <c r="J45" s="127"/>
      <c r="K45" s="123"/>
    </row>
    <row r="46" spans="1:11" ht="15.4" customHeight="1" thickBot="1" x14ac:dyDescent="0.2">
      <c r="A46" s="185" t="s">
        <v>11</v>
      </c>
      <c r="B46" s="186"/>
      <c r="C46" s="187"/>
      <c r="D46" s="122"/>
      <c r="E46" s="122"/>
      <c r="F46" s="126"/>
      <c r="G46" s="126"/>
      <c r="H46" s="122"/>
      <c r="I46" s="173"/>
      <c r="J46" s="128" t="s">
        <v>94</v>
      </c>
      <c r="K46" s="129"/>
    </row>
    <row r="47" spans="1:11" ht="15.4" customHeight="1" thickBot="1" x14ac:dyDescent="0.2">
      <c r="A47" s="185" t="s">
        <v>116</v>
      </c>
      <c r="B47" s="186"/>
      <c r="C47" s="186"/>
      <c r="D47" s="187"/>
      <c r="E47" s="122"/>
      <c r="F47" s="126"/>
      <c r="G47" s="126"/>
      <c r="H47" s="122"/>
      <c r="I47" s="173"/>
      <c r="J47" s="128" t="s">
        <v>94</v>
      </c>
      <c r="K47" s="129"/>
    </row>
    <row r="48" spans="1:11" ht="15.4" customHeight="1" x14ac:dyDescent="0.15">
      <c r="A48" s="105"/>
      <c r="B48" s="106"/>
      <c r="C48" s="107"/>
      <c r="D48" s="107"/>
      <c r="E48" s="106"/>
      <c r="F48" s="106"/>
      <c r="G48" s="108"/>
      <c r="H48" s="109"/>
      <c r="I48" s="110"/>
      <c r="J48" s="112"/>
      <c r="K48" s="109"/>
    </row>
    <row r="49" spans="1:11" ht="15.4" customHeight="1" x14ac:dyDescent="0.15">
      <c r="A49" s="111" t="s">
        <v>40</v>
      </c>
    </row>
    <row r="50" spans="1:11" ht="15.4" customHeight="1" x14ac:dyDescent="0.15">
      <c r="A50" s="183" t="s">
        <v>144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</row>
    <row r="51" spans="1:11" ht="15.4" customHeight="1" x14ac:dyDescent="0.15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</row>
    <row r="52" spans="1:11" ht="15.4" customHeight="1" x14ac:dyDescent="0.15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</row>
    <row r="53" spans="1:11" ht="15.6" customHeight="1" x14ac:dyDescent="0.15">
      <c r="A53" s="183"/>
      <c r="B53" s="183"/>
      <c r="C53" s="183"/>
      <c r="D53" s="183"/>
      <c r="E53" s="183"/>
      <c r="F53" s="183"/>
      <c r="G53" s="183"/>
      <c r="H53" s="183"/>
      <c r="I53" s="183"/>
      <c r="J53" s="183"/>
      <c r="K53" s="183"/>
    </row>
    <row r="54" spans="1:11" ht="15.6" customHeight="1" x14ac:dyDescent="0.15">
      <c r="A54" s="183"/>
      <c r="B54" s="183"/>
      <c r="C54" s="183"/>
      <c r="D54" s="183"/>
      <c r="E54" s="183"/>
      <c r="F54" s="183"/>
      <c r="G54" s="183"/>
      <c r="H54" s="183"/>
      <c r="I54" s="183"/>
      <c r="J54" s="183"/>
      <c r="K54" s="183"/>
    </row>
    <row r="55" spans="1:11" ht="15.6" customHeight="1" x14ac:dyDescent="0.15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</row>
    <row r="56" spans="1:11" ht="15.6" customHeight="1" x14ac:dyDescent="0.15"/>
    <row r="57" spans="1:11" ht="15.6" customHeight="1" x14ac:dyDescent="0.15"/>
    <row r="58" spans="1:11" ht="15.6" customHeight="1" x14ac:dyDescent="0.15"/>
    <row r="59" spans="1:11" ht="15.6" customHeight="1" x14ac:dyDescent="0.15"/>
    <row r="60" spans="1:11" ht="15.6" customHeight="1" x14ac:dyDescent="0.15"/>
    <row r="61" spans="1:11" ht="15.6" customHeight="1" x14ac:dyDescent="0.15"/>
  </sheetData>
  <mergeCells count="25">
    <mergeCell ref="A4:K4"/>
    <mergeCell ref="J1:K1"/>
    <mergeCell ref="I8:K8"/>
    <mergeCell ref="C14:K14"/>
    <mergeCell ref="A50:K55"/>
    <mergeCell ref="J2:K2"/>
    <mergeCell ref="A44:C44"/>
    <mergeCell ref="A46:C46"/>
    <mergeCell ref="A47:D47"/>
    <mergeCell ref="A29:C29"/>
    <mergeCell ref="A16:K16"/>
    <mergeCell ref="A6:D6"/>
    <mergeCell ref="I9:K9"/>
    <mergeCell ref="I10:K10"/>
    <mergeCell ref="S14:T14"/>
    <mergeCell ref="S9:T9"/>
    <mergeCell ref="S10:T10"/>
    <mergeCell ref="S11:T11"/>
    <mergeCell ref="S12:T12"/>
    <mergeCell ref="S13:T13"/>
    <mergeCell ref="S4:T4"/>
    <mergeCell ref="S5:T5"/>
    <mergeCell ref="S6:T6"/>
    <mergeCell ref="S7:T7"/>
    <mergeCell ref="S8:T8"/>
  </mergeCells>
  <phoneticPr fontId="2"/>
  <printOptions horizontalCentered="1"/>
  <pageMargins left="0.59055118110236227" right="0.59055118110236227" top="0.59055118110236227" bottom="0.35433070866141736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6"/>
  <sheetViews>
    <sheetView view="pageBreakPreview" topLeftCell="A86" zoomScale="55" zoomScaleNormal="70" zoomScaleSheetLayoutView="55" workbookViewId="0">
      <selection activeCell="P33" sqref="P33"/>
    </sheetView>
  </sheetViews>
  <sheetFormatPr defaultRowHeight="24.75" customHeight="1" x14ac:dyDescent="0.15"/>
  <cols>
    <col min="1" max="1" width="4.625" customWidth="1"/>
    <col min="2" max="2" width="17.25" customWidth="1"/>
    <col min="3" max="30" width="13.625" customWidth="1"/>
    <col min="31" max="31" width="15.125" customWidth="1"/>
  </cols>
  <sheetData>
    <row r="1" spans="1:17" ht="50.25" customHeight="1" x14ac:dyDescent="0.15"/>
    <row r="2" spans="1:17" ht="39.950000000000003" customHeight="1" thickBot="1" x14ac:dyDescent="0.2">
      <c r="A2" s="87" t="s">
        <v>79</v>
      </c>
      <c r="B2" s="1"/>
    </row>
    <row r="3" spans="1:17" ht="41.25" customHeight="1" thickBot="1" x14ac:dyDescent="0.2">
      <c r="B3" s="7" t="s">
        <v>0</v>
      </c>
      <c r="C3" s="199"/>
      <c r="D3" s="200"/>
      <c r="E3" s="8" t="s">
        <v>1</v>
      </c>
      <c r="F3" s="199"/>
      <c r="G3" s="200"/>
      <c r="H3" s="9" t="s">
        <v>56</v>
      </c>
      <c r="I3" s="46" t="e">
        <f>F3/C3</f>
        <v>#DIV/0!</v>
      </c>
      <c r="J3" s="88" t="s">
        <v>81</v>
      </c>
      <c r="K3" s="199"/>
      <c r="L3" s="200"/>
      <c r="M3" s="10" t="s">
        <v>2</v>
      </c>
      <c r="N3" s="201">
        <f>(F3-K3)*0.01</f>
        <v>0</v>
      </c>
      <c r="O3" s="202"/>
      <c r="P3" s="47"/>
      <c r="Q3" s="5"/>
    </row>
    <row r="4" spans="1:17" ht="24.75" customHeight="1" x14ac:dyDescent="0.15">
      <c r="B4" s="40"/>
      <c r="C4" s="41"/>
      <c r="D4" s="41"/>
      <c r="E4" s="41"/>
      <c r="F4" s="41"/>
      <c r="G4" s="41"/>
      <c r="H4" s="40"/>
      <c r="I4" s="40"/>
      <c r="J4" s="40"/>
      <c r="K4" s="41"/>
      <c r="L4" s="41"/>
      <c r="M4" s="40"/>
      <c r="N4" s="42"/>
      <c r="O4" s="42"/>
      <c r="P4" s="2"/>
      <c r="Q4" s="3"/>
    </row>
    <row r="5" spans="1:17" ht="24.75" customHeight="1" thickBot="1" x14ac:dyDescent="0.2">
      <c r="B5" s="58" t="s">
        <v>75</v>
      </c>
      <c r="C5" s="44"/>
      <c r="D5" s="44"/>
      <c r="E5" s="44"/>
      <c r="F5" s="44"/>
      <c r="G5" s="44"/>
      <c r="H5" s="43"/>
      <c r="I5" s="43"/>
      <c r="J5" s="43"/>
      <c r="K5" s="44"/>
      <c r="L5" s="44"/>
      <c r="M5" s="43"/>
      <c r="N5" s="45"/>
      <c r="O5" s="45"/>
      <c r="P5" s="2"/>
      <c r="Q5" s="3"/>
    </row>
    <row r="6" spans="1:17" ht="24.95" customHeight="1" x14ac:dyDescent="0.15">
      <c r="B6" s="212" t="s">
        <v>4</v>
      </c>
      <c r="C6" s="197" t="s">
        <v>77</v>
      </c>
      <c r="D6" s="215" t="s">
        <v>5</v>
      </c>
      <c r="E6" s="197" t="s">
        <v>6</v>
      </c>
      <c r="F6" s="197" t="s">
        <v>7</v>
      </c>
      <c r="G6" s="195" t="s">
        <v>8</v>
      </c>
      <c r="H6" s="195" t="s">
        <v>51</v>
      </c>
      <c r="I6" s="195" t="s">
        <v>50</v>
      </c>
      <c r="J6" s="195" t="s">
        <v>54</v>
      </c>
      <c r="K6" s="197" t="s">
        <v>9</v>
      </c>
      <c r="L6" s="197" t="s">
        <v>53</v>
      </c>
      <c r="M6" s="195" t="s">
        <v>52</v>
      </c>
      <c r="N6" s="207" t="s">
        <v>11</v>
      </c>
      <c r="O6" s="209" t="s">
        <v>12</v>
      </c>
      <c r="P6" s="2"/>
      <c r="Q6" s="3"/>
    </row>
    <row r="7" spans="1:17" ht="24.95" customHeight="1" x14ac:dyDescent="0.15">
      <c r="B7" s="213"/>
      <c r="C7" s="214"/>
      <c r="D7" s="214"/>
      <c r="E7" s="214"/>
      <c r="F7" s="214"/>
      <c r="G7" s="196"/>
      <c r="H7" s="196"/>
      <c r="I7" s="196"/>
      <c r="J7" s="196"/>
      <c r="K7" s="198"/>
      <c r="L7" s="198"/>
      <c r="M7" s="196"/>
      <c r="N7" s="208"/>
      <c r="O7" s="210"/>
      <c r="P7" s="2"/>
      <c r="Q7" s="3"/>
    </row>
    <row r="8" spans="1:17" ht="24.95" customHeight="1" thickBot="1" x14ac:dyDescent="0.2">
      <c r="B8" s="151"/>
      <c r="C8" s="152"/>
      <c r="D8" s="152"/>
      <c r="E8" s="153" t="s">
        <v>117</v>
      </c>
      <c r="F8" s="153" t="s">
        <v>67</v>
      </c>
      <c r="G8" s="154" t="s">
        <v>68</v>
      </c>
      <c r="H8" s="154" t="s">
        <v>118</v>
      </c>
      <c r="I8" s="154" t="s">
        <v>69</v>
      </c>
      <c r="J8" s="154" t="s">
        <v>119</v>
      </c>
      <c r="K8" s="153" t="s">
        <v>120</v>
      </c>
      <c r="L8" s="153" t="s">
        <v>70</v>
      </c>
      <c r="M8" s="154" t="s">
        <v>121</v>
      </c>
      <c r="N8" s="155" t="s">
        <v>122</v>
      </c>
      <c r="O8" s="211"/>
      <c r="P8" s="2"/>
      <c r="Q8" s="3"/>
    </row>
    <row r="9" spans="1:17" ht="35.1" customHeight="1" thickBot="1" x14ac:dyDescent="0.2">
      <c r="B9" s="50"/>
      <c r="C9" s="51"/>
      <c r="D9" s="51"/>
      <c r="E9" s="51" t="s">
        <v>60</v>
      </c>
      <c r="F9" s="51" t="s">
        <v>55</v>
      </c>
      <c r="G9" s="52" t="s">
        <v>59</v>
      </c>
      <c r="H9" s="52" t="s">
        <v>61</v>
      </c>
      <c r="I9" s="52" t="s">
        <v>58</v>
      </c>
      <c r="J9" s="52" t="s">
        <v>64</v>
      </c>
      <c r="K9" s="52" t="s">
        <v>62</v>
      </c>
      <c r="L9" s="52" t="s">
        <v>65</v>
      </c>
      <c r="M9" s="52" t="s">
        <v>138</v>
      </c>
      <c r="N9" s="53" t="s">
        <v>66</v>
      </c>
      <c r="O9" s="54"/>
      <c r="P9" s="2"/>
      <c r="Q9" s="3"/>
    </row>
    <row r="10" spans="1:17" ht="24.75" customHeight="1" x14ac:dyDescent="0.15">
      <c r="B10" s="216" t="s">
        <v>14</v>
      </c>
      <c r="C10" s="130"/>
      <c r="D10" s="130"/>
      <c r="E10" s="131"/>
      <c r="F10" s="11">
        <f>E55</f>
        <v>0</v>
      </c>
      <c r="G10" s="12">
        <f>F55</f>
        <v>0</v>
      </c>
      <c r="H10" s="13" t="e">
        <f>ROUNDDOWN(F10*G10*$I$3*1.1,0)</f>
        <v>#DIV/0!</v>
      </c>
      <c r="I10" s="14" t="str">
        <f>AE55</f>
        <v/>
      </c>
      <c r="J10" s="15" t="e">
        <f>ROUNDDOWN(F10*I10*1.1,0)</f>
        <v>#VALUE!</v>
      </c>
      <c r="K10" s="15" t="e">
        <f>ROUNDDOWN(J10*$I$3,0)</f>
        <v>#VALUE!</v>
      </c>
      <c r="L10" s="15">
        <f>ROUNDDOWN(AE56*1.1,0)</f>
        <v>0</v>
      </c>
      <c r="M10" s="15">
        <f>L10</f>
        <v>0</v>
      </c>
      <c r="N10" s="16" t="e">
        <f>M10-H10</f>
        <v>#DIV/0!</v>
      </c>
      <c r="O10" s="203" t="e">
        <f>IF(N15-$N$3&gt;0,"○","×")</f>
        <v>#DIV/0!</v>
      </c>
      <c r="P10" s="2"/>
      <c r="Q10" s="3"/>
    </row>
    <row r="11" spans="1:17" ht="24.75" customHeight="1" x14ac:dyDescent="0.15">
      <c r="B11" s="217"/>
      <c r="C11" s="132"/>
      <c r="D11" s="132"/>
      <c r="E11" s="133"/>
      <c r="F11" s="17">
        <f>E57</f>
        <v>0</v>
      </c>
      <c r="G11" s="18">
        <f>F57</f>
        <v>0</v>
      </c>
      <c r="H11" s="49" t="e">
        <f>ROUNDDOWN(F11*G11*$I$3*1.1,0)</f>
        <v>#DIV/0!</v>
      </c>
      <c r="I11" s="20" t="str">
        <f>AE57</f>
        <v/>
      </c>
      <c r="J11" s="19" t="e">
        <f>ROUNDDOWN(F11*I11*1.1,0)</f>
        <v>#VALUE!</v>
      </c>
      <c r="K11" s="19" t="e">
        <f>ROUNDDOWN(J11*$I$3,0)</f>
        <v>#VALUE!</v>
      </c>
      <c r="L11" s="19">
        <f>ROUNDDOWN(AE58*1.1,0)</f>
        <v>0</v>
      </c>
      <c r="M11" s="19">
        <f>L11</f>
        <v>0</v>
      </c>
      <c r="N11" s="22" t="e">
        <f>M11-H11</f>
        <v>#DIV/0!</v>
      </c>
      <c r="O11" s="204"/>
      <c r="P11" s="2"/>
      <c r="Q11" s="3"/>
    </row>
    <row r="12" spans="1:17" ht="24.75" customHeight="1" x14ac:dyDescent="0.15">
      <c r="B12" s="217"/>
      <c r="C12" s="132"/>
      <c r="D12" s="132"/>
      <c r="E12" s="133"/>
      <c r="F12" s="17">
        <f>E59</f>
        <v>0</v>
      </c>
      <c r="G12" s="18">
        <f>F59</f>
        <v>0</v>
      </c>
      <c r="H12" s="49" t="e">
        <f>ROUNDDOWN(F12*G12*$I$3*1.1,0)</f>
        <v>#DIV/0!</v>
      </c>
      <c r="I12" s="18" t="str">
        <f>AE59</f>
        <v/>
      </c>
      <c r="J12" s="19" t="e">
        <f>ROUNDDOWN(F12*I12*1.1,0)</f>
        <v>#VALUE!</v>
      </c>
      <c r="K12" s="19" t="e">
        <f>ROUNDDOWN(J12*$I$3,0)</f>
        <v>#VALUE!</v>
      </c>
      <c r="L12" s="19">
        <f>ROUNDDOWN(AE60*1.1,0)</f>
        <v>0</v>
      </c>
      <c r="M12" s="19">
        <f>L12</f>
        <v>0</v>
      </c>
      <c r="N12" s="22" t="e">
        <f t="shared" ref="N12:N14" si="0">M12-H12</f>
        <v>#DIV/0!</v>
      </c>
      <c r="O12" s="204"/>
      <c r="P12" s="2"/>
      <c r="Q12" s="3"/>
    </row>
    <row r="13" spans="1:17" ht="24.75" customHeight="1" x14ac:dyDescent="0.15">
      <c r="B13" s="217"/>
      <c r="C13" s="132"/>
      <c r="D13" s="132"/>
      <c r="E13" s="133"/>
      <c r="F13" s="17">
        <f>E61</f>
        <v>0</v>
      </c>
      <c r="G13" s="18">
        <f>F61</f>
        <v>0</v>
      </c>
      <c r="H13" s="49" t="e">
        <f>ROUNDDOWN(F13*G13*$I$3*1.1,0)</f>
        <v>#DIV/0!</v>
      </c>
      <c r="I13" s="18" t="str">
        <f>AE61</f>
        <v/>
      </c>
      <c r="J13" s="19" t="e">
        <f>ROUNDDOWN(F13*I13*1.1,0)</f>
        <v>#VALUE!</v>
      </c>
      <c r="K13" s="19" t="e">
        <f>ROUNDDOWN(J13*$I$3,0)</f>
        <v>#VALUE!</v>
      </c>
      <c r="L13" s="19">
        <f>ROUNDDOWN(AE62*1.1,0)</f>
        <v>0</v>
      </c>
      <c r="M13" s="19">
        <f>L13</f>
        <v>0</v>
      </c>
      <c r="N13" s="22" t="e">
        <f t="shared" si="0"/>
        <v>#DIV/0!</v>
      </c>
      <c r="O13" s="204"/>
      <c r="P13" s="2"/>
      <c r="Q13" s="3"/>
    </row>
    <row r="14" spans="1:17" ht="24.75" customHeight="1" thickBot="1" x14ac:dyDescent="0.2">
      <c r="B14" s="217"/>
      <c r="C14" s="134"/>
      <c r="D14" s="134"/>
      <c r="E14" s="135"/>
      <c r="F14" s="23">
        <f>E63</f>
        <v>0</v>
      </c>
      <c r="G14" s="24">
        <f>F63</f>
        <v>0</v>
      </c>
      <c r="H14" s="25" t="e">
        <f>ROUNDDOWN(F14*G14*$I$3*1.1,0)</f>
        <v>#DIV/0!</v>
      </c>
      <c r="I14" s="79" t="str">
        <f>AE63</f>
        <v/>
      </c>
      <c r="J14" s="25" t="e">
        <f>ROUNDDOWN(F14*I14*1.1,0)</f>
        <v>#VALUE!</v>
      </c>
      <c r="K14" s="25" t="e">
        <f>ROUNDDOWN(J14*$I$3,0)</f>
        <v>#VALUE!</v>
      </c>
      <c r="L14" s="25">
        <f>ROUNDDOWN(AE64*1.1,0)</f>
        <v>0</v>
      </c>
      <c r="M14" s="25">
        <f>L14</f>
        <v>0</v>
      </c>
      <c r="N14" s="26" t="e">
        <f t="shared" si="0"/>
        <v>#DIV/0!</v>
      </c>
      <c r="O14" s="204"/>
      <c r="P14" s="2"/>
      <c r="Q14" s="3"/>
    </row>
    <row r="15" spans="1:17" ht="24.75" customHeight="1" thickTop="1" thickBot="1" x14ac:dyDescent="0.2">
      <c r="B15" s="218"/>
      <c r="C15" s="4" t="s">
        <v>17</v>
      </c>
      <c r="D15" s="4"/>
      <c r="E15" s="27"/>
      <c r="F15" s="28"/>
      <c r="G15" s="28"/>
      <c r="H15" s="29" t="e">
        <f>SUM(H10:H14)</f>
        <v>#DIV/0!</v>
      </c>
      <c r="I15" s="28"/>
      <c r="J15" s="29"/>
      <c r="K15" s="29"/>
      <c r="L15" s="29"/>
      <c r="M15" s="29">
        <f>SUM(M10:M14)</f>
        <v>0</v>
      </c>
      <c r="N15" s="30" t="e">
        <f>M15-H15</f>
        <v>#DIV/0!</v>
      </c>
      <c r="O15" s="204"/>
      <c r="P15" s="2"/>
      <c r="Q15" s="3"/>
    </row>
    <row r="16" spans="1:17" ht="24.75" customHeight="1" x14ac:dyDescent="0.15">
      <c r="B16" s="216" t="s">
        <v>18</v>
      </c>
      <c r="C16" s="136"/>
      <c r="D16" s="136"/>
      <c r="E16" s="137"/>
      <c r="F16" s="31">
        <f>E70</f>
        <v>0</v>
      </c>
      <c r="G16" s="20">
        <f>F70</f>
        <v>0</v>
      </c>
      <c r="H16" s="21" t="e">
        <f>ROUNDDOWN(F16*G16*$I$3*1.1,0)</f>
        <v>#DIV/0!</v>
      </c>
      <c r="I16" s="20" t="str">
        <f>AE70</f>
        <v/>
      </c>
      <c r="J16" s="19" t="e">
        <f>ROUNDDOWN(F16*I16*1.1,0)</f>
        <v>#VALUE!</v>
      </c>
      <c r="K16" s="19" t="e">
        <f>ROUNDDOWN(J16*$I$3,0)</f>
        <v>#VALUE!</v>
      </c>
      <c r="L16" s="21">
        <f>ROUNDDOWN(AE71*1.1,0)</f>
        <v>0</v>
      </c>
      <c r="M16" s="80">
        <f>L16</f>
        <v>0</v>
      </c>
      <c r="N16" s="32" t="e">
        <f>M16-H16</f>
        <v>#DIV/0!</v>
      </c>
      <c r="O16" s="203" t="e">
        <f>IF(N21-$N$3&gt;0,"○","×")</f>
        <v>#DIV/0!</v>
      </c>
      <c r="P16" s="2"/>
      <c r="Q16" s="3"/>
    </row>
    <row r="17" spans="2:31" ht="24.75" customHeight="1" x14ac:dyDescent="0.15">
      <c r="B17" s="217"/>
      <c r="C17" s="132"/>
      <c r="D17" s="132"/>
      <c r="E17" s="133"/>
      <c r="F17" s="17">
        <f>E72</f>
        <v>0</v>
      </c>
      <c r="G17" s="18">
        <f>F72</f>
        <v>0</v>
      </c>
      <c r="H17" s="19" t="e">
        <f>ROUNDDOWN(F17*G17*$I$3*1.1,0)</f>
        <v>#DIV/0!</v>
      </c>
      <c r="I17" s="18" t="str">
        <f>AE72</f>
        <v/>
      </c>
      <c r="J17" s="19" t="e">
        <f>ROUNDDOWN(F17*I17*1.1,0)</f>
        <v>#VALUE!</v>
      </c>
      <c r="K17" s="19" t="e">
        <f>ROUNDDOWN(J17*$I$3,0)</f>
        <v>#VALUE!</v>
      </c>
      <c r="L17" s="19">
        <f>ROUNDDOWN(AE73*1.1,0)</f>
        <v>0</v>
      </c>
      <c r="M17" s="19">
        <f>L17</f>
        <v>0</v>
      </c>
      <c r="N17" s="22" t="e">
        <f>M17-H17</f>
        <v>#DIV/0!</v>
      </c>
      <c r="O17" s="204"/>
      <c r="P17" s="2"/>
      <c r="Q17" s="3"/>
    </row>
    <row r="18" spans="2:31" ht="24.75" customHeight="1" x14ac:dyDescent="0.15">
      <c r="B18" s="217"/>
      <c r="C18" s="138"/>
      <c r="D18" s="138"/>
      <c r="E18" s="139"/>
      <c r="F18" s="33">
        <f>E74</f>
        <v>0</v>
      </c>
      <c r="G18" s="34">
        <f>F74</f>
        <v>0</v>
      </c>
      <c r="H18" s="19" t="e">
        <f>ROUNDDOWN(F18*G18*$I$3*1.1,0)</f>
        <v>#DIV/0!</v>
      </c>
      <c r="I18" s="34" t="str">
        <f>AE74</f>
        <v/>
      </c>
      <c r="J18" s="19" t="e">
        <f>ROUNDDOWN(F18*I18*1.1,0)</f>
        <v>#VALUE!</v>
      </c>
      <c r="K18" s="19" t="e">
        <f>ROUNDDOWN(J18*$I$3,0)</f>
        <v>#VALUE!</v>
      </c>
      <c r="L18" s="21">
        <f>ROUNDDOWN(AE75*1.1,0)</f>
        <v>0</v>
      </c>
      <c r="M18" s="19">
        <f>L18</f>
        <v>0</v>
      </c>
      <c r="N18" s="35" t="e">
        <f>M18-H18</f>
        <v>#DIV/0!</v>
      </c>
      <c r="O18" s="204"/>
      <c r="P18" s="2"/>
      <c r="Q18" s="3"/>
    </row>
    <row r="19" spans="2:31" ht="24.75" customHeight="1" x14ac:dyDescent="0.15">
      <c r="B19" s="217"/>
      <c r="C19" s="132"/>
      <c r="D19" s="132"/>
      <c r="E19" s="133"/>
      <c r="F19" s="33">
        <f>E76</f>
        <v>0</v>
      </c>
      <c r="G19" s="34">
        <f>F76</f>
        <v>0</v>
      </c>
      <c r="H19" s="19" t="e">
        <f>ROUNDDOWN(F19*G19*$I$3*1.1,0)</f>
        <v>#DIV/0!</v>
      </c>
      <c r="I19" s="34" t="str">
        <f>AE76</f>
        <v/>
      </c>
      <c r="J19" s="19" t="e">
        <f>ROUNDDOWN(F19*I19*1.1,0)</f>
        <v>#VALUE!</v>
      </c>
      <c r="K19" s="19" t="e">
        <f>ROUNDDOWN(J19*$I$3,0)</f>
        <v>#VALUE!</v>
      </c>
      <c r="L19" s="19">
        <f>ROUNDDOWN(AE77*1.1,0)</f>
        <v>0</v>
      </c>
      <c r="M19" s="19">
        <f>L19</f>
        <v>0</v>
      </c>
      <c r="N19" s="35" t="e">
        <f t="shared" ref="N19:N20" si="1">M19-H19</f>
        <v>#DIV/0!</v>
      </c>
      <c r="O19" s="204"/>
      <c r="P19" s="2"/>
      <c r="Q19" s="3"/>
    </row>
    <row r="20" spans="2:31" ht="24.75" customHeight="1" thickBot="1" x14ac:dyDescent="0.2">
      <c r="B20" s="217"/>
      <c r="C20" s="134"/>
      <c r="D20" s="134"/>
      <c r="E20" s="135"/>
      <c r="F20" s="23">
        <f>E78</f>
        <v>0</v>
      </c>
      <c r="G20" s="24">
        <f>F78</f>
        <v>0</v>
      </c>
      <c r="H20" s="78" t="e">
        <f>ROUNDDOWN(F20*G20*$I$3*1.1,0)</f>
        <v>#DIV/0!</v>
      </c>
      <c r="I20" s="24" t="str">
        <f>AE78</f>
        <v/>
      </c>
      <c r="J20" s="25" t="e">
        <f>ROUNDDOWN(F20*I20*1.1,0)</f>
        <v>#VALUE!</v>
      </c>
      <c r="K20" s="25" t="e">
        <f>ROUNDDOWN(J20*$I$3,0)</f>
        <v>#VALUE!</v>
      </c>
      <c r="L20" s="78">
        <f>ROUNDDOWN(AE79*1.1,0)</f>
        <v>0</v>
      </c>
      <c r="M20" s="25">
        <f>L20</f>
        <v>0</v>
      </c>
      <c r="N20" s="26" t="e">
        <f t="shared" si="1"/>
        <v>#DIV/0!</v>
      </c>
      <c r="O20" s="204"/>
      <c r="P20" s="5"/>
      <c r="Q20" s="6"/>
    </row>
    <row r="21" spans="2:31" ht="24.75" customHeight="1" thickTop="1" thickBot="1" x14ac:dyDescent="0.2">
      <c r="B21" s="218"/>
      <c r="C21" s="4" t="s">
        <v>17</v>
      </c>
      <c r="D21" s="4"/>
      <c r="E21" s="28"/>
      <c r="F21" s="28"/>
      <c r="G21" s="28"/>
      <c r="H21" s="29" t="e">
        <f>SUM(H16:H20)</f>
        <v>#DIV/0!</v>
      </c>
      <c r="I21" s="28"/>
      <c r="J21" s="29"/>
      <c r="K21" s="29"/>
      <c r="L21" s="29"/>
      <c r="M21" s="29">
        <f>SUM(M16:M20)</f>
        <v>0</v>
      </c>
      <c r="N21" s="30" t="e">
        <f>M21-H21</f>
        <v>#DIV/0!</v>
      </c>
      <c r="O21" s="204"/>
      <c r="P21" s="5"/>
      <c r="Q21" s="6"/>
    </row>
    <row r="22" spans="2:31" ht="24.75" customHeight="1" x14ac:dyDescent="0.15">
      <c r="B22" s="219" t="s">
        <v>123</v>
      </c>
      <c r="C22" s="140"/>
      <c r="D22" s="141"/>
      <c r="E22" s="137"/>
      <c r="F22" s="31">
        <f>E85</f>
        <v>0</v>
      </c>
      <c r="G22" s="20">
        <f>F85</f>
        <v>0</v>
      </c>
      <c r="H22" s="13" t="e">
        <f>ROUNDDOWN(F22*G22*$I$3*1.1,0)</f>
        <v>#DIV/0!</v>
      </c>
      <c r="I22" s="14" t="str">
        <f>AE85</f>
        <v/>
      </c>
      <c r="J22" s="13" t="e">
        <f>ROUNDDOWN(F22*I22*1.1,0)</f>
        <v>#VALUE!</v>
      </c>
      <c r="K22" s="13" t="e">
        <f>J22*$I$3</f>
        <v>#VALUE!</v>
      </c>
      <c r="L22" s="13">
        <f>ROUNDDOWN(AE86*1.1,0)</f>
        <v>0</v>
      </c>
      <c r="M22" s="15">
        <f>L22</f>
        <v>0</v>
      </c>
      <c r="N22" s="32" t="e">
        <f>M22-H22</f>
        <v>#DIV/0!</v>
      </c>
      <c r="O22" s="203" t="e">
        <f>IF(N27-$N$3&gt;0,"○","×")</f>
        <v>#DIV/0!</v>
      </c>
      <c r="P22" s="5"/>
      <c r="Q22" s="6"/>
    </row>
    <row r="23" spans="2:31" ht="24.75" customHeight="1" x14ac:dyDescent="0.15">
      <c r="B23" s="220"/>
      <c r="C23" s="142"/>
      <c r="D23" s="142"/>
      <c r="E23" s="133"/>
      <c r="F23" s="17">
        <f>E87</f>
        <v>0</v>
      </c>
      <c r="G23" s="18">
        <f>F87</f>
        <v>0</v>
      </c>
      <c r="H23" s="19" t="e">
        <f>ROUNDDOWN(F23*G23*$I$3*1.1,0)</f>
        <v>#DIV/0!</v>
      </c>
      <c r="I23" s="18" t="str">
        <f>AE87</f>
        <v/>
      </c>
      <c r="J23" s="19" t="e">
        <f>ROUNDDOWN(F23*I23*1.1,0)</f>
        <v>#VALUE!</v>
      </c>
      <c r="K23" s="19" t="e">
        <f>J23*$I$3</f>
        <v>#VALUE!</v>
      </c>
      <c r="L23" s="19">
        <f>ROUNDDOWN(AE88*1.1,0)</f>
        <v>0</v>
      </c>
      <c r="M23" s="19">
        <f>L23</f>
        <v>0</v>
      </c>
      <c r="N23" s="35" t="e">
        <f>M23-H23</f>
        <v>#DIV/0!</v>
      </c>
      <c r="O23" s="204"/>
      <c r="P23" s="5"/>
      <c r="Q23" s="6"/>
    </row>
    <row r="24" spans="2:31" ht="24.75" customHeight="1" x14ac:dyDescent="0.15">
      <c r="B24" s="220"/>
      <c r="C24" s="141"/>
      <c r="D24" s="141"/>
      <c r="E24" s="137"/>
      <c r="F24" s="17">
        <f>E89</f>
        <v>0</v>
      </c>
      <c r="G24" s="18">
        <f>F89</f>
        <v>0</v>
      </c>
      <c r="H24" s="19" t="e">
        <f>ROUNDDOWN(F24*G24*$I$3*1.1,0)</f>
        <v>#DIV/0!</v>
      </c>
      <c r="I24" s="18" t="str">
        <f>AE89</f>
        <v/>
      </c>
      <c r="J24" s="19" t="e">
        <f t="shared" ref="J24:J26" si="2">ROUNDDOWN(F24*I24*1.1,0)</f>
        <v>#VALUE!</v>
      </c>
      <c r="K24" s="19" t="e">
        <f>J24*$I$3</f>
        <v>#VALUE!</v>
      </c>
      <c r="L24" s="19">
        <f>ROUNDDOWN(AE90*1.1,0)</f>
        <v>0</v>
      </c>
      <c r="M24" s="19">
        <f>L24</f>
        <v>0</v>
      </c>
      <c r="N24" s="35" t="e">
        <f t="shared" ref="N24:N26" si="3">M24-H24</f>
        <v>#DIV/0!</v>
      </c>
      <c r="O24" s="204"/>
      <c r="P24" s="5"/>
      <c r="Q24" s="6"/>
    </row>
    <row r="25" spans="2:31" ht="24.75" customHeight="1" x14ac:dyDescent="0.15">
      <c r="B25" s="220"/>
      <c r="C25" s="132"/>
      <c r="D25" s="132"/>
      <c r="E25" s="133"/>
      <c r="F25" s="17">
        <f>E91</f>
        <v>0</v>
      </c>
      <c r="G25" s="18">
        <f>F91</f>
        <v>0</v>
      </c>
      <c r="H25" s="19" t="e">
        <f>ROUNDDOWN(F25*G25*$I$3*1.1,0)</f>
        <v>#DIV/0!</v>
      </c>
      <c r="I25" s="18" t="str">
        <f>AE91</f>
        <v/>
      </c>
      <c r="J25" s="19" t="e">
        <f t="shared" si="2"/>
        <v>#VALUE!</v>
      </c>
      <c r="K25" s="19" t="e">
        <f>J25*$I$3</f>
        <v>#VALUE!</v>
      </c>
      <c r="L25" s="19">
        <f>ROUNDDOWN(AE92*1.1,0)</f>
        <v>0</v>
      </c>
      <c r="M25" s="19">
        <f>L25</f>
        <v>0</v>
      </c>
      <c r="N25" s="35" t="e">
        <f t="shared" si="3"/>
        <v>#DIV/0!</v>
      </c>
      <c r="O25" s="204"/>
      <c r="P25" s="5"/>
      <c r="Q25" s="6"/>
    </row>
    <row r="26" spans="2:31" ht="24.75" customHeight="1" thickBot="1" x14ac:dyDescent="0.2">
      <c r="B26" s="220"/>
      <c r="C26" s="134"/>
      <c r="D26" s="134"/>
      <c r="E26" s="135"/>
      <c r="F26" s="77">
        <f>E93</f>
        <v>0</v>
      </c>
      <c r="G26" s="24">
        <f>F93</f>
        <v>0</v>
      </c>
      <c r="H26" s="25" t="e">
        <f>ROUNDDOWN(F26*G26*$I$3*1.1,0)</f>
        <v>#DIV/0!</v>
      </c>
      <c r="I26" s="24" t="str">
        <f>AE93</f>
        <v/>
      </c>
      <c r="J26" s="25" t="e">
        <f t="shared" si="2"/>
        <v>#VALUE!</v>
      </c>
      <c r="K26" s="25" t="e">
        <f>J26*$I$3</f>
        <v>#VALUE!</v>
      </c>
      <c r="L26" s="25">
        <f>ROUNDDOWN(AE94*1.1,0)</f>
        <v>0</v>
      </c>
      <c r="M26" s="25">
        <f>L26</f>
        <v>0</v>
      </c>
      <c r="N26" s="26" t="e">
        <f t="shared" si="3"/>
        <v>#DIV/0!</v>
      </c>
      <c r="O26" s="204"/>
      <c r="P26" s="5"/>
      <c r="Q26" s="6"/>
    </row>
    <row r="27" spans="2:31" ht="24.75" customHeight="1" thickTop="1" thickBot="1" x14ac:dyDescent="0.2">
      <c r="B27" s="221"/>
      <c r="C27" s="4" t="s">
        <v>17</v>
      </c>
      <c r="D27" s="4"/>
      <c r="E27" s="28"/>
      <c r="F27" s="28"/>
      <c r="G27" s="28"/>
      <c r="H27" s="29" t="e">
        <f>SUM(H22:H26)</f>
        <v>#DIV/0!</v>
      </c>
      <c r="I27" s="28"/>
      <c r="J27" s="29"/>
      <c r="K27" s="29"/>
      <c r="L27" s="29"/>
      <c r="M27" s="29">
        <f>SUM(M22:M26)</f>
        <v>0</v>
      </c>
      <c r="N27" s="30" t="e">
        <f>M27-H27</f>
        <v>#DIV/0!</v>
      </c>
      <c r="O27" s="204"/>
      <c r="P27" s="5"/>
      <c r="Q27" s="6"/>
    </row>
    <row r="28" spans="2:31" ht="24.75" customHeight="1" x14ac:dyDescent="0.15">
      <c r="B28" s="219" t="s">
        <v>124</v>
      </c>
      <c r="C28" s="140"/>
      <c r="D28" s="141"/>
      <c r="E28" s="137"/>
      <c r="F28" s="31">
        <f>E95</f>
        <v>0</v>
      </c>
      <c r="G28" s="20">
        <f>F95</f>
        <v>0</v>
      </c>
      <c r="H28" s="13" t="e">
        <f>ROUNDDOWN(F28*G28*$I$3*1.1,0)</f>
        <v>#DIV/0!</v>
      </c>
      <c r="I28" s="14" t="str">
        <f>AE95</f>
        <v/>
      </c>
      <c r="J28" s="13" t="e">
        <f>ROUNDDOWN(F28*I28*1.1,0)</f>
        <v>#VALUE!</v>
      </c>
      <c r="K28" s="13" t="e">
        <f>J28*$I$3</f>
        <v>#VALUE!</v>
      </c>
      <c r="L28" s="13">
        <f>ROUNDDOWN(AE96*1.1,0)</f>
        <v>0</v>
      </c>
      <c r="M28" s="15">
        <f>L28</f>
        <v>0</v>
      </c>
      <c r="N28" s="32" t="e">
        <f>M28-H28</f>
        <v>#DIV/0!</v>
      </c>
      <c r="O28" s="203" t="e">
        <f>IF(N33-$N$3&gt;0,"○","×")</f>
        <v>#DIV/0!</v>
      </c>
      <c r="P28" s="81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</row>
    <row r="29" spans="2:31" ht="24.75" customHeight="1" x14ac:dyDescent="0.15">
      <c r="B29" s="220"/>
      <c r="C29" s="142"/>
      <c r="D29" s="142"/>
      <c r="E29" s="133"/>
      <c r="F29" s="17">
        <f>E97</f>
        <v>0</v>
      </c>
      <c r="G29" s="18">
        <f>F97</f>
        <v>0</v>
      </c>
      <c r="H29" s="19" t="e">
        <f>ROUNDDOWN(F29*G29*$I$3*1.1,0)</f>
        <v>#DIV/0!</v>
      </c>
      <c r="I29" s="18" t="str">
        <f>AE97</f>
        <v/>
      </c>
      <c r="J29" s="19" t="e">
        <f t="shared" ref="J29:J32" si="4">ROUNDDOWN(F29*I29*1.1,0)</f>
        <v>#VALUE!</v>
      </c>
      <c r="K29" s="19" t="e">
        <f>J29*$I$3</f>
        <v>#VALUE!</v>
      </c>
      <c r="L29" s="19">
        <f>ROUNDDOWN(AE98*1.1,0)</f>
        <v>0</v>
      </c>
      <c r="M29" s="19">
        <f>L29</f>
        <v>0</v>
      </c>
      <c r="N29" s="35" t="e">
        <f>M29-H29</f>
        <v>#DIV/0!</v>
      </c>
      <c r="O29" s="204"/>
      <c r="P29" s="84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</row>
    <row r="30" spans="2:31" ht="24.75" customHeight="1" x14ac:dyDescent="0.15">
      <c r="B30" s="220"/>
      <c r="C30" s="141"/>
      <c r="D30" s="141"/>
      <c r="E30" s="137"/>
      <c r="F30" s="17">
        <f>E99</f>
        <v>0</v>
      </c>
      <c r="G30" s="18">
        <f>F99</f>
        <v>0</v>
      </c>
      <c r="H30" s="19" t="e">
        <f>ROUNDDOWN(F30*G30*$I$3*1.1,0)</f>
        <v>#DIV/0!</v>
      </c>
      <c r="I30" s="18" t="str">
        <f>AE99</f>
        <v/>
      </c>
      <c r="J30" s="19" t="e">
        <f t="shared" si="4"/>
        <v>#VALUE!</v>
      </c>
      <c r="K30" s="19" t="e">
        <f t="shared" ref="K30:K32" si="5">J30*$I$3</f>
        <v>#VALUE!</v>
      </c>
      <c r="L30" s="19">
        <f>ROUNDDOWN(AE100*1.1,0)</f>
        <v>0</v>
      </c>
      <c r="M30" s="19">
        <f>L30</f>
        <v>0</v>
      </c>
      <c r="N30" s="35" t="e">
        <f t="shared" ref="N30:N32" si="6">M30-H30</f>
        <v>#DIV/0!</v>
      </c>
      <c r="O30" s="204"/>
      <c r="P30" s="84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2:31" ht="24.75" customHeight="1" x14ac:dyDescent="0.15">
      <c r="B31" s="220"/>
      <c r="C31" s="132"/>
      <c r="D31" s="132"/>
      <c r="E31" s="133"/>
      <c r="F31" s="17">
        <f>E101</f>
        <v>0</v>
      </c>
      <c r="G31" s="18">
        <f>F101</f>
        <v>0</v>
      </c>
      <c r="H31" s="19" t="e">
        <f>ROUNDDOWN(F31*G31*$I$3*1.1,0)</f>
        <v>#DIV/0!</v>
      </c>
      <c r="I31" s="18" t="str">
        <f>AE101</f>
        <v/>
      </c>
      <c r="J31" s="19" t="e">
        <f t="shared" si="4"/>
        <v>#VALUE!</v>
      </c>
      <c r="K31" s="19" t="e">
        <f t="shared" si="5"/>
        <v>#VALUE!</v>
      </c>
      <c r="L31" s="19">
        <f>ROUNDDOWN(AE102*1.1,0)</f>
        <v>0</v>
      </c>
      <c r="M31" s="19">
        <f>L31</f>
        <v>0</v>
      </c>
      <c r="N31" s="35" t="e">
        <f t="shared" si="6"/>
        <v>#DIV/0!</v>
      </c>
      <c r="O31" s="204"/>
      <c r="P31" s="84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</row>
    <row r="32" spans="2:31" ht="24.75" customHeight="1" thickBot="1" x14ac:dyDescent="0.2">
      <c r="B32" s="220"/>
      <c r="C32" s="134"/>
      <c r="D32" s="134"/>
      <c r="E32" s="135"/>
      <c r="F32" s="23">
        <f>E103</f>
        <v>0</v>
      </c>
      <c r="G32" s="24">
        <f>F103</f>
        <v>0</v>
      </c>
      <c r="H32" s="25" t="e">
        <f>ROUNDDOWN(F32*G32*$I$3*1.1,0)</f>
        <v>#DIV/0!</v>
      </c>
      <c r="I32" s="24" t="str">
        <f>AE103</f>
        <v/>
      </c>
      <c r="J32" s="25" t="e">
        <f t="shared" si="4"/>
        <v>#VALUE!</v>
      </c>
      <c r="K32" s="25" t="e">
        <f t="shared" si="5"/>
        <v>#VALUE!</v>
      </c>
      <c r="L32" s="25">
        <f>ROUNDDOWN(AE104*1.1,0)</f>
        <v>0</v>
      </c>
      <c r="M32" s="25">
        <f>L32</f>
        <v>0</v>
      </c>
      <c r="N32" s="26" t="e">
        <f t="shared" si="6"/>
        <v>#DIV/0!</v>
      </c>
      <c r="O32" s="204"/>
      <c r="P32" s="84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2:31" ht="24.75" customHeight="1" thickTop="1" thickBot="1" x14ac:dyDescent="0.2">
      <c r="B33" s="221"/>
      <c r="C33" s="4" t="s">
        <v>17</v>
      </c>
      <c r="D33" s="4"/>
      <c r="E33" s="28"/>
      <c r="F33" s="28"/>
      <c r="G33" s="28"/>
      <c r="H33" s="29" t="e">
        <f>SUM(H28:H32)</f>
        <v>#DIV/0!</v>
      </c>
      <c r="I33" s="28"/>
      <c r="J33" s="29"/>
      <c r="K33" s="29"/>
      <c r="L33" s="29"/>
      <c r="M33" s="29">
        <f>SUM(M28:M32)</f>
        <v>0</v>
      </c>
      <c r="N33" s="30" t="e">
        <f>M33-H33</f>
        <v>#DIV/0!</v>
      </c>
      <c r="O33" s="204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</row>
    <row r="34" spans="2:31" ht="24.75" customHeight="1" x14ac:dyDescent="0.15">
      <c r="B34" s="219" t="s">
        <v>125</v>
      </c>
      <c r="C34" s="140"/>
      <c r="D34" s="141"/>
      <c r="E34" s="137"/>
      <c r="F34" s="31">
        <f>E105</f>
        <v>0</v>
      </c>
      <c r="G34" s="20">
        <f>F105</f>
        <v>0</v>
      </c>
      <c r="H34" s="13" t="e">
        <f>ROUNDDOWN(F34*G34*$I$3*1.1,0)</f>
        <v>#DIV/0!</v>
      </c>
      <c r="I34" s="12" t="str">
        <f>AE105</f>
        <v/>
      </c>
      <c r="J34" s="13" t="e">
        <f>ROUNDDOWN(F34*I34*1.1,0)</f>
        <v>#VALUE!</v>
      </c>
      <c r="K34" s="13" t="e">
        <f>J34*$I$3</f>
        <v>#VALUE!</v>
      </c>
      <c r="L34" s="13">
        <f>ROUNDDOWN(AE106*1.1,0)</f>
        <v>0</v>
      </c>
      <c r="M34" s="15">
        <f>L34</f>
        <v>0</v>
      </c>
      <c r="N34" s="32" t="e">
        <f>M34-H34</f>
        <v>#DIV/0!</v>
      </c>
      <c r="O34" s="203" t="e">
        <f>IF(N39-$N$3&gt;0,"○","×")</f>
        <v>#DIV/0!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2:31" ht="24.75" customHeight="1" x14ac:dyDescent="0.15">
      <c r="B35" s="220"/>
      <c r="C35" s="142"/>
      <c r="D35" s="142"/>
      <c r="E35" s="133"/>
      <c r="F35" s="17">
        <f>E107</f>
        <v>0</v>
      </c>
      <c r="G35" s="18">
        <f>F107</f>
        <v>0</v>
      </c>
      <c r="H35" s="19" t="e">
        <f>ROUNDDOWN(F35*G35*$I$3*1.1,0)</f>
        <v>#DIV/0!</v>
      </c>
      <c r="I35" s="18" t="str">
        <f>AE107</f>
        <v/>
      </c>
      <c r="J35" s="19" t="e">
        <f t="shared" ref="J35:J38" si="7">ROUNDDOWN(F35*I35*1.1,0)</f>
        <v>#VALUE!</v>
      </c>
      <c r="K35" s="19" t="e">
        <f>J35*$I$3</f>
        <v>#VALUE!</v>
      </c>
      <c r="L35" s="19">
        <f>ROUNDDOWN(AE108*1.1,0)</f>
        <v>0</v>
      </c>
      <c r="M35" s="19">
        <f>L35</f>
        <v>0</v>
      </c>
      <c r="N35" s="35" t="e">
        <f>M35-H35</f>
        <v>#DIV/0!</v>
      </c>
      <c r="O35" s="204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</row>
    <row r="36" spans="2:31" ht="24.75" customHeight="1" x14ac:dyDescent="0.15">
      <c r="B36" s="220"/>
      <c r="C36" s="141"/>
      <c r="D36" s="141"/>
      <c r="E36" s="137"/>
      <c r="F36" s="17">
        <f>E109</f>
        <v>0</v>
      </c>
      <c r="G36" s="18">
        <f>F109</f>
        <v>0</v>
      </c>
      <c r="H36" s="19" t="e">
        <f>ROUNDDOWN(F36*G36*$I$3*1.1,0)</f>
        <v>#DIV/0!</v>
      </c>
      <c r="I36" s="18" t="str">
        <f>AE109</f>
        <v/>
      </c>
      <c r="J36" s="19" t="e">
        <f t="shared" si="7"/>
        <v>#VALUE!</v>
      </c>
      <c r="K36" s="19" t="e">
        <f t="shared" ref="K36:K38" si="8">J36*$I$3</f>
        <v>#VALUE!</v>
      </c>
      <c r="L36" s="19">
        <f>ROUNDDOWN(AE110*1.1,0)</f>
        <v>0</v>
      </c>
      <c r="M36" s="19">
        <f t="shared" ref="M36:M37" si="9">L36</f>
        <v>0</v>
      </c>
      <c r="N36" s="35" t="e">
        <f t="shared" ref="N36:N38" si="10">M36-H36</f>
        <v>#DIV/0!</v>
      </c>
      <c r="O36" s="204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2:31" ht="24.75" customHeight="1" x14ac:dyDescent="0.15">
      <c r="B37" s="220"/>
      <c r="C37" s="132"/>
      <c r="D37" s="132"/>
      <c r="E37" s="133"/>
      <c r="F37" s="17">
        <f>E111</f>
        <v>0</v>
      </c>
      <c r="G37" s="18">
        <f>F111</f>
        <v>0</v>
      </c>
      <c r="H37" s="19" t="e">
        <f>ROUNDDOWN(F37*G37*$I$3*1.1,0)</f>
        <v>#DIV/0!</v>
      </c>
      <c r="I37" s="18" t="str">
        <f>AE111</f>
        <v/>
      </c>
      <c r="J37" s="19" t="e">
        <f t="shared" si="7"/>
        <v>#VALUE!</v>
      </c>
      <c r="K37" s="19" t="e">
        <f t="shared" si="8"/>
        <v>#VALUE!</v>
      </c>
      <c r="L37" s="19">
        <f>ROUNDDOWN(AE112*1.1,0)</f>
        <v>0</v>
      </c>
      <c r="M37" s="19">
        <f t="shared" si="9"/>
        <v>0</v>
      </c>
      <c r="N37" s="35" t="e">
        <f t="shared" si="10"/>
        <v>#DIV/0!</v>
      </c>
      <c r="O37" s="204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2:31" ht="24.75" customHeight="1" thickBot="1" x14ac:dyDescent="0.2">
      <c r="B38" s="220"/>
      <c r="C38" s="134"/>
      <c r="D38" s="134"/>
      <c r="E38" s="135"/>
      <c r="F38" s="23">
        <f>E113</f>
        <v>0</v>
      </c>
      <c r="G38" s="24">
        <f>F113</f>
        <v>0</v>
      </c>
      <c r="H38" s="25" t="e">
        <f>ROUNDDOWN(F38*G38*$I$3*1.1,0)</f>
        <v>#DIV/0!</v>
      </c>
      <c r="I38" s="24" t="str">
        <f>AE113</f>
        <v/>
      </c>
      <c r="J38" s="25" t="e">
        <f t="shared" si="7"/>
        <v>#VALUE!</v>
      </c>
      <c r="K38" s="25" t="e">
        <f t="shared" si="8"/>
        <v>#VALUE!</v>
      </c>
      <c r="L38" s="25">
        <f>ROUNDDOWN(AE114*1.1,0)</f>
        <v>0</v>
      </c>
      <c r="M38" s="25">
        <f>L38</f>
        <v>0</v>
      </c>
      <c r="N38" s="26" t="e">
        <f t="shared" si="10"/>
        <v>#DIV/0!</v>
      </c>
      <c r="O38" s="204"/>
      <c r="P38" s="84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2:31" ht="24.75" customHeight="1" thickTop="1" thickBot="1" x14ac:dyDescent="0.2">
      <c r="B39" s="221"/>
      <c r="C39" s="4" t="s">
        <v>17</v>
      </c>
      <c r="D39" s="4"/>
      <c r="E39" s="28"/>
      <c r="F39" s="28"/>
      <c r="G39" s="28"/>
      <c r="H39" s="29" t="e">
        <f>SUM(H34:H38)</f>
        <v>#DIV/0!</v>
      </c>
      <c r="I39" s="28"/>
      <c r="J39" s="29"/>
      <c r="K39" s="29"/>
      <c r="L39" s="29"/>
      <c r="M39" s="29">
        <f>SUM(M34:M38)</f>
        <v>0</v>
      </c>
      <c r="N39" s="30" t="e">
        <f>M39-H39</f>
        <v>#DIV/0!</v>
      </c>
      <c r="O39" s="204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</row>
    <row r="40" spans="2:31" ht="24.75" customHeight="1" thickBot="1" x14ac:dyDescent="0.2">
      <c r="B40" s="56" t="s">
        <v>28</v>
      </c>
      <c r="C40" s="66" t="e">
        <f>IF(O10="○",N15,0)</f>
        <v>#DIV/0!</v>
      </c>
      <c r="D40" s="36" t="s">
        <v>29</v>
      </c>
      <c r="E40" s="48" t="e">
        <f>IF(O16="○",N21,0)</f>
        <v>#DIV/0!</v>
      </c>
      <c r="F40" s="37" t="s">
        <v>29</v>
      </c>
      <c r="G40" s="48" t="e">
        <f>IF(O22="○",N27,0)</f>
        <v>#DIV/0!</v>
      </c>
      <c r="H40" s="174" t="s">
        <v>140</v>
      </c>
      <c r="I40" s="48" t="e">
        <f>IF(O28="○",N33,0)</f>
        <v>#DIV/0!</v>
      </c>
      <c r="J40" s="174" t="s">
        <v>139</v>
      </c>
      <c r="K40" s="48" t="e">
        <f>IF(O34="○",N39,0)</f>
        <v>#DIV/0!</v>
      </c>
      <c r="L40" s="38" t="s">
        <v>30</v>
      </c>
      <c r="M40" s="38">
        <f>N3</f>
        <v>0</v>
      </c>
      <c r="N40" s="205" t="e">
        <f>C40+E40+G40+I40+K40-M40</f>
        <v>#DIV/0!</v>
      </c>
      <c r="O40" s="206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</row>
    <row r="41" spans="2:31" ht="23.1" customHeight="1" x14ac:dyDescent="0.15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</row>
    <row r="42" spans="2:31" ht="23.1" customHeight="1" x14ac:dyDescent="0.15">
      <c r="B42" s="193" t="s">
        <v>141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2:31" ht="23.1" customHeight="1" x14ac:dyDescent="0.15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</row>
    <row r="44" spans="2:31" ht="23.1" customHeight="1" x14ac:dyDescent="0.15"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</row>
    <row r="45" spans="2:31" ht="23.1" customHeight="1" x14ac:dyDescent="0.15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</row>
    <row r="46" spans="2:31" ht="23.1" customHeight="1" x14ac:dyDescent="0.15"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</row>
    <row r="47" spans="2:31" ht="23.1" customHeight="1" x14ac:dyDescent="0.15"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</row>
    <row r="48" spans="2:31" ht="23.1" customHeight="1" x14ac:dyDescent="0.15"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</row>
    <row r="49" spans="2:32" ht="23.1" customHeight="1" x14ac:dyDescent="0.15"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</row>
    <row r="50" spans="2:32" ht="23.1" customHeight="1" x14ac:dyDescent="0.15">
      <c r="F50" s="274"/>
      <c r="G50" s="274"/>
      <c r="H50" s="274"/>
      <c r="I50" s="274"/>
      <c r="J50" s="274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55"/>
    </row>
    <row r="51" spans="2:32" ht="24.75" customHeight="1" x14ac:dyDescent="0.15">
      <c r="B51" s="58" t="s">
        <v>76</v>
      </c>
      <c r="C51" s="39"/>
      <c r="F51" s="275"/>
      <c r="G51" s="275"/>
      <c r="H51" s="275"/>
      <c r="I51" s="275"/>
      <c r="J51" s="275"/>
      <c r="Y51" s="194"/>
      <c r="Z51" s="194"/>
      <c r="AA51" s="59"/>
      <c r="AB51" s="59"/>
    </row>
    <row r="52" spans="2:32" ht="24.95" customHeight="1" x14ac:dyDescent="0.15">
      <c r="B52" s="228" t="s">
        <v>4</v>
      </c>
      <c r="C52" s="243" t="s">
        <v>78</v>
      </c>
      <c r="D52" s="228" t="s">
        <v>33</v>
      </c>
      <c r="E52" s="228" t="s">
        <v>34</v>
      </c>
      <c r="F52" s="228" t="s">
        <v>35</v>
      </c>
      <c r="G52" s="234" t="s">
        <v>126</v>
      </c>
      <c r="H52" s="235"/>
      <c r="I52" s="234" t="s">
        <v>127</v>
      </c>
      <c r="J52" s="235"/>
      <c r="K52" s="234" t="s">
        <v>128</v>
      </c>
      <c r="L52" s="235"/>
      <c r="M52" s="234" t="s">
        <v>129</v>
      </c>
      <c r="N52" s="235"/>
      <c r="O52" s="234" t="s">
        <v>130</v>
      </c>
      <c r="P52" s="235"/>
      <c r="Q52" s="234" t="s">
        <v>131</v>
      </c>
      <c r="R52" s="235"/>
      <c r="S52" s="234" t="s">
        <v>132</v>
      </c>
      <c r="T52" s="235"/>
      <c r="U52" s="234" t="s">
        <v>133</v>
      </c>
      <c r="V52" s="235"/>
      <c r="W52" s="234" t="s">
        <v>134</v>
      </c>
      <c r="X52" s="235"/>
      <c r="Y52" s="234" t="s">
        <v>135</v>
      </c>
      <c r="Z52" s="235"/>
      <c r="AA52" s="234" t="s">
        <v>136</v>
      </c>
      <c r="AB52" s="235"/>
      <c r="AC52" s="234" t="s">
        <v>137</v>
      </c>
      <c r="AD52" s="235"/>
      <c r="AE52" s="272" t="s">
        <v>57</v>
      </c>
      <c r="AF52" s="73"/>
    </row>
    <row r="53" spans="2:32" ht="24.95" customHeight="1" x14ac:dyDescent="0.15">
      <c r="B53" s="229"/>
      <c r="C53" s="229"/>
      <c r="D53" s="229"/>
      <c r="E53" s="229"/>
      <c r="F53" s="229"/>
      <c r="G53" s="156" t="s">
        <v>36</v>
      </c>
      <c r="H53" s="156" t="s">
        <v>37</v>
      </c>
      <c r="I53" s="156" t="s">
        <v>36</v>
      </c>
      <c r="J53" s="156" t="s">
        <v>37</v>
      </c>
      <c r="K53" s="156" t="s">
        <v>36</v>
      </c>
      <c r="L53" s="156" t="s">
        <v>37</v>
      </c>
      <c r="M53" s="156" t="s">
        <v>36</v>
      </c>
      <c r="N53" s="156" t="s">
        <v>37</v>
      </c>
      <c r="O53" s="156" t="s">
        <v>36</v>
      </c>
      <c r="P53" s="156" t="s">
        <v>37</v>
      </c>
      <c r="Q53" s="156" t="s">
        <v>36</v>
      </c>
      <c r="R53" s="156" t="s">
        <v>37</v>
      </c>
      <c r="S53" s="156" t="s">
        <v>36</v>
      </c>
      <c r="T53" s="156" t="s">
        <v>37</v>
      </c>
      <c r="U53" s="156" t="s">
        <v>36</v>
      </c>
      <c r="V53" s="156" t="s">
        <v>37</v>
      </c>
      <c r="W53" s="156" t="s">
        <v>36</v>
      </c>
      <c r="X53" s="156" t="s">
        <v>37</v>
      </c>
      <c r="Y53" s="156" t="s">
        <v>36</v>
      </c>
      <c r="Z53" s="156" t="s">
        <v>37</v>
      </c>
      <c r="AA53" s="156" t="s">
        <v>36</v>
      </c>
      <c r="AB53" s="156" t="s">
        <v>37</v>
      </c>
      <c r="AC53" s="156" t="s">
        <v>36</v>
      </c>
      <c r="AD53" s="156" t="s">
        <v>37</v>
      </c>
      <c r="AE53" s="273"/>
      <c r="AF53" s="73"/>
    </row>
    <row r="54" spans="2:32" ht="24.95" customHeight="1" thickBot="1" x14ac:dyDescent="0.2">
      <c r="B54" s="230"/>
      <c r="C54" s="230"/>
      <c r="D54" s="230"/>
      <c r="E54" s="230"/>
      <c r="F54" s="230"/>
      <c r="G54" s="157" t="s">
        <v>38</v>
      </c>
      <c r="H54" s="158" t="s">
        <v>24</v>
      </c>
      <c r="I54" s="157" t="s">
        <v>38</v>
      </c>
      <c r="J54" s="158" t="s">
        <v>24</v>
      </c>
      <c r="K54" s="157" t="s">
        <v>38</v>
      </c>
      <c r="L54" s="158" t="s">
        <v>24</v>
      </c>
      <c r="M54" s="157" t="s">
        <v>38</v>
      </c>
      <c r="N54" s="158" t="s">
        <v>24</v>
      </c>
      <c r="O54" s="157" t="s">
        <v>38</v>
      </c>
      <c r="P54" s="158" t="s">
        <v>24</v>
      </c>
      <c r="Q54" s="157" t="s">
        <v>38</v>
      </c>
      <c r="R54" s="158" t="s">
        <v>24</v>
      </c>
      <c r="S54" s="157" t="s">
        <v>38</v>
      </c>
      <c r="T54" s="158" t="s">
        <v>24</v>
      </c>
      <c r="U54" s="157" t="s">
        <v>38</v>
      </c>
      <c r="V54" s="158" t="s">
        <v>24</v>
      </c>
      <c r="W54" s="157" t="s">
        <v>38</v>
      </c>
      <c r="X54" s="158" t="s">
        <v>24</v>
      </c>
      <c r="Y54" s="157" t="s">
        <v>38</v>
      </c>
      <c r="Z54" s="158" t="s">
        <v>24</v>
      </c>
      <c r="AA54" s="157" t="s">
        <v>38</v>
      </c>
      <c r="AB54" s="158" t="s">
        <v>24</v>
      </c>
      <c r="AC54" s="157" t="s">
        <v>38</v>
      </c>
      <c r="AD54" s="158" t="s">
        <v>24</v>
      </c>
      <c r="AE54" s="159" t="s">
        <v>63</v>
      </c>
      <c r="AF54" s="74"/>
    </row>
    <row r="55" spans="2:32" ht="27" customHeight="1" thickTop="1" x14ac:dyDescent="0.15">
      <c r="B55" s="231" t="s">
        <v>14</v>
      </c>
      <c r="C55" s="236">
        <f>C10</f>
        <v>0</v>
      </c>
      <c r="D55" s="238">
        <f>D10</f>
        <v>0</v>
      </c>
      <c r="E55" s="239">
        <f>G55+I55+K55+M55+O55+Q55+S55+U55+W55+Y55+AA55+AC55</f>
        <v>0</v>
      </c>
      <c r="F55" s="241"/>
      <c r="G55" s="143"/>
      <c r="H55" s="144"/>
      <c r="I55" s="143"/>
      <c r="J55" s="144"/>
      <c r="K55" s="143"/>
      <c r="L55" s="144"/>
      <c r="M55" s="143"/>
      <c r="N55" s="144"/>
      <c r="O55" s="143"/>
      <c r="P55" s="144"/>
      <c r="Q55" s="143"/>
      <c r="R55" s="144"/>
      <c r="S55" s="143"/>
      <c r="T55" s="144"/>
      <c r="U55" s="143"/>
      <c r="V55" s="144"/>
      <c r="W55" s="143"/>
      <c r="X55" s="144"/>
      <c r="Y55" s="143"/>
      <c r="Z55" s="144"/>
      <c r="AA55" s="143"/>
      <c r="AB55" s="144"/>
      <c r="AC55" s="143"/>
      <c r="AD55" s="144"/>
      <c r="AE55" s="60" t="str">
        <f>IFERROR(ROUNDDOWN(G56*H55+I56*J55+K56*L55+M56*N55+O56*P55+Q56*R55+S56*T55+U56*V55+W56*X55+Y56*Z55+AA56*AB55+AC56*AD55,0),"")</f>
        <v/>
      </c>
      <c r="AF55" s="75"/>
    </row>
    <row r="56" spans="2:32" ht="27" customHeight="1" x14ac:dyDescent="0.15">
      <c r="B56" s="232"/>
      <c r="C56" s="237"/>
      <c r="D56" s="237"/>
      <c r="E56" s="240"/>
      <c r="F56" s="242"/>
      <c r="G56" s="67" t="str">
        <f>IFERROR(ROUND(G55/$E55,3),"")</f>
        <v/>
      </c>
      <c r="H56" s="146"/>
      <c r="I56" s="67" t="str">
        <f>IFERROR(ROUND(I55/$E55,3),"")</f>
        <v/>
      </c>
      <c r="J56" s="146"/>
      <c r="K56" s="67" t="str">
        <f>IFERROR(ROUND(K55/$E55,3),"")</f>
        <v/>
      </c>
      <c r="L56" s="146"/>
      <c r="M56" s="67" t="str">
        <f>IFERROR(ROUND(M55/$E55,3),"")</f>
        <v/>
      </c>
      <c r="N56" s="146"/>
      <c r="O56" s="67" t="str">
        <f>IFERROR(ROUND(O55/$E55,3),"")</f>
        <v/>
      </c>
      <c r="P56" s="146"/>
      <c r="Q56" s="67" t="str">
        <f>IFERROR(ROUND(Q55/$E55,3),"")</f>
        <v/>
      </c>
      <c r="R56" s="146"/>
      <c r="S56" s="67" t="str">
        <f>IFERROR(ROUND(S55/$E55,3),"")</f>
        <v/>
      </c>
      <c r="T56" s="146"/>
      <c r="U56" s="67" t="str">
        <f>IFERROR(ROUND(U55/$E55,3),"")</f>
        <v/>
      </c>
      <c r="V56" s="146"/>
      <c r="W56" s="67" t="str">
        <f>IFERROR(ROUND(W55/$E55,3),"")</f>
        <v/>
      </c>
      <c r="X56" s="146"/>
      <c r="Y56" s="67" t="str">
        <f>IFERROR(ROUND(Y55/$E55,3),"")</f>
        <v/>
      </c>
      <c r="Z56" s="146"/>
      <c r="AA56" s="67" t="str">
        <f>IFERROR(ROUND(AA55/$E55,3),"")</f>
        <v/>
      </c>
      <c r="AB56" s="146"/>
      <c r="AC56" s="67" t="str">
        <f>IFERROR(ROUND(AC55/$E55,3),"")</f>
        <v/>
      </c>
      <c r="AD56" s="146"/>
      <c r="AE56" s="68">
        <f>G55*H56+I55*J56+K55*L56+M55*N56+O55*P56+Q55*R56+S55*T56+U55*V56+W55*X56+Y55*Z56+AA55*AB56+AC55*AD56</f>
        <v>0</v>
      </c>
      <c r="AF56" s="75"/>
    </row>
    <row r="57" spans="2:32" ht="27" customHeight="1" x14ac:dyDescent="0.15">
      <c r="B57" s="232"/>
      <c r="C57" s="222">
        <f>C11</f>
        <v>0</v>
      </c>
      <c r="D57" s="222">
        <f>D11</f>
        <v>0</v>
      </c>
      <c r="E57" s="224">
        <f>G57+I57+K57+M57+O57+Q57+S57+U57+W57+Y57+AA57+AC57</f>
        <v>0</v>
      </c>
      <c r="F57" s="226"/>
      <c r="G57" s="160"/>
      <c r="H57" s="147"/>
      <c r="I57" s="160"/>
      <c r="J57" s="147"/>
      <c r="K57" s="160"/>
      <c r="L57" s="147"/>
      <c r="M57" s="160"/>
      <c r="N57" s="147"/>
      <c r="O57" s="160"/>
      <c r="P57" s="147"/>
      <c r="Q57" s="160"/>
      <c r="R57" s="147"/>
      <c r="S57" s="160"/>
      <c r="T57" s="147"/>
      <c r="U57" s="160"/>
      <c r="V57" s="147"/>
      <c r="W57" s="160"/>
      <c r="X57" s="147"/>
      <c r="Y57" s="160"/>
      <c r="Z57" s="147"/>
      <c r="AA57" s="160"/>
      <c r="AB57" s="147"/>
      <c r="AC57" s="160"/>
      <c r="AD57" s="147"/>
      <c r="AE57" s="63" t="str">
        <f>IFERROR(ROUNDDOWN(G58*H57+I58*J57+K58*L57+M58*N57+O58*P57+Q58*R57+S58*T57+U58*V57+W58*X57+Y58*Z57+AA58*AB57+AC58*AD57,0),"")</f>
        <v/>
      </c>
      <c r="AF57" s="75"/>
    </row>
    <row r="58" spans="2:32" ht="27" customHeight="1" x14ac:dyDescent="0.15">
      <c r="B58" s="232"/>
      <c r="C58" s="223"/>
      <c r="D58" s="223"/>
      <c r="E58" s="225"/>
      <c r="F58" s="227"/>
      <c r="G58" s="64" t="str">
        <f>IFERROR(ROUND(G57/$E57,3),"")</f>
        <v/>
      </c>
      <c r="H58" s="148"/>
      <c r="I58" s="64" t="str">
        <f>IFERROR(ROUND(I57/$E57,3),"")</f>
        <v/>
      </c>
      <c r="J58" s="148"/>
      <c r="K58" s="64" t="str">
        <f>IFERROR(ROUND(K57/$E57,3),"")</f>
        <v/>
      </c>
      <c r="L58" s="148"/>
      <c r="M58" s="64" t="str">
        <f>IFERROR(ROUND(M57/$E57,3),"")</f>
        <v/>
      </c>
      <c r="N58" s="148"/>
      <c r="O58" s="64" t="str">
        <f>IFERROR(ROUND(O57/$E57,3),"")</f>
        <v/>
      </c>
      <c r="P58" s="148"/>
      <c r="Q58" s="64" t="str">
        <f>IFERROR(ROUND(Q57/$E57,3),"")</f>
        <v/>
      </c>
      <c r="R58" s="148"/>
      <c r="S58" s="64" t="str">
        <f>IFERROR(ROUND(S57/$E57,3),"")</f>
        <v/>
      </c>
      <c r="T58" s="148"/>
      <c r="U58" s="64" t="str">
        <f>IFERROR(ROUND(U57/$E57,3),"")</f>
        <v/>
      </c>
      <c r="V58" s="148"/>
      <c r="W58" s="64" t="str">
        <f>IFERROR(ROUND(W57/$E57,3),"")</f>
        <v/>
      </c>
      <c r="X58" s="148"/>
      <c r="Y58" s="64" t="str">
        <f>IFERROR(ROUND(Y57/$E57,3),"")</f>
        <v/>
      </c>
      <c r="Z58" s="148"/>
      <c r="AA58" s="64" t="str">
        <f>IFERROR(ROUND(AA57/$E57,3),"")</f>
        <v/>
      </c>
      <c r="AB58" s="148"/>
      <c r="AC58" s="64" t="str">
        <f>IFERROR(ROUND(AC57/$E57,3),"")</f>
        <v/>
      </c>
      <c r="AD58" s="148"/>
      <c r="AE58" s="65">
        <f>G57*H58+I57*J58+K57*L58+M57*N58+O57*P58+Q57*R58+S57*T58+U57*V58+W57*X58+Y57*Z58+AA57*AB58+AC57*AD58</f>
        <v>0</v>
      </c>
      <c r="AF58" s="75"/>
    </row>
    <row r="59" spans="2:32" ht="27" customHeight="1" x14ac:dyDescent="0.15">
      <c r="B59" s="232"/>
      <c r="C59" s="249">
        <f>C12</f>
        <v>0</v>
      </c>
      <c r="D59" s="249">
        <f>D12</f>
        <v>0</v>
      </c>
      <c r="E59" s="250">
        <f>G59+I59+K59+M59+O59+Q59+S59+U59+W59+Y59+AA59+AC59</f>
        <v>0</v>
      </c>
      <c r="F59" s="251"/>
      <c r="G59" s="161"/>
      <c r="H59" s="145"/>
      <c r="I59" s="161"/>
      <c r="J59" s="145"/>
      <c r="K59" s="161"/>
      <c r="L59" s="145"/>
      <c r="M59" s="161"/>
      <c r="N59" s="145"/>
      <c r="O59" s="161"/>
      <c r="P59" s="145"/>
      <c r="Q59" s="161"/>
      <c r="R59" s="145"/>
      <c r="S59" s="161"/>
      <c r="T59" s="145"/>
      <c r="U59" s="161"/>
      <c r="V59" s="145"/>
      <c r="W59" s="161"/>
      <c r="X59" s="145"/>
      <c r="Y59" s="161"/>
      <c r="Z59" s="145"/>
      <c r="AA59" s="161"/>
      <c r="AB59" s="145"/>
      <c r="AC59" s="161"/>
      <c r="AD59" s="145"/>
      <c r="AE59" s="69" t="str">
        <f>IFERROR(ROUNDDOWN(G60*H59+I60*J59+K60*L59+M60*N59+O60*P59+Q60*R59+S60*T59+U60*V59+W60*X59+Y60*Z59+AA60*AB59+AC60*AD59,0),"")</f>
        <v/>
      </c>
      <c r="AF59" s="75" t="str">
        <f>IFERROR(IF(LEN(ROUNDDOWN(AE59,0))&lt;4,ROUNDDOWN(AE59,0),LEFT(ROUNDDOWN(AE59,0),3)*10^(LEN(ROUNDDOWN(AE59,0))-3)),"")</f>
        <v/>
      </c>
    </row>
    <row r="60" spans="2:32" ht="27" customHeight="1" x14ac:dyDescent="0.15">
      <c r="B60" s="232"/>
      <c r="C60" s="237"/>
      <c r="D60" s="237"/>
      <c r="E60" s="240"/>
      <c r="F60" s="252"/>
      <c r="G60" s="67" t="str">
        <f>IFERROR(ROUND(G59/$E59,3),"")</f>
        <v/>
      </c>
      <c r="H60" s="146"/>
      <c r="I60" s="67" t="str">
        <f>IFERROR(ROUND(I59/$E59,3),"")</f>
        <v/>
      </c>
      <c r="J60" s="146"/>
      <c r="K60" s="67" t="str">
        <f>IFERROR(ROUND(K59/$E59,3),"")</f>
        <v/>
      </c>
      <c r="L60" s="146"/>
      <c r="M60" s="67" t="str">
        <f>IFERROR(ROUND(M59/$E59,3),"")</f>
        <v/>
      </c>
      <c r="N60" s="146"/>
      <c r="O60" s="67" t="str">
        <f>IFERROR(ROUND(O59/$E59,3),"")</f>
        <v/>
      </c>
      <c r="P60" s="146"/>
      <c r="Q60" s="67" t="str">
        <f>IFERROR(ROUND(Q59/$E59,3),"")</f>
        <v/>
      </c>
      <c r="R60" s="146"/>
      <c r="S60" s="67" t="str">
        <f>IFERROR(ROUND(S59/$E59,3),"")</f>
        <v/>
      </c>
      <c r="T60" s="146"/>
      <c r="U60" s="67" t="str">
        <f>IFERROR(ROUND(U59/$E59,3),"")</f>
        <v/>
      </c>
      <c r="V60" s="146"/>
      <c r="W60" s="67" t="str">
        <f>IFERROR(ROUND(W59/$E59,3),"")</f>
        <v/>
      </c>
      <c r="X60" s="146"/>
      <c r="Y60" s="67" t="str">
        <f>IFERROR(ROUND(Y59/$E59,3),"")</f>
        <v/>
      </c>
      <c r="Z60" s="146"/>
      <c r="AA60" s="67" t="str">
        <f>IFERROR(ROUND(AA59/$E59,3),"")</f>
        <v/>
      </c>
      <c r="AB60" s="146"/>
      <c r="AC60" s="67" t="str">
        <f>IFERROR(ROUND(AC59/$E59,3),"")</f>
        <v/>
      </c>
      <c r="AD60" s="146"/>
      <c r="AE60" s="68">
        <f>G59*H60+I59*J60+K59*L60+M59*N60+O59*P60+Q59*R60+S59*T60+U59*V60+W59*X60+Y59*Z60+AA59*AB60+AC59*AD60</f>
        <v>0</v>
      </c>
      <c r="AF60" s="75"/>
    </row>
    <row r="61" spans="2:32" ht="27" customHeight="1" x14ac:dyDescent="0.15">
      <c r="B61" s="232"/>
      <c r="C61" s="222">
        <f>C13</f>
        <v>0</v>
      </c>
      <c r="D61" s="222">
        <f>D13</f>
        <v>0</v>
      </c>
      <c r="E61" s="224">
        <f>G61+I61+K61+M61+O61+Q61+S61+U61+W61+Y61+AA61+AC61</f>
        <v>0</v>
      </c>
      <c r="F61" s="253"/>
      <c r="G61" s="160"/>
      <c r="H61" s="147"/>
      <c r="I61" s="160"/>
      <c r="J61" s="147"/>
      <c r="K61" s="160"/>
      <c r="L61" s="147"/>
      <c r="M61" s="160"/>
      <c r="N61" s="147"/>
      <c r="O61" s="160"/>
      <c r="P61" s="147"/>
      <c r="Q61" s="160"/>
      <c r="R61" s="147"/>
      <c r="S61" s="160"/>
      <c r="T61" s="147"/>
      <c r="U61" s="160"/>
      <c r="V61" s="147"/>
      <c r="W61" s="160"/>
      <c r="X61" s="147"/>
      <c r="Y61" s="160"/>
      <c r="Z61" s="147"/>
      <c r="AA61" s="160"/>
      <c r="AB61" s="147"/>
      <c r="AC61" s="160"/>
      <c r="AD61" s="147"/>
      <c r="AE61" s="63" t="str">
        <f>IFERROR(ROUNDDOWN(G62*H61+I62*J61+K62*L61+M62*N61+O62*P61+Q62*R61+S62*T61+U62*V61+W62*X61+Y62*Z61+AA62*AB61+AC62*AD61,0),"")</f>
        <v/>
      </c>
      <c r="AF61" s="75" t="str">
        <f>IFERROR(IF(LEN(ROUNDDOWN(AE61,0))&lt;4,ROUNDDOWN(AE61,0),LEFT(ROUNDDOWN(AE61,0),3)*10^(LEN(ROUNDDOWN(AE61,0))-3)),"")</f>
        <v/>
      </c>
    </row>
    <row r="62" spans="2:32" ht="27" customHeight="1" x14ac:dyDescent="0.15">
      <c r="B62" s="232"/>
      <c r="C62" s="223"/>
      <c r="D62" s="223"/>
      <c r="E62" s="225"/>
      <c r="F62" s="254"/>
      <c r="G62" s="64" t="str">
        <f>IFERROR(ROUND(G61/$E61,3),"")</f>
        <v/>
      </c>
      <c r="H62" s="148"/>
      <c r="I62" s="64" t="str">
        <f>IFERROR(ROUND(I61/$E61,3),"")</f>
        <v/>
      </c>
      <c r="J62" s="148"/>
      <c r="K62" s="64" t="str">
        <f>IFERROR(ROUND(K61/$E61,3),"")</f>
        <v/>
      </c>
      <c r="L62" s="148"/>
      <c r="M62" s="64" t="str">
        <f>IFERROR(ROUND(M61/$E61,3),"")</f>
        <v/>
      </c>
      <c r="N62" s="148"/>
      <c r="O62" s="165" t="str">
        <f>IFERROR(ROUND(O61/$E61,3),"")</f>
        <v/>
      </c>
      <c r="P62" s="148"/>
      <c r="Q62" s="165" t="str">
        <f>IFERROR(ROUND(Q61/$E61,3),"")</f>
        <v/>
      </c>
      <c r="R62" s="148"/>
      <c r="S62" s="165" t="str">
        <f>IFERROR(ROUND(S61/$E61,3),"")</f>
        <v/>
      </c>
      <c r="T62" s="148"/>
      <c r="U62" s="165" t="str">
        <f>IFERROR(ROUND(U61/$E61,3),"")</f>
        <v/>
      </c>
      <c r="V62" s="148"/>
      <c r="W62" s="165" t="str">
        <f>IFERROR(ROUND(W61/$E61,3),"")</f>
        <v/>
      </c>
      <c r="X62" s="148"/>
      <c r="Y62" s="165" t="str">
        <f>IFERROR(ROUND(Y61/$E61,3),"")</f>
        <v/>
      </c>
      <c r="Z62" s="148"/>
      <c r="AA62" s="165" t="str">
        <f>IFERROR(ROUND(AA61/$E61,3),"")</f>
        <v/>
      </c>
      <c r="AB62" s="148"/>
      <c r="AC62" s="165" t="str">
        <f>IFERROR(ROUND(AC61/$E61,3),"")</f>
        <v/>
      </c>
      <c r="AD62" s="148"/>
      <c r="AE62" s="65">
        <f>G61*H62+I61*J62+K61*L62+M61*N62+O61*P62+Q61*R62+S61*T62+U61*V62+W61*X62+Y61*Z62+AA61*AB62+AC61*AD62</f>
        <v>0</v>
      </c>
      <c r="AF62" s="75"/>
    </row>
    <row r="63" spans="2:32" ht="27" customHeight="1" x14ac:dyDescent="0.15">
      <c r="B63" s="232"/>
      <c r="C63" s="249">
        <f>C14</f>
        <v>0</v>
      </c>
      <c r="D63" s="249">
        <f>D14</f>
        <v>0</v>
      </c>
      <c r="E63" s="250">
        <f>G63+I63+K63+M63+O63+Q63+S63+U63+W63+Y63+AA63+AC63</f>
        <v>0</v>
      </c>
      <c r="F63" s="251"/>
      <c r="G63" s="161"/>
      <c r="H63" s="145"/>
      <c r="I63" s="161"/>
      <c r="J63" s="145"/>
      <c r="K63" s="161"/>
      <c r="L63" s="145"/>
      <c r="M63" s="161"/>
      <c r="N63" s="145"/>
      <c r="O63" s="161"/>
      <c r="P63" s="145"/>
      <c r="Q63" s="161"/>
      <c r="R63" s="145"/>
      <c r="S63" s="161"/>
      <c r="T63" s="145"/>
      <c r="U63" s="161"/>
      <c r="V63" s="145"/>
      <c r="W63" s="161"/>
      <c r="X63" s="145"/>
      <c r="Y63" s="161"/>
      <c r="Z63" s="145"/>
      <c r="AA63" s="161"/>
      <c r="AB63" s="145"/>
      <c r="AC63" s="161"/>
      <c r="AD63" s="145"/>
      <c r="AE63" s="70" t="str">
        <f>IFERROR(ROUNDDOWN(G64*H63+I64*J63+K64*L63+M64*N63+O64*P63+Q64*R63+S64*T63+U64*V63+W64*X63+Y64*Z63+AA64*AB63+AC64*AD63,0),"")</f>
        <v/>
      </c>
      <c r="AF63" s="75" t="str">
        <f>IFERROR(IF(LEN(ROUNDDOWN(AE63,0))&lt;4,ROUNDDOWN(AE63,0),LEFT(ROUNDDOWN(AE63,0),3)*10^(LEN(ROUNDDOWN(AE63,0))-3)),"")</f>
        <v/>
      </c>
    </row>
    <row r="64" spans="2:32" ht="27" customHeight="1" thickBot="1" x14ac:dyDescent="0.2">
      <c r="B64" s="233"/>
      <c r="C64" s="255"/>
      <c r="D64" s="255"/>
      <c r="E64" s="256"/>
      <c r="F64" s="257"/>
      <c r="G64" s="61" t="str">
        <f>IFERROR(ROUND(G63/$E63,3),"")</f>
        <v/>
      </c>
      <c r="H64" s="150"/>
      <c r="I64" s="61" t="str">
        <f>IFERROR(ROUND(I63/$E63,3),"")</f>
        <v/>
      </c>
      <c r="J64" s="150"/>
      <c r="K64" s="61" t="str">
        <f>IFERROR(ROUND(K63/$E63,3),"")</f>
        <v/>
      </c>
      <c r="L64" s="150"/>
      <c r="M64" s="61" t="str">
        <f>IFERROR(ROUND(M63/$E63,3),"")</f>
        <v/>
      </c>
      <c r="N64" s="150"/>
      <c r="O64" s="61" t="str">
        <f>IFERROR(ROUND(O63/$E63,3),"")</f>
        <v/>
      </c>
      <c r="P64" s="150"/>
      <c r="Q64" s="61" t="str">
        <f>IFERROR(ROUND(Q63/$E63,3),"")</f>
        <v/>
      </c>
      <c r="R64" s="150"/>
      <c r="S64" s="61" t="str">
        <f>IFERROR(ROUND(S63/$E63,3),"")</f>
        <v/>
      </c>
      <c r="T64" s="150"/>
      <c r="U64" s="61" t="str">
        <f>IFERROR(ROUND(U63/$E63,3),"")</f>
        <v/>
      </c>
      <c r="V64" s="150"/>
      <c r="W64" s="61" t="str">
        <f>IFERROR(ROUND(W63/$E63,3),"")</f>
        <v/>
      </c>
      <c r="X64" s="150"/>
      <c r="Y64" s="61" t="str">
        <f>IFERROR(ROUND(Y63/$E63,3),"")</f>
        <v/>
      </c>
      <c r="Z64" s="150"/>
      <c r="AA64" s="61" t="str">
        <f>IFERROR(ROUND(AA63/$E63,3),"")</f>
        <v/>
      </c>
      <c r="AB64" s="150"/>
      <c r="AC64" s="61" t="str">
        <f>IFERROR(ROUND(AC63/$E63,3),"")</f>
        <v/>
      </c>
      <c r="AD64" s="150"/>
      <c r="AE64" s="62">
        <f>G63*H64+I63*J64+K63*L64+M63*N64+O63*P64+Q63*R64+S63*T64+U63*V64+W63*X64+Y63*Z64+AA63*AB64+AC63*AD64</f>
        <v>0</v>
      </c>
      <c r="AF64" s="75"/>
    </row>
    <row r="65" spans="2:32" ht="24.75" customHeight="1" thickTop="1" x14ac:dyDescent="0.15">
      <c r="AE65" s="57"/>
      <c r="AF65" s="76"/>
    </row>
    <row r="66" spans="2:32" ht="24.75" customHeight="1" x14ac:dyDescent="0.15">
      <c r="AE66" s="57"/>
      <c r="AF66" s="76"/>
    </row>
    <row r="67" spans="2:32" ht="24" customHeight="1" x14ac:dyDescent="0.15">
      <c r="C67" s="246" t="s">
        <v>32</v>
      </c>
      <c r="D67" s="246" t="s">
        <v>33</v>
      </c>
      <c r="E67" s="246" t="s">
        <v>34</v>
      </c>
      <c r="F67" s="246" t="s">
        <v>35</v>
      </c>
      <c r="G67" s="244" t="s">
        <v>126</v>
      </c>
      <c r="H67" s="245"/>
      <c r="I67" s="244" t="s">
        <v>127</v>
      </c>
      <c r="J67" s="245"/>
      <c r="K67" s="244" t="s">
        <v>128</v>
      </c>
      <c r="L67" s="245"/>
      <c r="M67" s="244" t="s">
        <v>129</v>
      </c>
      <c r="N67" s="245"/>
      <c r="O67" s="244" t="s">
        <v>130</v>
      </c>
      <c r="P67" s="245"/>
      <c r="Q67" s="244" t="s">
        <v>131</v>
      </c>
      <c r="R67" s="245"/>
      <c r="S67" s="244" t="s">
        <v>132</v>
      </c>
      <c r="T67" s="245"/>
      <c r="U67" s="244" t="s">
        <v>133</v>
      </c>
      <c r="V67" s="245"/>
      <c r="W67" s="244" t="s">
        <v>134</v>
      </c>
      <c r="X67" s="245"/>
      <c r="Y67" s="244" t="s">
        <v>135</v>
      </c>
      <c r="Z67" s="245"/>
      <c r="AA67" s="244" t="s">
        <v>136</v>
      </c>
      <c r="AB67" s="245"/>
      <c r="AC67" s="244" t="s">
        <v>137</v>
      </c>
      <c r="AD67" s="245"/>
      <c r="AE67" s="189" t="s">
        <v>57</v>
      </c>
      <c r="AF67" s="73"/>
    </row>
    <row r="68" spans="2:32" ht="24" customHeight="1" x14ac:dyDescent="0.15">
      <c r="C68" s="247"/>
      <c r="D68" s="247"/>
      <c r="E68" s="247"/>
      <c r="F68" s="247"/>
      <c r="G68" s="169" t="s">
        <v>36</v>
      </c>
      <c r="H68" s="169" t="s">
        <v>37</v>
      </c>
      <c r="I68" s="169" t="s">
        <v>36</v>
      </c>
      <c r="J68" s="169" t="s">
        <v>37</v>
      </c>
      <c r="K68" s="169" t="s">
        <v>36</v>
      </c>
      <c r="L68" s="169" t="s">
        <v>37</v>
      </c>
      <c r="M68" s="169" t="s">
        <v>36</v>
      </c>
      <c r="N68" s="169" t="s">
        <v>37</v>
      </c>
      <c r="O68" s="169" t="s">
        <v>36</v>
      </c>
      <c r="P68" s="169" t="s">
        <v>37</v>
      </c>
      <c r="Q68" s="169" t="s">
        <v>36</v>
      </c>
      <c r="R68" s="169" t="s">
        <v>37</v>
      </c>
      <c r="S68" s="169" t="s">
        <v>36</v>
      </c>
      <c r="T68" s="169" t="s">
        <v>37</v>
      </c>
      <c r="U68" s="169" t="s">
        <v>36</v>
      </c>
      <c r="V68" s="169" t="s">
        <v>37</v>
      </c>
      <c r="W68" s="169" t="s">
        <v>36</v>
      </c>
      <c r="X68" s="169" t="s">
        <v>37</v>
      </c>
      <c r="Y68" s="169" t="s">
        <v>36</v>
      </c>
      <c r="Z68" s="169" t="s">
        <v>37</v>
      </c>
      <c r="AA68" s="169" t="s">
        <v>36</v>
      </c>
      <c r="AB68" s="169" t="s">
        <v>37</v>
      </c>
      <c r="AC68" s="169" t="s">
        <v>36</v>
      </c>
      <c r="AD68" s="169" t="s">
        <v>37</v>
      </c>
      <c r="AE68" s="190"/>
      <c r="AF68" s="73"/>
    </row>
    <row r="69" spans="2:32" ht="24" customHeight="1" x14ac:dyDescent="0.15">
      <c r="C69" s="248"/>
      <c r="D69" s="248"/>
      <c r="E69" s="248"/>
      <c r="F69" s="248"/>
      <c r="G69" s="170" t="s">
        <v>38</v>
      </c>
      <c r="H69" s="171" t="s">
        <v>24</v>
      </c>
      <c r="I69" s="170" t="s">
        <v>38</v>
      </c>
      <c r="J69" s="171" t="s">
        <v>24</v>
      </c>
      <c r="K69" s="170" t="s">
        <v>38</v>
      </c>
      <c r="L69" s="171" t="s">
        <v>24</v>
      </c>
      <c r="M69" s="170" t="s">
        <v>38</v>
      </c>
      <c r="N69" s="171" t="s">
        <v>24</v>
      </c>
      <c r="O69" s="170" t="s">
        <v>38</v>
      </c>
      <c r="P69" s="171" t="s">
        <v>24</v>
      </c>
      <c r="Q69" s="170" t="s">
        <v>38</v>
      </c>
      <c r="R69" s="171" t="s">
        <v>24</v>
      </c>
      <c r="S69" s="170" t="s">
        <v>38</v>
      </c>
      <c r="T69" s="171" t="s">
        <v>24</v>
      </c>
      <c r="U69" s="170" t="s">
        <v>38</v>
      </c>
      <c r="V69" s="171" t="s">
        <v>24</v>
      </c>
      <c r="W69" s="170" t="s">
        <v>38</v>
      </c>
      <c r="X69" s="171" t="s">
        <v>24</v>
      </c>
      <c r="Y69" s="170" t="s">
        <v>38</v>
      </c>
      <c r="Z69" s="171" t="s">
        <v>24</v>
      </c>
      <c r="AA69" s="170" t="s">
        <v>38</v>
      </c>
      <c r="AB69" s="171" t="s">
        <v>24</v>
      </c>
      <c r="AC69" s="170" t="s">
        <v>38</v>
      </c>
      <c r="AD69" s="171" t="s">
        <v>24</v>
      </c>
      <c r="AE69" s="172" t="s">
        <v>10</v>
      </c>
      <c r="AF69" s="74"/>
    </row>
    <row r="70" spans="2:32" ht="27" customHeight="1" x14ac:dyDescent="0.15">
      <c r="B70" s="283" t="s">
        <v>39</v>
      </c>
      <c r="C70" s="258">
        <f>C16</f>
        <v>0</v>
      </c>
      <c r="D70" s="258">
        <f>D16</f>
        <v>0</v>
      </c>
      <c r="E70" s="224">
        <f>G70+I70+K70+M70+O70+Q70+S70+U70+W70+Y70+AA70+AC70</f>
        <v>0</v>
      </c>
      <c r="F70" s="260"/>
      <c r="G70" s="160"/>
      <c r="H70" s="147"/>
      <c r="I70" s="160"/>
      <c r="J70" s="147"/>
      <c r="K70" s="160"/>
      <c r="L70" s="147"/>
      <c r="M70" s="160"/>
      <c r="N70" s="147"/>
      <c r="O70" s="160"/>
      <c r="P70" s="147"/>
      <c r="Q70" s="160"/>
      <c r="R70" s="147"/>
      <c r="S70" s="160"/>
      <c r="T70" s="147"/>
      <c r="U70" s="160"/>
      <c r="V70" s="147"/>
      <c r="W70" s="160"/>
      <c r="X70" s="147"/>
      <c r="Y70" s="160"/>
      <c r="Z70" s="147"/>
      <c r="AA70" s="160"/>
      <c r="AB70" s="147"/>
      <c r="AC70" s="160"/>
      <c r="AD70" s="147"/>
      <c r="AE70" s="63" t="str">
        <f>IFERROR(ROUNDDOWN(G71*J70+I71*L70+K71*N70+M71*P70+O71*R70+Q71*T70+S71*V70+U71*X70+W71*Z70+Y71*AB70+AA71*AD70+AC71*AG70,0),"")</f>
        <v/>
      </c>
      <c r="AF70" s="75"/>
    </row>
    <row r="71" spans="2:32" ht="27" customHeight="1" x14ac:dyDescent="0.15">
      <c r="B71" s="232"/>
      <c r="C71" s="259"/>
      <c r="D71" s="259"/>
      <c r="E71" s="240"/>
      <c r="F71" s="261"/>
      <c r="G71" s="67" t="str">
        <f>IFERROR(ROUND(G70/$E70,3),"")</f>
        <v/>
      </c>
      <c r="H71" s="146"/>
      <c r="I71" s="67" t="str">
        <f>IFERROR(ROUND(I70/$E70,3),"")</f>
        <v/>
      </c>
      <c r="J71" s="146"/>
      <c r="K71" s="67" t="str">
        <f>IFERROR(ROUND(K70/$E70,3),"")</f>
        <v/>
      </c>
      <c r="L71" s="146"/>
      <c r="M71" s="67" t="str">
        <f>IFERROR(ROUND(M70/$E70,3),"")</f>
        <v/>
      </c>
      <c r="N71" s="146"/>
      <c r="O71" s="67" t="str">
        <f>IFERROR(ROUND(O70/$E70,3),"")</f>
        <v/>
      </c>
      <c r="P71" s="146"/>
      <c r="Q71" s="67" t="str">
        <f>IFERROR(ROUND(Q70/$E70,3),"")</f>
        <v/>
      </c>
      <c r="R71" s="146"/>
      <c r="S71" s="67" t="str">
        <f>IFERROR(ROUND(S70/$E70,3),"")</f>
        <v/>
      </c>
      <c r="T71" s="146"/>
      <c r="U71" s="67" t="str">
        <f>IFERROR(ROUND(U70/$E70,3),"")</f>
        <v/>
      </c>
      <c r="V71" s="146"/>
      <c r="W71" s="67" t="str">
        <f>IFERROR(ROUND(W70/$E70,3),"")</f>
        <v/>
      </c>
      <c r="X71" s="146"/>
      <c r="Y71" s="67" t="str">
        <f>IFERROR(ROUND(Y70/$E70,3),"")</f>
        <v/>
      </c>
      <c r="Z71" s="146"/>
      <c r="AA71" s="67" t="str">
        <f>IFERROR(ROUND(AA70/$E70,3),"")</f>
        <v/>
      </c>
      <c r="AB71" s="146"/>
      <c r="AC71" s="67" t="str">
        <f>IFERROR(ROUND(AC70/$E70,3),"")</f>
        <v/>
      </c>
      <c r="AD71" s="146"/>
      <c r="AE71" s="68">
        <f>G70*H71+I70*J71+K70*L71+M70*N71+O70*P71+Q70*R71+S70*T71+U70*V71+W70*X71+Y70*Z71+AA70*AB71+AC70*AD71</f>
        <v>0</v>
      </c>
      <c r="AF71" s="75"/>
    </row>
    <row r="72" spans="2:32" ht="27" customHeight="1" x14ac:dyDescent="0.15">
      <c r="B72" s="232"/>
      <c r="C72" s="258">
        <f>C17</f>
        <v>0</v>
      </c>
      <c r="D72" s="258">
        <f>D17</f>
        <v>0</v>
      </c>
      <c r="E72" s="224">
        <f>G72+I72+K72+M72+O72+Q72+S72+U72+W72+Y72+AA72+AC72</f>
        <v>0</v>
      </c>
      <c r="F72" s="260"/>
      <c r="G72" s="160"/>
      <c r="H72" s="147"/>
      <c r="I72" s="160"/>
      <c r="J72" s="147"/>
      <c r="K72" s="160"/>
      <c r="L72" s="147"/>
      <c r="M72" s="160"/>
      <c r="N72" s="147"/>
      <c r="O72" s="160"/>
      <c r="P72" s="147"/>
      <c r="Q72" s="160"/>
      <c r="R72" s="147"/>
      <c r="S72" s="160"/>
      <c r="T72" s="147"/>
      <c r="U72" s="160"/>
      <c r="V72" s="147"/>
      <c r="W72" s="160"/>
      <c r="X72" s="147"/>
      <c r="Y72" s="160"/>
      <c r="Z72" s="147"/>
      <c r="AA72" s="160"/>
      <c r="AB72" s="147"/>
      <c r="AC72" s="160"/>
      <c r="AD72" s="147"/>
      <c r="AE72" s="63" t="str">
        <f>IFERROR(ROUNDDOWN(G73*J72+I73*L72+K73*N72+M73*P72+O73*R72+Q73*T72+S73*V72+U73*X72+W73*Z72+Y73*AB72+AA73*AD72+AC73*AG72,0),"")</f>
        <v/>
      </c>
      <c r="AF72" s="75"/>
    </row>
    <row r="73" spans="2:32" ht="27" customHeight="1" x14ac:dyDescent="0.15">
      <c r="B73" s="232"/>
      <c r="C73" s="263"/>
      <c r="D73" s="263"/>
      <c r="E73" s="225"/>
      <c r="F73" s="262"/>
      <c r="G73" s="165" t="str">
        <f>IFERROR(ROUND(G72/$E72,3),"")</f>
        <v/>
      </c>
      <c r="H73" s="148"/>
      <c r="I73" s="165" t="str">
        <f>IFERROR(ROUND(I72/$E72,3),"")</f>
        <v/>
      </c>
      <c r="J73" s="148"/>
      <c r="K73" s="165" t="str">
        <f>IFERROR(ROUND(K72/$E72,3),"")</f>
        <v/>
      </c>
      <c r="L73" s="148"/>
      <c r="M73" s="165" t="str">
        <f>IFERROR(ROUND(M72/$E72,3),"")</f>
        <v/>
      </c>
      <c r="N73" s="148"/>
      <c r="O73" s="165" t="str">
        <f>IFERROR(ROUND(O72/$E72,3),"")</f>
        <v/>
      </c>
      <c r="P73" s="148"/>
      <c r="Q73" s="165" t="str">
        <f>IFERROR(ROUND(Q72/$E72,3),"")</f>
        <v/>
      </c>
      <c r="R73" s="148"/>
      <c r="S73" s="165" t="str">
        <f>IFERROR(ROUND(S72/$E72,3),"")</f>
        <v/>
      </c>
      <c r="T73" s="148"/>
      <c r="U73" s="165" t="str">
        <f>IFERROR(ROUND(U72/$E72,3),"")</f>
        <v/>
      </c>
      <c r="V73" s="148"/>
      <c r="W73" s="165" t="str">
        <f>IFERROR(ROUND(W72/$E72,3),"")</f>
        <v/>
      </c>
      <c r="X73" s="148"/>
      <c r="Y73" s="165" t="str">
        <f>IFERROR(ROUND(Y72/$E72,3),"")</f>
        <v/>
      </c>
      <c r="Z73" s="148"/>
      <c r="AA73" s="165" t="str">
        <f>IFERROR(ROUND(AA72/$E72,3),"")</f>
        <v/>
      </c>
      <c r="AB73" s="148"/>
      <c r="AC73" s="165" t="str">
        <f>IFERROR(ROUND(AC72/$E72,3),"")</f>
        <v/>
      </c>
      <c r="AD73" s="148"/>
      <c r="AE73" s="65">
        <f>G72*H73+I72*J73+K72*L73+M72*N73+O72*P73+Q72*R73+S72*T73+U72*V73+W72*X73+Y72*Z73+AA72*AB73+AC72*AD73</f>
        <v>0</v>
      </c>
      <c r="AF73" s="75"/>
    </row>
    <row r="74" spans="2:32" ht="27" customHeight="1" x14ac:dyDescent="0.15">
      <c r="B74" s="232"/>
      <c r="C74" s="264">
        <f>C18</f>
        <v>0</v>
      </c>
      <c r="D74" s="264">
        <f>D18</f>
        <v>0</v>
      </c>
      <c r="E74" s="250">
        <f>G74+I74+K74+M74+O74+Q74+S74+U74+W74+Y74+AA74+AC74</f>
        <v>0</v>
      </c>
      <c r="F74" s="265"/>
      <c r="G74" s="161"/>
      <c r="H74" s="145"/>
      <c r="I74" s="161"/>
      <c r="J74" s="145"/>
      <c r="K74" s="161"/>
      <c r="L74" s="145"/>
      <c r="M74" s="161"/>
      <c r="N74" s="145"/>
      <c r="O74" s="161"/>
      <c r="P74" s="145"/>
      <c r="Q74" s="161"/>
      <c r="R74" s="145"/>
      <c r="S74" s="161"/>
      <c r="T74" s="145"/>
      <c r="U74" s="161"/>
      <c r="V74" s="145"/>
      <c r="W74" s="161"/>
      <c r="X74" s="145"/>
      <c r="Y74" s="161"/>
      <c r="Z74" s="145"/>
      <c r="AA74" s="161"/>
      <c r="AB74" s="145"/>
      <c r="AC74" s="161"/>
      <c r="AD74" s="145"/>
      <c r="AE74" s="70" t="str">
        <f>IFERROR(ROUNDDOWN(G75*J74+I75*L74+K75*N74+M75*P74+O75*R74+Q75*T74+S75*V74+U75*X74+W75*Z74+Y75*AB74+AA75*AD74+AC75*AG74,0),"")</f>
        <v/>
      </c>
      <c r="AF74" s="75"/>
    </row>
    <row r="75" spans="2:32" ht="27" customHeight="1" x14ac:dyDescent="0.15">
      <c r="B75" s="232"/>
      <c r="C75" s="259"/>
      <c r="D75" s="259"/>
      <c r="E75" s="240"/>
      <c r="F75" s="261"/>
      <c r="G75" s="166" t="str">
        <f>IFERROR(ROUND(G74/$E74,3),"")</f>
        <v/>
      </c>
      <c r="H75" s="146"/>
      <c r="I75" s="166" t="str">
        <f>IFERROR(ROUND(I74/$E74,3),"")</f>
        <v/>
      </c>
      <c r="J75" s="146"/>
      <c r="K75" s="166" t="str">
        <f>IFERROR(ROUND(K74/$E74,3),"")</f>
        <v/>
      </c>
      <c r="L75" s="146"/>
      <c r="M75" s="166" t="str">
        <f>IFERROR(ROUND(M74/$E74,3),"")</f>
        <v/>
      </c>
      <c r="N75" s="146"/>
      <c r="O75" s="166" t="str">
        <f>IFERROR(ROUND(O74/$E74,3),"")</f>
        <v/>
      </c>
      <c r="P75" s="146"/>
      <c r="Q75" s="166" t="str">
        <f>IFERROR(ROUND(Q74/$E74,3),"")</f>
        <v/>
      </c>
      <c r="R75" s="146"/>
      <c r="S75" s="166" t="str">
        <f>IFERROR(ROUND(S74/$E74,3),"")</f>
        <v/>
      </c>
      <c r="T75" s="146"/>
      <c r="U75" s="166" t="str">
        <f>IFERROR(ROUND(U74/$E74,3),"")</f>
        <v/>
      </c>
      <c r="V75" s="146"/>
      <c r="W75" s="166" t="str">
        <f>IFERROR(ROUND(W74/$E74,3),"")</f>
        <v/>
      </c>
      <c r="X75" s="146"/>
      <c r="Y75" s="166" t="str">
        <f>IFERROR(ROUND(Y74/$E74,3),"")</f>
        <v/>
      </c>
      <c r="Z75" s="146"/>
      <c r="AA75" s="166" t="str">
        <f>IFERROR(ROUND(AA74/$E74,3),"")</f>
        <v/>
      </c>
      <c r="AB75" s="146"/>
      <c r="AC75" s="166" t="str">
        <f>IFERROR(ROUND(AC74/$E74,3),"")</f>
        <v/>
      </c>
      <c r="AD75" s="146"/>
      <c r="AE75" s="68">
        <f>G74*H75+I74*J75+K74*L75+M74*N75+O74*P75+Q74*R75+S74*T75+U74*V75+W74*X75+Y74*Z75+AA74*AB75+AC74*AD75</f>
        <v>0</v>
      </c>
      <c r="AF75" s="75"/>
    </row>
    <row r="76" spans="2:32" ht="27" customHeight="1" x14ac:dyDescent="0.15">
      <c r="B76" s="232"/>
      <c r="C76" s="222">
        <f>C19</f>
        <v>0</v>
      </c>
      <c r="D76" s="222">
        <f>D19</f>
        <v>0</v>
      </c>
      <c r="E76" s="224">
        <f>G76+I76+K76+M76+O76+Q76+S76+U76+W76+Y76+AA76+AC76</f>
        <v>0</v>
      </c>
      <c r="F76" s="260"/>
      <c r="G76" s="160"/>
      <c r="H76" s="147"/>
      <c r="I76" s="160"/>
      <c r="J76" s="147"/>
      <c r="K76" s="160"/>
      <c r="L76" s="147"/>
      <c r="M76" s="160"/>
      <c r="N76" s="147"/>
      <c r="O76" s="160"/>
      <c r="P76" s="147"/>
      <c r="Q76" s="160"/>
      <c r="R76" s="147"/>
      <c r="S76" s="160"/>
      <c r="T76" s="147"/>
      <c r="U76" s="160"/>
      <c r="V76" s="147"/>
      <c r="W76" s="160"/>
      <c r="X76" s="147"/>
      <c r="Y76" s="160"/>
      <c r="Z76" s="147"/>
      <c r="AA76" s="160"/>
      <c r="AB76" s="147"/>
      <c r="AC76" s="160"/>
      <c r="AD76" s="147"/>
      <c r="AE76" s="63" t="str">
        <f>IFERROR(ROUNDDOWN(G77*J76+I77*L76+K77*N76+M77*P76+O77*R76+Q77*T76+S77*V76+U77*X76+W77*Z76+Y77*AB76+AA77*AD76+AC77*AG76,0),"")</f>
        <v/>
      </c>
      <c r="AF76" s="75" t="str">
        <f>IFERROR(IF(LEN(ROUNDDOWN(AE76,0))&lt;4,ROUNDDOWN(AE76,0),LEFT(ROUNDDOWN(AE76,0),3)*10^(LEN(ROUNDDOWN(AE76,0))-3)),"")</f>
        <v/>
      </c>
    </row>
    <row r="77" spans="2:32" ht="27" customHeight="1" x14ac:dyDescent="0.15">
      <c r="B77" s="232"/>
      <c r="C77" s="223"/>
      <c r="D77" s="223"/>
      <c r="E77" s="225"/>
      <c r="F77" s="262"/>
      <c r="G77" s="165" t="str">
        <f>IFERROR(ROUND(G76/$E76,3),"")</f>
        <v/>
      </c>
      <c r="H77" s="148"/>
      <c r="I77" s="165" t="str">
        <f>IFERROR(ROUND(I76/$E76,3),"")</f>
        <v/>
      </c>
      <c r="J77" s="148"/>
      <c r="K77" s="165" t="str">
        <f>IFERROR(ROUND(K76/$E76,3),"")</f>
        <v/>
      </c>
      <c r="L77" s="148"/>
      <c r="M77" s="165" t="str">
        <f>IFERROR(ROUND(M76/$E76,3),"")</f>
        <v/>
      </c>
      <c r="N77" s="148"/>
      <c r="O77" s="165" t="str">
        <f>IFERROR(ROUND(O76/$E76,3),"")</f>
        <v/>
      </c>
      <c r="P77" s="148"/>
      <c r="Q77" s="165" t="str">
        <f>IFERROR(ROUND(Q76/$E76,3),"")</f>
        <v/>
      </c>
      <c r="R77" s="148"/>
      <c r="S77" s="165" t="str">
        <f>IFERROR(ROUND(S76/$E76,3),"")</f>
        <v/>
      </c>
      <c r="T77" s="148"/>
      <c r="U77" s="165" t="str">
        <f>IFERROR(ROUND(U76/$E76,3),"")</f>
        <v/>
      </c>
      <c r="V77" s="148"/>
      <c r="W77" s="165" t="str">
        <f>IFERROR(ROUND(W76/$E76,3),"")</f>
        <v/>
      </c>
      <c r="X77" s="148"/>
      <c r="Y77" s="165" t="str">
        <f>IFERROR(ROUND(Y76/$E76,3),"")</f>
        <v/>
      </c>
      <c r="Z77" s="148"/>
      <c r="AA77" s="165" t="str">
        <f>IFERROR(ROUND(AA76/$E76,3),"")</f>
        <v/>
      </c>
      <c r="AB77" s="148"/>
      <c r="AC77" s="165" t="str">
        <f>IFERROR(ROUND(AC76/$E76,3),"")</f>
        <v/>
      </c>
      <c r="AD77" s="148"/>
      <c r="AE77" s="65">
        <f>G76*H77+I76*J77+K76*L77+M76*N77+O76*P77+Q76*R77+S76*T77+U76*V77+W76*X77+Y76*Z77+AA76*AB77+AC76*AD77</f>
        <v>0</v>
      </c>
      <c r="AF77" s="75"/>
    </row>
    <row r="78" spans="2:32" ht="27" customHeight="1" x14ac:dyDescent="0.15">
      <c r="B78" s="232"/>
      <c r="C78" s="249">
        <f>C20</f>
        <v>0</v>
      </c>
      <c r="D78" s="249">
        <f>D20</f>
        <v>0</v>
      </c>
      <c r="E78" s="250">
        <f>G78+I78+K78+M78+O78+Q78+S78+U78+W78+Y78+AA78+AC78</f>
        <v>0</v>
      </c>
      <c r="F78" s="265"/>
      <c r="G78" s="161"/>
      <c r="H78" s="145"/>
      <c r="I78" s="161"/>
      <c r="J78" s="145"/>
      <c r="K78" s="161"/>
      <c r="L78" s="145"/>
      <c r="M78" s="161"/>
      <c r="N78" s="145"/>
      <c r="O78" s="161"/>
      <c r="P78" s="145"/>
      <c r="Q78" s="161"/>
      <c r="R78" s="145"/>
      <c r="S78" s="161"/>
      <c r="T78" s="145"/>
      <c r="U78" s="161"/>
      <c r="V78" s="145"/>
      <c r="W78" s="161"/>
      <c r="X78" s="145"/>
      <c r="Y78" s="161"/>
      <c r="Z78" s="145"/>
      <c r="AA78" s="161"/>
      <c r="AB78" s="145"/>
      <c r="AC78" s="161"/>
      <c r="AD78" s="145"/>
      <c r="AE78" s="70" t="str">
        <f>IFERROR(ROUNDDOWN(G79*H78+I79*J78+K79*L78+M79*N78+O79*P78+Q79*R78+S79*T78+U79*V78+W79*X78+Y79*Z78+AA79*AB78+AC79*AD78,0),"")</f>
        <v/>
      </c>
      <c r="AF78" s="75" t="str">
        <f>IFERROR(IF(LEN(ROUNDDOWN(AE78,0))&lt;4,ROUNDDOWN(AE78,0),LEFT(ROUNDDOWN(AE78,0),3)*10^(LEN(ROUNDDOWN(AE78,0))-3)),"")</f>
        <v/>
      </c>
    </row>
    <row r="79" spans="2:32" ht="27" customHeight="1" thickBot="1" x14ac:dyDescent="0.2">
      <c r="B79" s="233"/>
      <c r="C79" s="255"/>
      <c r="D79" s="255"/>
      <c r="E79" s="256"/>
      <c r="F79" s="266"/>
      <c r="G79" s="167" t="str">
        <f>IFERROR(ROUND(G78/$E78,3),"")</f>
        <v/>
      </c>
      <c r="H79" s="150"/>
      <c r="I79" s="167" t="str">
        <f>IFERROR(ROUND(I78/$E78,3),"")</f>
        <v/>
      </c>
      <c r="J79" s="150"/>
      <c r="K79" s="167" t="str">
        <f>IFERROR(ROUND(K78/$E78,3),"")</f>
        <v/>
      </c>
      <c r="L79" s="150"/>
      <c r="M79" s="167" t="str">
        <f>IFERROR(ROUND(M78/$E78,3),"")</f>
        <v/>
      </c>
      <c r="N79" s="150"/>
      <c r="O79" s="167" t="str">
        <f>IFERROR(ROUND(O78/$E78,3),"")</f>
        <v/>
      </c>
      <c r="P79" s="150"/>
      <c r="Q79" s="167" t="str">
        <f>IFERROR(ROUND(Q78/$E78,3),"")</f>
        <v/>
      </c>
      <c r="R79" s="150"/>
      <c r="S79" s="167" t="str">
        <f>IFERROR(ROUND(S78/$E78,3),"")</f>
        <v/>
      </c>
      <c r="T79" s="150"/>
      <c r="U79" s="167" t="str">
        <f>IFERROR(ROUND(U78/$E78,3),"")</f>
        <v/>
      </c>
      <c r="V79" s="150"/>
      <c r="W79" s="167" t="str">
        <f>IFERROR(ROUND(W78/$E78,3),"")</f>
        <v/>
      </c>
      <c r="X79" s="150"/>
      <c r="Y79" s="167" t="str">
        <f>IFERROR(ROUND(Y78/$E78,3),"")</f>
        <v/>
      </c>
      <c r="Z79" s="150"/>
      <c r="AA79" s="167" t="str">
        <f>IFERROR(ROUND(AA78/$E78,3),"")</f>
        <v/>
      </c>
      <c r="AB79" s="150"/>
      <c r="AC79" s="167" t="str">
        <f>IFERROR(ROUND(AC78/$E78,3),"")</f>
        <v/>
      </c>
      <c r="AD79" s="150"/>
      <c r="AE79" s="62">
        <f>G78*H79+I78*J79+K78*L79+M78*N79+O78*P79+Q78*R79+S78*T79+U78*V79+W78*X79+Y78*Z79+AA78*AB79+AC78*AD79</f>
        <v>0</v>
      </c>
      <c r="AF79" s="75"/>
    </row>
    <row r="80" spans="2:32" ht="24.75" customHeight="1" thickTop="1" x14ac:dyDescent="0.15">
      <c r="AE80" s="57"/>
      <c r="AF80" s="76"/>
    </row>
    <row r="81" spans="2:32" ht="24.75" customHeight="1" x14ac:dyDescent="0.15">
      <c r="AE81" s="57"/>
      <c r="AF81" s="76"/>
    </row>
    <row r="82" spans="2:32" ht="24" customHeight="1" x14ac:dyDescent="0.15">
      <c r="C82" s="246" t="s">
        <v>32</v>
      </c>
      <c r="D82" s="246" t="s">
        <v>33</v>
      </c>
      <c r="E82" s="246" t="s">
        <v>34</v>
      </c>
      <c r="F82" s="246" t="s">
        <v>35</v>
      </c>
      <c r="G82" s="244" t="s">
        <v>126</v>
      </c>
      <c r="H82" s="245"/>
      <c r="I82" s="244" t="s">
        <v>127</v>
      </c>
      <c r="J82" s="245"/>
      <c r="K82" s="244" t="s">
        <v>128</v>
      </c>
      <c r="L82" s="245"/>
      <c r="M82" s="244" t="s">
        <v>129</v>
      </c>
      <c r="N82" s="245"/>
      <c r="O82" s="244" t="s">
        <v>130</v>
      </c>
      <c r="P82" s="245"/>
      <c r="Q82" s="244" t="s">
        <v>131</v>
      </c>
      <c r="R82" s="245"/>
      <c r="S82" s="244" t="s">
        <v>132</v>
      </c>
      <c r="T82" s="245"/>
      <c r="U82" s="244" t="s">
        <v>133</v>
      </c>
      <c r="V82" s="245"/>
      <c r="W82" s="244" t="s">
        <v>134</v>
      </c>
      <c r="X82" s="245"/>
      <c r="Y82" s="244" t="s">
        <v>135</v>
      </c>
      <c r="Z82" s="245"/>
      <c r="AA82" s="244" t="s">
        <v>136</v>
      </c>
      <c r="AB82" s="245"/>
      <c r="AC82" s="244" t="s">
        <v>137</v>
      </c>
      <c r="AD82" s="245"/>
      <c r="AE82" s="189" t="s">
        <v>57</v>
      </c>
      <c r="AF82" s="73"/>
    </row>
    <row r="83" spans="2:32" ht="24" customHeight="1" x14ac:dyDescent="0.15">
      <c r="C83" s="247"/>
      <c r="D83" s="247"/>
      <c r="E83" s="247"/>
      <c r="F83" s="247"/>
      <c r="G83" s="169" t="s">
        <v>36</v>
      </c>
      <c r="H83" s="169" t="s">
        <v>37</v>
      </c>
      <c r="I83" s="169" t="s">
        <v>36</v>
      </c>
      <c r="J83" s="169" t="s">
        <v>37</v>
      </c>
      <c r="K83" s="169" t="s">
        <v>36</v>
      </c>
      <c r="L83" s="169" t="s">
        <v>37</v>
      </c>
      <c r="M83" s="169" t="s">
        <v>36</v>
      </c>
      <c r="N83" s="169" t="s">
        <v>37</v>
      </c>
      <c r="O83" s="169" t="s">
        <v>36</v>
      </c>
      <c r="P83" s="169" t="s">
        <v>37</v>
      </c>
      <c r="Q83" s="169" t="s">
        <v>36</v>
      </c>
      <c r="R83" s="169" t="s">
        <v>37</v>
      </c>
      <c r="S83" s="169" t="s">
        <v>36</v>
      </c>
      <c r="T83" s="169" t="s">
        <v>37</v>
      </c>
      <c r="U83" s="169" t="s">
        <v>36</v>
      </c>
      <c r="V83" s="169" t="s">
        <v>37</v>
      </c>
      <c r="W83" s="169" t="s">
        <v>36</v>
      </c>
      <c r="X83" s="169" t="s">
        <v>37</v>
      </c>
      <c r="Y83" s="169" t="s">
        <v>36</v>
      </c>
      <c r="Z83" s="169" t="s">
        <v>37</v>
      </c>
      <c r="AA83" s="169" t="s">
        <v>36</v>
      </c>
      <c r="AB83" s="169" t="s">
        <v>37</v>
      </c>
      <c r="AC83" s="169" t="s">
        <v>36</v>
      </c>
      <c r="AD83" s="169" t="s">
        <v>37</v>
      </c>
      <c r="AE83" s="190"/>
      <c r="AF83" s="73"/>
    </row>
    <row r="84" spans="2:32" ht="24" customHeight="1" x14ac:dyDescent="0.15">
      <c r="C84" s="248"/>
      <c r="D84" s="248"/>
      <c r="E84" s="248"/>
      <c r="F84" s="248"/>
      <c r="G84" s="170" t="s">
        <v>38</v>
      </c>
      <c r="H84" s="171" t="s">
        <v>24</v>
      </c>
      <c r="I84" s="170" t="s">
        <v>38</v>
      </c>
      <c r="J84" s="171" t="s">
        <v>24</v>
      </c>
      <c r="K84" s="170" t="s">
        <v>38</v>
      </c>
      <c r="L84" s="171" t="s">
        <v>24</v>
      </c>
      <c r="M84" s="170" t="s">
        <v>38</v>
      </c>
      <c r="N84" s="171" t="s">
        <v>24</v>
      </c>
      <c r="O84" s="170" t="s">
        <v>38</v>
      </c>
      <c r="P84" s="171" t="s">
        <v>24</v>
      </c>
      <c r="Q84" s="170" t="s">
        <v>38</v>
      </c>
      <c r="R84" s="171" t="s">
        <v>24</v>
      </c>
      <c r="S84" s="170" t="s">
        <v>38</v>
      </c>
      <c r="T84" s="171" t="s">
        <v>24</v>
      </c>
      <c r="U84" s="170" t="s">
        <v>38</v>
      </c>
      <c r="V84" s="171" t="s">
        <v>24</v>
      </c>
      <c r="W84" s="170" t="s">
        <v>38</v>
      </c>
      <c r="X84" s="171" t="s">
        <v>24</v>
      </c>
      <c r="Y84" s="170" t="s">
        <v>38</v>
      </c>
      <c r="Z84" s="171" t="s">
        <v>24</v>
      </c>
      <c r="AA84" s="170" t="s">
        <v>38</v>
      </c>
      <c r="AB84" s="171" t="s">
        <v>24</v>
      </c>
      <c r="AC84" s="170" t="s">
        <v>38</v>
      </c>
      <c r="AD84" s="171" t="s">
        <v>24</v>
      </c>
      <c r="AE84" s="172" t="s">
        <v>10</v>
      </c>
      <c r="AF84" s="74"/>
    </row>
    <row r="85" spans="2:32" ht="27" customHeight="1" x14ac:dyDescent="0.15">
      <c r="B85" s="269" t="s">
        <v>123</v>
      </c>
      <c r="C85" s="258">
        <f>C22</f>
        <v>0</v>
      </c>
      <c r="D85" s="267">
        <f>D22</f>
        <v>0</v>
      </c>
      <c r="E85" s="224">
        <f>G85+I85+K85+M85+O85+Q85+S85+U85+W85+Y85+AA85+AC85</f>
        <v>0</v>
      </c>
      <c r="F85" s="260"/>
      <c r="G85" s="160"/>
      <c r="H85" s="147"/>
      <c r="I85" s="160"/>
      <c r="J85" s="147"/>
      <c r="K85" s="160"/>
      <c r="L85" s="147"/>
      <c r="M85" s="160"/>
      <c r="N85" s="147"/>
      <c r="O85" s="160"/>
      <c r="P85" s="147"/>
      <c r="Q85" s="160"/>
      <c r="R85" s="147"/>
      <c r="S85" s="160"/>
      <c r="T85" s="147"/>
      <c r="U85" s="160"/>
      <c r="V85" s="147"/>
      <c r="W85" s="160"/>
      <c r="X85" s="147"/>
      <c r="Y85" s="160"/>
      <c r="Z85" s="147"/>
      <c r="AA85" s="160"/>
      <c r="AB85" s="147"/>
      <c r="AC85" s="160"/>
      <c r="AD85" s="147"/>
      <c r="AE85" s="63" t="str">
        <f>IFERROR(ROUNDDOWN(G86*H85+I86*J85+K86*L85+M86*N85+O86*P85+Q86*R85+S86*T85+U86*V85+W86*X85+Y86*Z85+AA86*AB85+AC86*AD85,0),"")</f>
        <v/>
      </c>
      <c r="AF85" s="75"/>
    </row>
    <row r="86" spans="2:32" ht="27" customHeight="1" x14ac:dyDescent="0.15">
      <c r="B86" s="270"/>
      <c r="C86" s="259"/>
      <c r="D86" s="268"/>
      <c r="E86" s="240"/>
      <c r="F86" s="261"/>
      <c r="G86" s="67" t="str">
        <f>IFERROR(ROUND(G85/$E85,3),"")</f>
        <v/>
      </c>
      <c r="H86" s="146"/>
      <c r="I86" s="67" t="str">
        <f>IFERROR(ROUND(I85/$E85,3),"")</f>
        <v/>
      </c>
      <c r="J86" s="146"/>
      <c r="K86" s="67" t="str">
        <f>IFERROR(ROUND(K85/$E85,3),"")</f>
        <v/>
      </c>
      <c r="L86" s="146"/>
      <c r="M86" s="67" t="str">
        <f>IFERROR(ROUND(M85/$E85,3),"")</f>
        <v/>
      </c>
      <c r="N86" s="146"/>
      <c r="O86" s="67" t="str">
        <f>IFERROR(ROUND(O85/$E85,3),"")</f>
        <v/>
      </c>
      <c r="P86" s="146"/>
      <c r="Q86" s="67" t="str">
        <f>IFERROR(ROUND(Q85/$E85,3),"")</f>
        <v/>
      </c>
      <c r="R86" s="146"/>
      <c r="S86" s="67" t="str">
        <f>IFERROR(ROUND(S85/$E85,3),"")</f>
        <v/>
      </c>
      <c r="T86" s="146"/>
      <c r="U86" s="67" t="str">
        <f>IFERROR(ROUND(U85/$E85,3),"")</f>
        <v/>
      </c>
      <c r="V86" s="146"/>
      <c r="W86" s="67" t="str">
        <f>IFERROR(ROUND(W85/$E85,3),"")</f>
        <v/>
      </c>
      <c r="X86" s="146"/>
      <c r="Y86" s="67" t="str">
        <f>IFERROR(ROUND(Y85/$E85,3),"")</f>
        <v/>
      </c>
      <c r="Z86" s="146"/>
      <c r="AA86" s="67" t="str">
        <f>IFERROR(ROUND(AA85/$E85,3),"")</f>
        <v/>
      </c>
      <c r="AB86" s="146"/>
      <c r="AC86" s="67" t="str">
        <f>IFERROR(ROUND(AC85/$E85,3),"")</f>
        <v/>
      </c>
      <c r="AD86" s="146"/>
      <c r="AE86" s="68">
        <f>G85*H86+I85*J86+K85*L86+M85*N86+O85*P86+Q85*R86+S85*T86+U85*V86+W85*X86+Y85*Z86+AA85*AB86+AC85*AD86</f>
        <v>0</v>
      </c>
      <c r="AF86" s="75"/>
    </row>
    <row r="87" spans="2:32" ht="27" customHeight="1" x14ac:dyDescent="0.15">
      <c r="B87" s="270"/>
      <c r="C87" s="258">
        <f>C23</f>
        <v>0</v>
      </c>
      <c r="D87" s="276">
        <f>D23</f>
        <v>0</v>
      </c>
      <c r="E87" s="224">
        <f>G87+I87+K87+M87+O87+Q87+S87+U87+W87+Y87+AA87+AC87</f>
        <v>0</v>
      </c>
      <c r="F87" s="260"/>
      <c r="G87" s="160"/>
      <c r="H87" s="147"/>
      <c r="I87" s="160"/>
      <c r="J87" s="147"/>
      <c r="K87" s="160"/>
      <c r="L87" s="147"/>
      <c r="M87" s="160"/>
      <c r="N87" s="147"/>
      <c r="O87" s="160"/>
      <c r="P87" s="147"/>
      <c r="Q87" s="160"/>
      <c r="R87" s="147"/>
      <c r="S87" s="160"/>
      <c r="T87" s="147"/>
      <c r="U87" s="160"/>
      <c r="V87" s="147"/>
      <c r="W87" s="160"/>
      <c r="X87" s="147"/>
      <c r="Y87" s="160"/>
      <c r="Z87" s="147"/>
      <c r="AA87" s="160"/>
      <c r="AB87" s="147"/>
      <c r="AC87" s="160"/>
      <c r="AD87" s="147"/>
      <c r="AE87" s="63" t="str">
        <f>IFERROR(ROUNDDOWN(G88*H87+I88*J87+K88*L87+M88*N87+O88*P87+Q88*R87+S88*T87+U88*V87+W88*X87+Y88*Z87+AA88*AB87+AC88*AD87,0),"")</f>
        <v/>
      </c>
      <c r="AF87" s="75"/>
    </row>
    <row r="88" spans="2:32" ht="27" customHeight="1" x14ac:dyDescent="0.15">
      <c r="B88" s="270"/>
      <c r="C88" s="263"/>
      <c r="D88" s="277"/>
      <c r="E88" s="225"/>
      <c r="F88" s="262"/>
      <c r="G88" s="64" t="str">
        <f>IFERROR(ROUND(G87/$E87,3),"")</f>
        <v/>
      </c>
      <c r="H88" s="148"/>
      <c r="I88" s="64" t="str">
        <f>IFERROR(ROUND(I87/$E87,3),"")</f>
        <v/>
      </c>
      <c r="J88" s="148"/>
      <c r="K88" s="64" t="str">
        <f>IFERROR(ROUND(K87/$E87,3),"")</f>
        <v/>
      </c>
      <c r="L88" s="148"/>
      <c r="M88" s="64" t="str">
        <f>IFERROR(ROUND(M87/$E87,3),"")</f>
        <v/>
      </c>
      <c r="N88" s="148"/>
      <c r="O88" s="64" t="str">
        <f>IFERROR(ROUND(O87/$E87,3),"")</f>
        <v/>
      </c>
      <c r="P88" s="148"/>
      <c r="Q88" s="64" t="str">
        <f>IFERROR(ROUND(Q87/$E87,3),"")</f>
        <v/>
      </c>
      <c r="R88" s="148"/>
      <c r="S88" s="64" t="str">
        <f>IFERROR(ROUND(S87/$E87,3),"")</f>
        <v/>
      </c>
      <c r="T88" s="148"/>
      <c r="U88" s="64" t="str">
        <f>IFERROR(ROUND(U87/$E87,3),"")</f>
        <v/>
      </c>
      <c r="V88" s="148"/>
      <c r="W88" s="64" t="str">
        <f>IFERROR(ROUND(W87/$E87,3),"")</f>
        <v/>
      </c>
      <c r="X88" s="148"/>
      <c r="Y88" s="64" t="str">
        <f>IFERROR(ROUND(Y87/$E87,3),"")</f>
        <v/>
      </c>
      <c r="Z88" s="148"/>
      <c r="AA88" s="64" t="str">
        <f>IFERROR(ROUND(AA87/$E87,3),"")</f>
        <v/>
      </c>
      <c r="AB88" s="148"/>
      <c r="AC88" s="64" t="str">
        <f>IFERROR(ROUND(AC87/$E87,3),"")</f>
        <v/>
      </c>
      <c r="AD88" s="148"/>
      <c r="AE88" s="65">
        <f>G87*H88+I87*J88+K87*L88+M87*N88+O87*P88+Q87*R88+S87*T88+U87*V88+W87*X88+Y87*Z88+AA87*AB88+AC87*AD88</f>
        <v>0</v>
      </c>
      <c r="AF88" s="75"/>
    </row>
    <row r="89" spans="2:32" ht="27" customHeight="1" x14ac:dyDescent="0.15">
      <c r="B89" s="270"/>
      <c r="C89" s="249">
        <f>C24</f>
        <v>0</v>
      </c>
      <c r="D89" s="249">
        <f>D24</f>
        <v>0</v>
      </c>
      <c r="E89" s="250">
        <f>G89+I89+K89+M89+O89+Q89+S89+U89+W89+Y89+AA89+AC89</f>
        <v>0</v>
      </c>
      <c r="F89" s="265"/>
      <c r="G89" s="161"/>
      <c r="H89" s="145"/>
      <c r="I89" s="161"/>
      <c r="J89" s="145"/>
      <c r="K89" s="161"/>
      <c r="L89" s="145"/>
      <c r="M89" s="161"/>
      <c r="N89" s="145"/>
      <c r="O89" s="161"/>
      <c r="P89" s="145"/>
      <c r="Q89" s="161"/>
      <c r="R89" s="145"/>
      <c r="S89" s="161"/>
      <c r="T89" s="145"/>
      <c r="U89" s="161"/>
      <c r="V89" s="145"/>
      <c r="W89" s="161"/>
      <c r="X89" s="145"/>
      <c r="Y89" s="161"/>
      <c r="Z89" s="145"/>
      <c r="AA89" s="161"/>
      <c r="AB89" s="145"/>
      <c r="AC89" s="161"/>
      <c r="AD89" s="145"/>
      <c r="AE89" s="70" t="str">
        <f>IFERROR(ROUNDDOWN(G90*H89+I90*J89+K90*L89+M90*N89+O90*P89+Q90*R89+S90*T89+U90*V89+W90*X89+Y90*Z89+AA90*AB89+AC90*AD89,0),"")</f>
        <v/>
      </c>
      <c r="AF89" s="75" t="str">
        <f>IFERROR(IF(LEN(ROUNDDOWN(AE89,0))&lt;4,ROUNDDOWN(AE89,0),LEFT(ROUNDDOWN(AE89,0),3)*10^(LEN(ROUNDDOWN(AE89,0))-3)),"")</f>
        <v/>
      </c>
    </row>
    <row r="90" spans="2:32" ht="27" customHeight="1" x14ac:dyDescent="0.15">
      <c r="B90" s="270"/>
      <c r="C90" s="237"/>
      <c r="D90" s="237"/>
      <c r="E90" s="240"/>
      <c r="F90" s="261"/>
      <c r="G90" s="67" t="str">
        <f>IFERROR(ROUND(G89/$E89,3),"")</f>
        <v/>
      </c>
      <c r="H90" s="146"/>
      <c r="I90" s="67" t="str">
        <f>IFERROR(ROUND(I89/$E89,3),"")</f>
        <v/>
      </c>
      <c r="J90" s="146"/>
      <c r="K90" s="67" t="str">
        <f>IFERROR(ROUND(K89/$E89,3),"")</f>
        <v/>
      </c>
      <c r="L90" s="146"/>
      <c r="M90" s="67" t="str">
        <f>IFERROR(ROUND(M89/$E89,3),"")</f>
        <v/>
      </c>
      <c r="N90" s="146"/>
      <c r="O90" s="67" t="str">
        <f>IFERROR(ROUND(O89/$E89,3),"")</f>
        <v/>
      </c>
      <c r="P90" s="146"/>
      <c r="Q90" s="67" t="str">
        <f>IFERROR(ROUND(Q89/$E89,3),"")</f>
        <v/>
      </c>
      <c r="R90" s="146"/>
      <c r="S90" s="67" t="str">
        <f>IFERROR(ROUND(S89/$E89,3),"")</f>
        <v/>
      </c>
      <c r="T90" s="146"/>
      <c r="U90" s="67" t="str">
        <f>IFERROR(ROUND(U89/$E89,3),"")</f>
        <v/>
      </c>
      <c r="V90" s="146"/>
      <c r="W90" s="67" t="str">
        <f>IFERROR(ROUND(W89/$E89,3),"")</f>
        <v/>
      </c>
      <c r="X90" s="146"/>
      <c r="Y90" s="67" t="str">
        <f>IFERROR(ROUND(Y89/$E89,3),"")</f>
        <v/>
      </c>
      <c r="Z90" s="146"/>
      <c r="AA90" s="67" t="str">
        <f>IFERROR(ROUND(AA89/$E89,3),"")</f>
        <v/>
      </c>
      <c r="AB90" s="146"/>
      <c r="AC90" s="67" t="str">
        <f>IFERROR(ROUND(AC89/$E89,3),"")</f>
        <v/>
      </c>
      <c r="AD90" s="146"/>
      <c r="AE90" s="68">
        <f>G89*H90+I89*J90+K89*L90+M89*N90+O89*P90+Q89*R90+S89*T90+U89*V90+W89*X90+Y89*Z90+AA89*AB90+AC89*AD90</f>
        <v>0</v>
      </c>
      <c r="AF90" s="75"/>
    </row>
    <row r="91" spans="2:32" ht="27" customHeight="1" x14ac:dyDescent="0.15">
      <c r="B91" s="270"/>
      <c r="C91" s="222">
        <f>C25</f>
        <v>0</v>
      </c>
      <c r="D91" s="222">
        <f>D25</f>
        <v>0</v>
      </c>
      <c r="E91" s="224">
        <f>G91+I91+K91+M91+O91+Q91+S91+U91+W91+Y91+AA91+AC91</f>
        <v>0</v>
      </c>
      <c r="F91" s="260"/>
      <c r="G91" s="160"/>
      <c r="H91" s="147"/>
      <c r="I91" s="160"/>
      <c r="J91" s="147"/>
      <c r="K91" s="160"/>
      <c r="L91" s="147"/>
      <c r="M91" s="160"/>
      <c r="N91" s="147"/>
      <c r="O91" s="160"/>
      <c r="P91" s="147"/>
      <c r="Q91" s="160"/>
      <c r="R91" s="147"/>
      <c r="S91" s="160"/>
      <c r="T91" s="147"/>
      <c r="U91" s="160"/>
      <c r="V91" s="147"/>
      <c r="W91" s="160"/>
      <c r="X91" s="147"/>
      <c r="Y91" s="160"/>
      <c r="Z91" s="147"/>
      <c r="AA91" s="160"/>
      <c r="AB91" s="147"/>
      <c r="AC91" s="160"/>
      <c r="AD91" s="147"/>
      <c r="AE91" s="63" t="str">
        <f>IFERROR(ROUNDDOWN(G92*H91+I92*J91+K92*L91+M92*N91+O92*P91+Q92*R91+S92*T91+U92*V91+W92*X91+Y92*Z91+AA92*AB91+AC92*AD91,0),"")</f>
        <v/>
      </c>
      <c r="AF91" s="75" t="str">
        <f>IFERROR(IF(LEN(ROUNDDOWN(AE91,0))&lt;4,ROUNDDOWN(AE91,0),LEFT(ROUNDDOWN(AE91,0),3)*10^(LEN(ROUNDDOWN(AE91,0))-3)),"")</f>
        <v/>
      </c>
    </row>
    <row r="92" spans="2:32" ht="27" customHeight="1" x14ac:dyDescent="0.15">
      <c r="B92" s="270"/>
      <c r="C92" s="223"/>
      <c r="D92" s="223"/>
      <c r="E92" s="225"/>
      <c r="F92" s="262"/>
      <c r="G92" s="64" t="str">
        <f>IFERROR(ROUND(G91/$E91,3),"")</f>
        <v/>
      </c>
      <c r="H92" s="148"/>
      <c r="I92" s="64" t="str">
        <f>IFERROR(ROUND(I91/$E91,3),"")</f>
        <v/>
      </c>
      <c r="J92" s="148"/>
      <c r="K92" s="64" t="str">
        <f>IFERROR(ROUND(K91/$E91,3),"")</f>
        <v/>
      </c>
      <c r="L92" s="148"/>
      <c r="M92" s="64" t="str">
        <f>IFERROR(ROUND(M91/$E91,3),"")</f>
        <v/>
      </c>
      <c r="N92" s="148"/>
      <c r="O92" s="64" t="str">
        <f>IFERROR(ROUND(O91/$E91,3),"")</f>
        <v/>
      </c>
      <c r="P92" s="148"/>
      <c r="Q92" s="64" t="str">
        <f>IFERROR(ROUND(Q91/$E91,3),"")</f>
        <v/>
      </c>
      <c r="R92" s="148"/>
      <c r="S92" s="64" t="str">
        <f>IFERROR(ROUND(S91/$E91,3),"")</f>
        <v/>
      </c>
      <c r="T92" s="148"/>
      <c r="U92" s="64" t="str">
        <f>IFERROR(ROUND(U91/$E91,3),"")</f>
        <v/>
      </c>
      <c r="V92" s="148"/>
      <c r="W92" s="64" t="str">
        <f>IFERROR(ROUND(W91/$E91,3),"")</f>
        <v/>
      </c>
      <c r="X92" s="148"/>
      <c r="Y92" s="64" t="str">
        <f>IFERROR(ROUND(Y91/$E91,3),"")</f>
        <v/>
      </c>
      <c r="Z92" s="148"/>
      <c r="AA92" s="64" t="str">
        <f>IFERROR(ROUND(AA91/$E91,3),"")</f>
        <v/>
      </c>
      <c r="AB92" s="148"/>
      <c r="AC92" s="64" t="str">
        <f>IFERROR(ROUND(AC91/$E91,3),"")</f>
        <v/>
      </c>
      <c r="AD92" s="148"/>
      <c r="AE92" s="65">
        <f>G91*H92+I91*J92+K91*L92+M91*N92+O91*P92+Q91*R92+S91*T92+U91*V92+W91*X92+Y91*Z92+AA91*AB92+AC91*AD92</f>
        <v>0</v>
      </c>
      <c r="AF92" s="75"/>
    </row>
    <row r="93" spans="2:32" ht="27" customHeight="1" x14ac:dyDescent="0.15">
      <c r="B93" s="270"/>
      <c r="C93" s="249">
        <f>C26</f>
        <v>0</v>
      </c>
      <c r="D93" s="249">
        <f>D26</f>
        <v>0</v>
      </c>
      <c r="E93" s="250">
        <f>G93+I93+K93+M93+O93+Q93+S93+U93+W93+Y93+AA93+AC93</f>
        <v>0</v>
      </c>
      <c r="F93" s="265"/>
      <c r="G93" s="161"/>
      <c r="H93" s="145"/>
      <c r="I93" s="161"/>
      <c r="J93" s="145"/>
      <c r="K93" s="161"/>
      <c r="L93" s="145"/>
      <c r="M93" s="161"/>
      <c r="N93" s="145"/>
      <c r="O93" s="161"/>
      <c r="P93" s="145"/>
      <c r="Q93" s="161"/>
      <c r="R93" s="145"/>
      <c r="S93" s="161"/>
      <c r="T93" s="145"/>
      <c r="U93" s="161"/>
      <c r="V93" s="145"/>
      <c r="W93" s="161"/>
      <c r="X93" s="145"/>
      <c r="Y93" s="161"/>
      <c r="Z93" s="145"/>
      <c r="AA93" s="161"/>
      <c r="AB93" s="145"/>
      <c r="AC93" s="161"/>
      <c r="AD93" s="145"/>
      <c r="AE93" s="70" t="str">
        <f>IFERROR(ROUNDDOWN(G94*H93+I94*J93+K94*L93+M94*N93+O94*P93+Q94*R93+S94*T93+U94*V93+W94*X93+Y94*Z93+AA94*AB93+AC94*AD93,0),"")</f>
        <v/>
      </c>
      <c r="AF93" s="75" t="str">
        <f>IFERROR(IF(LEN(ROUNDDOWN(AE93,0))&lt;4,ROUNDDOWN(AE93,0),LEFT(ROUNDDOWN(AE93,0),3)*10^(LEN(ROUNDDOWN(AE93,0))-3)),"")</f>
        <v/>
      </c>
    </row>
    <row r="94" spans="2:32" ht="27" customHeight="1" thickBot="1" x14ac:dyDescent="0.2">
      <c r="B94" s="271"/>
      <c r="C94" s="255"/>
      <c r="D94" s="255"/>
      <c r="E94" s="256"/>
      <c r="F94" s="266"/>
      <c r="G94" s="61" t="str">
        <f>IFERROR(ROUND(G93/$E93,3),"")</f>
        <v/>
      </c>
      <c r="H94" s="150"/>
      <c r="I94" s="61" t="str">
        <f>IFERROR(ROUND(I93/$E93,3),"")</f>
        <v/>
      </c>
      <c r="J94" s="150"/>
      <c r="K94" s="61" t="str">
        <f>IFERROR(ROUND(K93/$E93,3),"")</f>
        <v/>
      </c>
      <c r="L94" s="150"/>
      <c r="M94" s="61" t="str">
        <f>IFERROR(ROUND(M93/$E93,3),"")</f>
        <v/>
      </c>
      <c r="N94" s="150"/>
      <c r="O94" s="61" t="str">
        <f>IFERROR(ROUND(O93/$E93,3),"")</f>
        <v/>
      </c>
      <c r="P94" s="150"/>
      <c r="Q94" s="61" t="str">
        <f>IFERROR(ROUND(Q93/$E93,3),"")</f>
        <v/>
      </c>
      <c r="R94" s="150"/>
      <c r="S94" s="61" t="str">
        <f>IFERROR(ROUND(S93/$E93,3),"")</f>
        <v/>
      </c>
      <c r="T94" s="150"/>
      <c r="U94" s="61" t="str">
        <f>IFERROR(ROUND(U93/$E93,3),"")</f>
        <v/>
      </c>
      <c r="V94" s="150"/>
      <c r="W94" s="61" t="str">
        <f>IFERROR(ROUND(W93/$E93,3),"")</f>
        <v/>
      </c>
      <c r="X94" s="150"/>
      <c r="Y94" s="61" t="str">
        <f>IFERROR(ROUND(Y93/$E93,3),"")</f>
        <v/>
      </c>
      <c r="Z94" s="150"/>
      <c r="AA94" s="61" t="str">
        <f>IFERROR(ROUND(AA93/$E93,3),"")</f>
        <v/>
      </c>
      <c r="AB94" s="150"/>
      <c r="AC94" s="61" t="str">
        <f>IFERROR(ROUND(AC93/$E93,3),"")</f>
        <v/>
      </c>
      <c r="AD94" s="150"/>
      <c r="AE94" s="62">
        <f>G93*H94+I93*J94+K93*L94+M93*N94+O93*P94+Q93*R94+S93*T94+U93*V94+W93*X94+Y93*Z94+AA93*AB94+AC93*AD94</f>
        <v>0</v>
      </c>
      <c r="AF94" s="75"/>
    </row>
    <row r="95" spans="2:32" ht="27" customHeight="1" thickTop="1" x14ac:dyDescent="0.15">
      <c r="B95" s="278" t="s">
        <v>124</v>
      </c>
      <c r="C95" s="279">
        <f>C28</f>
        <v>0</v>
      </c>
      <c r="D95" s="280">
        <f>D28</f>
        <v>0</v>
      </c>
      <c r="E95" s="281">
        <f>G95+I95+K95+M95+O95+Q95+S95+U95+W95+Y95+AA95+AC95</f>
        <v>0</v>
      </c>
      <c r="F95" s="282"/>
      <c r="G95" s="168"/>
      <c r="H95" s="149"/>
      <c r="I95" s="168"/>
      <c r="J95" s="149"/>
      <c r="K95" s="168"/>
      <c r="L95" s="149"/>
      <c r="M95" s="168"/>
      <c r="N95" s="149"/>
      <c r="O95" s="168"/>
      <c r="P95" s="149"/>
      <c r="Q95" s="168"/>
      <c r="R95" s="149"/>
      <c r="S95" s="168"/>
      <c r="T95" s="149"/>
      <c r="U95" s="168"/>
      <c r="V95" s="149"/>
      <c r="W95" s="168"/>
      <c r="X95" s="149"/>
      <c r="Y95" s="168"/>
      <c r="Z95" s="149"/>
      <c r="AA95" s="168"/>
      <c r="AB95" s="149"/>
      <c r="AC95" s="168"/>
      <c r="AD95" s="149"/>
      <c r="AE95" s="72" t="str">
        <f>IFERROR(ROUNDDOWN(G96*H95+I96*J95+K96*L95+M96*N95+O96*P95+Q96*R95+S96*T95+U96*V95+W96*X95+Y96*Z95+AA96*AB95+AC96*AD95,0),"")</f>
        <v/>
      </c>
      <c r="AF95" s="75"/>
    </row>
    <row r="96" spans="2:32" ht="27" customHeight="1" x14ac:dyDescent="0.15">
      <c r="B96" s="270"/>
      <c r="C96" s="259"/>
      <c r="D96" s="268"/>
      <c r="E96" s="240"/>
      <c r="F96" s="261"/>
      <c r="G96" s="67" t="str">
        <f>IFERROR(ROUND(G95/$E95,3),"")</f>
        <v/>
      </c>
      <c r="H96" s="146"/>
      <c r="I96" s="67" t="str">
        <f>IFERROR(ROUND(I95/$E95,3),"")</f>
        <v/>
      </c>
      <c r="J96" s="146"/>
      <c r="K96" s="67" t="str">
        <f>IFERROR(ROUND(K95/$E95,3),"")</f>
        <v/>
      </c>
      <c r="L96" s="146"/>
      <c r="M96" s="67" t="str">
        <f>IFERROR(ROUND(M95/$E95,3),"")</f>
        <v/>
      </c>
      <c r="N96" s="146"/>
      <c r="O96" s="67" t="str">
        <f>IFERROR(ROUND(O95/$E95,3),"")</f>
        <v/>
      </c>
      <c r="P96" s="146"/>
      <c r="Q96" s="67" t="str">
        <f>IFERROR(ROUND(Q95/$E95,3),"")</f>
        <v/>
      </c>
      <c r="R96" s="146"/>
      <c r="S96" s="67" t="str">
        <f>IFERROR(ROUND(S95/$E95,3),"")</f>
        <v/>
      </c>
      <c r="T96" s="146"/>
      <c r="U96" s="67" t="str">
        <f>IFERROR(ROUND(U95/$E95,3),"")</f>
        <v/>
      </c>
      <c r="V96" s="146"/>
      <c r="W96" s="67" t="str">
        <f>IFERROR(ROUND(W95/$E95,3),"")</f>
        <v/>
      </c>
      <c r="X96" s="146"/>
      <c r="Y96" s="67" t="str">
        <f>IFERROR(ROUND(Y95/$E95,3),"")</f>
        <v/>
      </c>
      <c r="Z96" s="146"/>
      <c r="AA96" s="67" t="str">
        <f>IFERROR(ROUND(AA95/$E95,3),"")</f>
        <v/>
      </c>
      <c r="AB96" s="146"/>
      <c r="AC96" s="67" t="str">
        <f>IFERROR(ROUND(AC95/$E95,3),"")</f>
        <v/>
      </c>
      <c r="AD96" s="146"/>
      <c r="AE96" s="68">
        <f>G95*H96+I95*J96+K95*L96+M95*N96+O95*P96+Q95*R96+S95*T96+U95*V96+W95*X96+Y95*Z96+AA95*AB96+AC95*AD96</f>
        <v>0</v>
      </c>
      <c r="AF96" s="75"/>
    </row>
    <row r="97" spans="2:32" ht="27" customHeight="1" x14ac:dyDescent="0.15">
      <c r="B97" s="270"/>
      <c r="C97" s="258">
        <f>C29</f>
        <v>0</v>
      </c>
      <c r="D97" s="276">
        <f>D29</f>
        <v>0</v>
      </c>
      <c r="E97" s="224">
        <f>G97+I97+K97+M97+O97+Q97+S97+U97+W97+Y97+AA97+AC97</f>
        <v>0</v>
      </c>
      <c r="F97" s="260"/>
      <c r="G97" s="160"/>
      <c r="H97" s="147"/>
      <c r="I97" s="160"/>
      <c r="J97" s="147"/>
      <c r="K97" s="160"/>
      <c r="L97" s="147"/>
      <c r="M97" s="160"/>
      <c r="N97" s="147"/>
      <c r="O97" s="160"/>
      <c r="P97" s="147"/>
      <c r="Q97" s="160"/>
      <c r="R97" s="147"/>
      <c r="S97" s="160"/>
      <c r="T97" s="147"/>
      <c r="U97" s="160"/>
      <c r="V97" s="147"/>
      <c r="W97" s="160"/>
      <c r="X97" s="147"/>
      <c r="Y97" s="160"/>
      <c r="Z97" s="147"/>
      <c r="AA97" s="160"/>
      <c r="AB97" s="147"/>
      <c r="AC97" s="160"/>
      <c r="AD97" s="147"/>
      <c r="AE97" s="63" t="str">
        <f>IFERROR(ROUNDDOWN(G98*H97+I98*J97+K98*L97+M98*N97+O98*P97+Q98*R97+S98*T97+U98*V97+W98*X97+Y98*Z97+AA98*AB97+AC98*AD97,0),"")</f>
        <v/>
      </c>
      <c r="AF97" s="75"/>
    </row>
    <row r="98" spans="2:32" ht="27" customHeight="1" x14ac:dyDescent="0.15">
      <c r="B98" s="270"/>
      <c r="C98" s="263"/>
      <c r="D98" s="277"/>
      <c r="E98" s="225"/>
      <c r="F98" s="262"/>
      <c r="G98" s="64" t="str">
        <f>IFERROR(ROUND(G97/$E97,3),"")</f>
        <v/>
      </c>
      <c r="H98" s="148"/>
      <c r="I98" s="64" t="str">
        <f>IFERROR(ROUND(I97/$E97,3),"")</f>
        <v/>
      </c>
      <c r="J98" s="148"/>
      <c r="K98" s="64" t="str">
        <f>IFERROR(ROUND(K97/$E97,3),"")</f>
        <v/>
      </c>
      <c r="L98" s="148"/>
      <c r="M98" s="64" t="str">
        <f>IFERROR(ROUND(M97/$E97,3),"")</f>
        <v/>
      </c>
      <c r="N98" s="148"/>
      <c r="O98" s="64" t="str">
        <f>IFERROR(ROUND(O97/$E97,3),"")</f>
        <v/>
      </c>
      <c r="P98" s="148"/>
      <c r="Q98" s="64" t="str">
        <f>IFERROR(ROUND(Q97/$E97,3),"")</f>
        <v/>
      </c>
      <c r="R98" s="148"/>
      <c r="S98" s="64" t="str">
        <f>IFERROR(ROUND(S97/$E97,3),"")</f>
        <v/>
      </c>
      <c r="T98" s="148"/>
      <c r="U98" s="64" t="str">
        <f>IFERROR(ROUND(U97/$E97,3),"")</f>
        <v/>
      </c>
      <c r="V98" s="148"/>
      <c r="W98" s="64" t="str">
        <f>IFERROR(ROUND(W97/$E97,3),"")</f>
        <v/>
      </c>
      <c r="X98" s="148"/>
      <c r="Y98" s="64" t="str">
        <f>IFERROR(ROUND(Y97/$E97,3),"")</f>
        <v/>
      </c>
      <c r="Z98" s="148"/>
      <c r="AA98" s="64" t="str">
        <f>IFERROR(ROUND(AA97/$E97,3),"")</f>
        <v/>
      </c>
      <c r="AB98" s="148"/>
      <c r="AC98" s="64" t="str">
        <f>IFERROR(ROUND(AC97/$E97,3),"")</f>
        <v/>
      </c>
      <c r="AD98" s="148"/>
      <c r="AE98" s="65">
        <f>G97*H98+I97*J98+K97*L98+M97*N98+O97*P98+Q97*R98+S97*T98+U97*V98+W97*X98+Y97*Z98+AA97*AB98+AC97*AD98</f>
        <v>0</v>
      </c>
      <c r="AF98" s="75"/>
    </row>
    <row r="99" spans="2:32" ht="27" customHeight="1" x14ac:dyDescent="0.15">
      <c r="B99" s="270"/>
      <c r="C99" s="249">
        <f>C30</f>
        <v>0</v>
      </c>
      <c r="D99" s="249">
        <f>D30</f>
        <v>0</v>
      </c>
      <c r="E99" s="250">
        <f>G99+I99+K99+M99+O99+Q99+S99+U99+W99+Y99+AA99+AC99</f>
        <v>0</v>
      </c>
      <c r="F99" s="265"/>
      <c r="G99" s="161"/>
      <c r="H99" s="145"/>
      <c r="I99" s="161"/>
      <c r="J99" s="145"/>
      <c r="K99" s="161"/>
      <c r="L99" s="145"/>
      <c r="M99" s="161"/>
      <c r="N99" s="145"/>
      <c r="O99" s="161"/>
      <c r="P99" s="145"/>
      <c r="Q99" s="161"/>
      <c r="R99" s="145"/>
      <c r="S99" s="161"/>
      <c r="T99" s="145"/>
      <c r="U99" s="161"/>
      <c r="V99" s="145"/>
      <c r="W99" s="161"/>
      <c r="X99" s="145"/>
      <c r="Y99" s="161"/>
      <c r="Z99" s="145"/>
      <c r="AA99" s="161"/>
      <c r="AB99" s="145"/>
      <c r="AC99" s="161"/>
      <c r="AD99" s="145"/>
      <c r="AE99" s="70" t="str">
        <f>IFERROR(ROUNDDOWN(G100*H99+I100*J99+K100*L99+M100*N99+O100*P99+Q100*R99+S100*T99+U100*V99+W100*X99+Y100*Z99+AA100*AB99+AC100*AD99,0),"")</f>
        <v/>
      </c>
      <c r="AF99" s="75" t="str">
        <f>IFERROR(IF(LEN(ROUNDDOWN(AE99,0))&lt;4,ROUNDDOWN(AE99,0),LEFT(ROUNDDOWN(AE99,0),3)*10^(LEN(ROUNDDOWN(AE99,0))-3)),"")</f>
        <v/>
      </c>
    </row>
    <row r="100" spans="2:32" ht="27" customHeight="1" x14ac:dyDescent="0.15">
      <c r="B100" s="270"/>
      <c r="C100" s="237"/>
      <c r="D100" s="237"/>
      <c r="E100" s="240"/>
      <c r="F100" s="261"/>
      <c r="G100" s="67" t="str">
        <f>IFERROR(ROUND(G99/$E99,3),"")</f>
        <v/>
      </c>
      <c r="H100" s="146"/>
      <c r="I100" s="67" t="str">
        <f>IFERROR(ROUND(I99/$E99,3),"")</f>
        <v/>
      </c>
      <c r="J100" s="146"/>
      <c r="K100" s="67" t="str">
        <f>IFERROR(ROUND(K99/$E99,3),"")</f>
        <v/>
      </c>
      <c r="L100" s="146"/>
      <c r="M100" s="67" t="str">
        <f>IFERROR(ROUND(M99/$E99,3),"")</f>
        <v/>
      </c>
      <c r="N100" s="146"/>
      <c r="O100" s="67" t="str">
        <f>IFERROR(ROUND(O99/$E99,3),"")</f>
        <v/>
      </c>
      <c r="P100" s="146"/>
      <c r="Q100" s="67" t="str">
        <f>IFERROR(ROUND(Q99/$E99,3),"")</f>
        <v/>
      </c>
      <c r="R100" s="146"/>
      <c r="S100" s="67" t="str">
        <f>IFERROR(ROUND(S99/$E99,3),"")</f>
        <v/>
      </c>
      <c r="T100" s="146"/>
      <c r="U100" s="67" t="str">
        <f>IFERROR(ROUND(U99/$E99,3),"")</f>
        <v/>
      </c>
      <c r="V100" s="146"/>
      <c r="W100" s="67" t="str">
        <f>IFERROR(ROUND(W99/$E99,3),"")</f>
        <v/>
      </c>
      <c r="X100" s="146"/>
      <c r="Y100" s="67" t="str">
        <f>IFERROR(ROUND(Y99/$E99,3),"")</f>
        <v/>
      </c>
      <c r="Z100" s="146"/>
      <c r="AA100" s="67" t="str">
        <f>IFERROR(ROUND(AA99/$E99,3),"")</f>
        <v/>
      </c>
      <c r="AB100" s="146"/>
      <c r="AC100" s="67" t="str">
        <f>IFERROR(ROUND(AC99/$E99,3),"")</f>
        <v/>
      </c>
      <c r="AD100" s="146"/>
      <c r="AE100" s="68">
        <f>G99*H100+I99*J100+K99*L100+M99*N100+O99*P100+Q99*R100+S99*T100+U99*V100+W99*X100+Y99*Z100+AA99*AB100+AC99*AD100</f>
        <v>0</v>
      </c>
      <c r="AF100" s="75"/>
    </row>
    <row r="101" spans="2:32" ht="27" customHeight="1" x14ac:dyDescent="0.15">
      <c r="B101" s="270"/>
      <c r="C101" s="222">
        <f>C31</f>
        <v>0</v>
      </c>
      <c r="D101" s="222">
        <f>D31</f>
        <v>0</v>
      </c>
      <c r="E101" s="224">
        <f>G101+I101+K101+M101+O101+Q101+S101+U101+W101+Y101+AA101+AC101</f>
        <v>0</v>
      </c>
      <c r="F101" s="260"/>
      <c r="G101" s="160"/>
      <c r="H101" s="147"/>
      <c r="I101" s="160"/>
      <c r="J101" s="147"/>
      <c r="K101" s="160"/>
      <c r="L101" s="147"/>
      <c r="M101" s="160"/>
      <c r="N101" s="147"/>
      <c r="O101" s="160"/>
      <c r="P101" s="147"/>
      <c r="Q101" s="160"/>
      <c r="R101" s="147"/>
      <c r="S101" s="160"/>
      <c r="T101" s="147"/>
      <c r="U101" s="160"/>
      <c r="V101" s="147"/>
      <c r="W101" s="160"/>
      <c r="X101" s="147"/>
      <c r="Y101" s="160"/>
      <c r="Z101" s="147"/>
      <c r="AA101" s="160"/>
      <c r="AB101" s="147"/>
      <c r="AC101" s="160"/>
      <c r="AD101" s="147"/>
      <c r="AE101" s="63" t="str">
        <f>IFERROR(ROUNDDOWN(G102*H101+I102*J101+K102*L101+M102*N101+O102*P101+Q102*R101+S102*T101+U102*V101+W102*X101+Y102*Z101+AA102*AB101+AC102*AD101,0),"")</f>
        <v/>
      </c>
      <c r="AF101" s="75" t="str">
        <f>IFERROR(IF(LEN(ROUNDDOWN(AE101,0))&lt;4,ROUNDDOWN(AE101,0),LEFT(ROUNDDOWN(AE101,0),3)*10^(LEN(ROUNDDOWN(AE101,0))-3)),"")</f>
        <v/>
      </c>
    </row>
    <row r="102" spans="2:32" ht="27" customHeight="1" x14ac:dyDescent="0.15">
      <c r="B102" s="270"/>
      <c r="C102" s="223"/>
      <c r="D102" s="223"/>
      <c r="E102" s="225"/>
      <c r="F102" s="262"/>
      <c r="G102" s="64" t="str">
        <f>IFERROR(ROUND(G101/$E101,3),"")</f>
        <v/>
      </c>
      <c r="H102" s="148"/>
      <c r="I102" s="64" t="str">
        <f>IFERROR(ROUND(I101/$E101,3),"")</f>
        <v/>
      </c>
      <c r="J102" s="148"/>
      <c r="K102" s="64" t="str">
        <f>IFERROR(ROUND(K101/$E101,3),"")</f>
        <v/>
      </c>
      <c r="L102" s="148"/>
      <c r="M102" s="64" t="str">
        <f>IFERROR(ROUND(M101/$E101,3),"")</f>
        <v/>
      </c>
      <c r="N102" s="148"/>
      <c r="O102" s="64" t="str">
        <f>IFERROR(ROUND(O101/$E101,3),"")</f>
        <v/>
      </c>
      <c r="P102" s="148"/>
      <c r="Q102" s="64" t="str">
        <f>IFERROR(ROUND(Q101/$E101,3),"")</f>
        <v/>
      </c>
      <c r="R102" s="148"/>
      <c r="S102" s="64" t="str">
        <f>IFERROR(ROUND(S101/$E101,3),"")</f>
        <v/>
      </c>
      <c r="T102" s="148"/>
      <c r="U102" s="64" t="str">
        <f>IFERROR(ROUND(U101/$E101,3),"")</f>
        <v/>
      </c>
      <c r="V102" s="148"/>
      <c r="W102" s="64" t="str">
        <f>IFERROR(ROUND(W101/$E101,3),"")</f>
        <v/>
      </c>
      <c r="X102" s="148"/>
      <c r="Y102" s="64" t="str">
        <f>IFERROR(ROUND(Y101/$E101,3),"")</f>
        <v/>
      </c>
      <c r="Z102" s="148"/>
      <c r="AA102" s="64" t="str">
        <f>IFERROR(ROUND(AA101/$E101,3),"")</f>
        <v/>
      </c>
      <c r="AB102" s="148"/>
      <c r="AC102" s="64" t="str">
        <f>IFERROR(ROUND(AC101/$E101,3),"")</f>
        <v/>
      </c>
      <c r="AD102" s="148"/>
      <c r="AE102" s="65">
        <f>G101*H102+I101*J102+K101*L102+M101*N102+O101*P102+Q101*R102+S101*T102+U101*V102+W101*X102+Y101*Z102+AA101*AB102+AC101*AD102</f>
        <v>0</v>
      </c>
      <c r="AF102" s="75"/>
    </row>
    <row r="103" spans="2:32" ht="27" customHeight="1" x14ac:dyDescent="0.15">
      <c r="B103" s="270"/>
      <c r="C103" s="249">
        <f>C32</f>
        <v>0</v>
      </c>
      <c r="D103" s="249">
        <f>D32</f>
        <v>0</v>
      </c>
      <c r="E103" s="250">
        <f>G103+I103+K103+M103+O103+Q103+S103+U103+W103+Y103+AA103+AC103</f>
        <v>0</v>
      </c>
      <c r="F103" s="265"/>
      <c r="G103" s="161"/>
      <c r="H103" s="145"/>
      <c r="I103" s="161"/>
      <c r="J103" s="145"/>
      <c r="K103" s="161"/>
      <c r="L103" s="145"/>
      <c r="M103" s="161"/>
      <c r="N103" s="145"/>
      <c r="O103" s="161"/>
      <c r="P103" s="145"/>
      <c r="Q103" s="161"/>
      <c r="R103" s="145"/>
      <c r="S103" s="161"/>
      <c r="T103" s="145"/>
      <c r="U103" s="161"/>
      <c r="V103" s="145"/>
      <c r="W103" s="161"/>
      <c r="X103" s="145"/>
      <c r="Y103" s="161"/>
      <c r="Z103" s="145"/>
      <c r="AA103" s="161"/>
      <c r="AB103" s="145"/>
      <c r="AC103" s="161"/>
      <c r="AD103" s="145"/>
      <c r="AE103" s="70" t="str">
        <f>IFERROR(ROUNDDOWN(G104*H103+I104*J103+K104*L103+M104*N103+O104*P103+Q104*R103+S104*T103+U104*V103+W104*X103+Y104*Z103+AA104*AB103+AC104*AD103,0),"")</f>
        <v/>
      </c>
      <c r="AF103" s="75" t="str">
        <f>IFERROR(IF(LEN(ROUNDDOWN(AE103,0))&lt;4,ROUNDDOWN(AE103,0),LEFT(ROUNDDOWN(AE103,0),3)*10^(LEN(ROUNDDOWN(AE103,0))-3)),"")</f>
        <v/>
      </c>
    </row>
    <row r="104" spans="2:32" ht="27" customHeight="1" thickBot="1" x14ac:dyDescent="0.2">
      <c r="B104" s="271"/>
      <c r="C104" s="255"/>
      <c r="D104" s="255"/>
      <c r="E104" s="256"/>
      <c r="F104" s="266"/>
      <c r="G104" s="61" t="str">
        <f>IFERROR(ROUND(G103/$E103,3),"")</f>
        <v/>
      </c>
      <c r="H104" s="150"/>
      <c r="I104" s="61" t="str">
        <f>IFERROR(ROUND(I103/$E103,3),"")</f>
        <v/>
      </c>
      <c r="J104" s="150"/>
      <c r="K104" s="61" t="str">
        <f>IFERROR(ROUND(K103/$E103,3),"")</f>
        <v/>
      </c>
      <c r="L104" s="150"/>
      <c r="M104" s="61" t="str">
        <f>IFERROR(ROUND(M103/$E103,3),"")</f>
        <v/>
      </c>
      <c r="N104" s="150"/>
      <c r="O104" s="61" t="str">
        <f>IFERROR(ROUND(O103/$E103,3),"")</f>
        <v/>
      </c>
      <c r="P104" s="150"/>
      <c r="Q104" s="61" t="str">
        <f>IFERROR(ROUND(Q103/$E103,3),"")</f>
        <v/>
      </c>
      <c r="R104" s="150"/>
      <c r="S104" s="61" t="str">
        <f>IFERROR(ROUND(S103/$E103,3),"")</f>
        <v/>
      </c>
      <c r="T104" s="150"/>
      <c r="U104" s="61" t="str">
        <f>IFERROR(ROUND(U103/$E103,3),"")</f>
        <v/>
      </c>
      <c r="V104" s="150"/>
      <c r="W104" s="61" t="str">
        <f>IFERROR(ROUND(W103/$E103,3),"")</f>
        <v/>
      </c>
      <c r="X104" s="150"/>
      <c r="Y104" s="61" t="str">
        <f>IFERROR(ROUND(Y103/$E103,3),"")</f>
        <v/>
      </c>
      <c r="Z104" s="150"/>
      <c r="AA104" s="61" t="str">
        <f>IFERROR(ROUND(AA103/$E103,3),"")</f>
        <v/>
      </c>
      <c r="AB104" s="150"/>
      <c r="AC104" s="61" t="str">
        <f>IFERROR(ROUND(AC103/$E103,3),"")</f>
        <v/>
      </c>
      <c r="AD104" s="150"/>
      <c r="AE104" s="62">
        <f>G103*H104+I103*J104+K103*L104+M103*N104+O103*P104+Q103*R104+S103*T104+U103*V104+W103*X104+Y103*Z104+AA103*AB104+AC103*AD104</f>
        <v>0</v>
      </c>
      <c r="AF104" s="75"/>
    </row>
    <row r="105" spans="2:32" ht="27" customHeight="1" thickTop="1" x14ac:dyDescent="0.15">
      <c r="B105" s="284" t="s">
        <v>125</v>
      </c>
      <c r="C105" s="264">
        <f>C34</f>
        <v>0</v>
      </c>
      <c r="D105" s="286">
        <f>D34</f>
        <v>0</v>
      </c>
      <c r="E105" s="250">
        <f>G105+I105+K105+M105+O105+Q105+S105+U105+W105+Y105+AA105+AC105</f>
        <v>0</v>
      </c>
      <c r="F105" s="265"/>
      <c r="G105" s="161"/>
      <c r="H105" s="145"/>
      <c r="I105" s="161"/>
      <c r="J105" s="145"/>
      <c r="K105" s="161"/>
      <c r="L105" s="145"/>
      <c r="M105" s="161"/>
      <c r="N105" s="145"/>
      <c r="O105" s="161"/>
      <c r="P105" s="145"/>
      <c r="Q105" s="161"/>
      <c r="R105" s="145"/>
      <c r="S105" s="161"/>
      <c r="T105" s="145"/>
      <c r="U105" s="161"/>
      <c r="V105" s="145"/>
      <c r="W105" s="161"/>
      <c r="X105" s="145"/>
      <c r="Y105" s="161"/>
      <c r="Z105" s="145"/>
      <c r="AA105" s="161"/>
      <c r="AB105" s="145"/>
      <c r="AC105" s="161"/>
      <c r="AD105" s="145"/>
      <c r="AE105" s="70" t="str">
        <f>IFERROR(ROUNDDOWN(G106*H105+I106*J105+K106*L105+M106*N105+O106*P105+Q106*R105+S106*T105+U106*V105+W106*X105+Y106*Z105+AA106*AB105+AC106*AD105,0),"")</f>
        <v/>
      </c>
      <c r="AF105" s="75"/>
    </row>
    <row r="106" spans="2:32" ht="27" customHeight="1" x14ac:dyDescent="0.15">
      <c r="B106" s="270"/>
      <c r="C106" s="259"/>
      <c r="D106" s="268"/>
      <c r="E106" s="240"/>
      <c r="F106" s="261"/>
      <c r="G106" s="67" t="str">
        <f>IFERROR(ROUND(G105/$E105,3),"")</f>
        <v/>
      </c>
      <c r="H106" s="146"/>
      <c r="I106" s="67" t="str">
        <f>IFERROR(ROUND(I105/$E105,3),"")</f>
        <v/>
      </c>
      <c r="J106" s="146"/>
      <c r="K106" s="67" t="str">
        <f>IFERROR(ROUND(K105/$E105,3),"")</f>
        <v/>
      </c>
      <c r="L106" s="146"/>
      <c r="M106" s="67" t="str">
        <f>IFERROR(ROUND(M105/$E105,3),"")</f>
        <v/>
      </c>
      <c r="N106" s="146"/>
      <c r="O106" s="67" t="str">
        <f>IFERROR(ROUND(O105/$E105,3),"")</f>
        <v/>
      </c>
      <c r="P106" s="146"/>
      <c r="Q106" s="67" t="str">
        <f>IFERROR(ROUND(Q105/$E105,3),"")</f>
        <v/>
      </c>
      <c r="R106" s="146"/>
      <c r="S106" s="67" t="str">
        <f>IFERROR(ROUND(S105/$E105,3),"")</f>
        <v/>
      </c>
      <c r="T106" s="146"/>
      <c r="U106" s="67" t="str">
        <f>IFERROR(ROUND(U105/$E105,3),"")</f>
        <v/>
      </c>
      <c r="V106" s="146"/>
      <c r="W106" s="67" t="str">
        <f>IFERROR(ROUND(W105/$E105,3),"")</f>
        <v/>
      </c>
      <c r="X106" s="146"/>
      <c r="Y106" s="67" t="str">
        <f>IFERROR(ROUND(Y105/$E105,3),"")</f>
        <v/>
      </c>
      <c r="Z106" s="146"/>
      <c r="AA106" s="67" t="str">
        <f>IFERROR(ROUND(AA105/$E105,3),"")</f>
        <v/>
      </c>
      <c r="AB106" s="146"/>
      <c r="AC106" s="67" t="str">
        <f>IFERROR(ROUND(AC105/$E105,3),"")</f>
        <v/>
      </c>
      <c r="AD106" s="146"/>
      <c r="AE106" s="68">
        <f>G105*H106+I105*J106+K105*L106+M105*N106+O105*P106+Q105*R106+S105*T106+U105*V106+W105*X106+Y105*Z106+AA105*AB106+AC105*AD106</f>
        <v>0</v>
      </c>
      <c r="AF106" s="75"/>
    </row>
    <row r="107" spans="2:32" ht="27" customHeight="1" x14ac:dyDescent="0.15">
      <c r="B107" s="270"/>
      <c r="C107" s="258">
        <f>C35</f>
        <v>0</v>
      </c>
      <c r="D107" s="276">
        <f>D35</f>
        <v>0</v>
      </c>
      <c r="E107" s="224">
        <f>G107+I107+K107+M107+O107+Q107+S107+U107+W107+Y107+AA107+AC107</f>
        <v>0</v>
      </c>
      <c r="F107" s="260"/>
      <c r="G107" s="160"/>
      <c r="H107" s="147"/>
      <c r="I107" s="160"/>
      <c r="J107" s="147"/>
      <c r="K107" s="160"/>
      <c r="L107" s="147"/>
      <c r="M107" s="160"/>
      <c r="N107" s="147"/>
      <c r="O107" s="160"/>
      <c r="P107" s="147"/>
      <c r="Q107" s="160"/>
      <c r="R107" s="147"/>
      <c r="S107" s="160"/>
      <c r="T107" s="147"/>
      <c r="U107" s="160"/>
      <c r="V107" s="147"/>
      <c r="W107" s="160"/>
      <c r="X107" s="147"/>
      <c r="Y107" s="160"/>
      <c r="Z107" s="147"/>
      <c r="AA107" s="160"/>
      <c r="AB107" s="147"/>
      <c r="AC107" s="160"/>
      <c r="AD107" s="147"/>
      <c r="AE107" s="63" t="str">
        <f>IFERROR(ROUNDDOWN(G108*H107+I108*J107+K108*L107+M108*N107+O108*P107+Q108*R107+S108*T107+U108*V107+W108*X107+Y108*Z107+AA108*AB107+AC108*AD107,0),"")</f>
        <v/>
      </c>
      <c r="AF107" s="75"/>
    </row>
    <row r="108" spans="2:32" ht="27" customHeight="1" x14ac:dyDescent="0.15">
      <c r="B108" s="270"/>
      <c r="C108" s="263"/>
      <c r="D108" s="277"/>
      <c r="E108" s="225"/>
      <c r="F108" s="262"/>
      <c r="G108" s="64" t="str">
        <f>IFERROR(ROUND(G107/$E107,3),"")</f>
        <v/>
      </c>
      <c r="H108" s="148"/>
      <c r="I108" s="64" t="str">
        <f>IFERROR(ROUND(I107/$E107,3),"")</f>
        <v/>
      </c>
      <c r="J108" s="148"/>
      <c r="K108" s="64" t="str">
        <f>IFERROR(ROUND(K107/$E107,3),"")</f>
        <v/>
      </c>
      <c r="L108" s="148"/>
      <c r="M108" s="64" t="str">
        <f>IFERROR(ROUND(M107/$E107,3),"")</f>
        <v/>
      </c>
      <c r="N108" s="148"/>
      <c r="O108" s="64" t="str">
        <f>IFERROR(ROUND(O107/$E107,3),"")</f>
        <v/>
      </c>
      <c r="P108" s="148"/>
      <c r="Q108" s="64" t="str">
        <f>IFERROR(ROUND(Q107/$E107,3),"")</f>
        <v/>
      </c>
      <c r="R108" s="148"/>
      <c r="S108" s="64" t="str">
        <f>IFERROR(ROUND(S107/$E107,3),"")</f>
        <v/>
      </c>
      <c r="T108" s="148"/>
      <c r="U108" s="64" t="str">
        <f>IFERROR(ROUND(U107/$E107,3),"")</f>
        <v/>
      </c>
      <c r="V108" s="148"/>
      <c r="W108" s="64" t="str">
        <f>IFERROR(ROUND(W107/$E107,3),"")</f>
        <v/>
      </c>
      <c r="X108" s="148"/>
      <c r="Y108" s="64" t="str">
        <f>IFERROR(ROUND(Y107/$E107,3),"")</f>
        <v/>
      </c>
      <c r="Z108" s="148"/>
      <c r="AA108" s="64" t="str">
        <f>IFERROR(ROUND(AA107/$E107,3),"")</f>
        <v/>
      </c>
      <c r="AB108" s="148"/>
      <c r="AC108" s="64" t="str">
        <f>IFERROR(ROUND(AC107/$E107,3),"")</f>
        <v/>
      </c>
      <c r="AD108" s="148"/>
      <c r="AE108" s="65">
        <f>G107*H108+I107*J108+K107*L108+M107*N108+O107*P108+Q107*R108+S107*T108+U107*V108+W107*X108+Y107*Z108+AA107*AB108+AC107*AD108</f>
        <v>0</v>
      </c>
      <c r="AF108" s="75"/>
    </row>
    <row r="109" spans="2:32" ht="27" customHeight="1" x14ac:dyDescent="0.15">
      <c r="B109" s="270"/>
      <c r="C109" s="249">
        <f>C36</f>
        <v>0</v>
      </c>
      <c r="D109" s="249">
        <f>D36</f>
        <v>0</v>
      </c>
      <c r="E109" s="250">
        <f>G109+I109+K109+M109+O109+Q109+S109+U109+W109+Y109+AA109+AC109</f>
        <v>0</v>
      </c>
      <c r="F109" s="265"/>
      <c r="G109" s="161"/>
      <c r="H109" s="145"/>
      <c r="I109" s="161"/>
      <c r="J109" s="145"/>
      <c r="K109" s="161"/>
      <c r="L109" s="145"/>
      <c r="M109" s="161"/>
      <c r="N109" s="145"/>
      <c r="O109" s="161"/>
      <c r="P109" s="145"/>
      <c r="Q109" s="161"/>
      <c r="R109" s="145"/>
      <c r="S109" s="161"/>
      <c r="T109" s="145"/>
      <c r="U109" s="161"/>
      <c r="V109" s="145"/>
      <c r="W109" s="161"/>
      <c r="X109" s="145"/>
      <c r="Y109" s="161"/>
      <c r="Z109" s="145"/>
      <c r="AA109" s="161"/>
      <c r="AB109" s="145"/>
      <c r="AC109" s="161"/>
      <c r="AD109" s="145"/>
      <c r="AE109" s="70" t="str">
        <f>IFERROR(ROUNDDOWN(G110*H109+I110*J109+K110*L109+M110*N109+O110*P109+Q110*R109+S110*T109+U110*V109+W110*X109+Y110*Z109+AA110*AB109+AC110*AD109,0),"")</f>
        <v/>
      </c>
      <c r="AF109" s="75" t="str">
        <f>IFERROR(IF(LEN(ROUNDDOWN(AE109,0))&lt;4,ROUNDDOWN(AE109,0),LEFT(ROUNDDOWN(AE109,0),3)*10^(LEN(ROUNDDOWN(AE109,0))-3)),"")</f>
        <v/>
      </c>
    </row>
    <row r="110" spans="2:32" ht="27" customHeight="1" x14ac:dyDescent="0.15">
      <c r="B110" s="270"/>
      <c r="C110" s="237"/>
      <c r="D110" s="237"/>
      <c r="E110" s="240"/>
      <c r="F110" s="261"/>
      <c r="G110" s="67" t="str">
        <f>IFERROR(ROUND(G109/$E109,3),"")</f>
        <v/>
      </c>
      <c r="H110" s="146"/>
      <c r="I110" s="67" t="str">
        <f>IFERROR(ROUND(I109/$E109,3),"")</f>
        <v/>
      </c>
      <c r="J110" s="146"/>
      <c r="K110" s="67" t="str">
        <f>IFERROR(ROUND(K109/$E109,3),"")</f>
        <v/>
      </c>
      <c r="L110" s="146"/>
      <c r="M110" s="67" t="str">
        <f>IFERROR(ROUND(M109/$E109,3),"")</f>
        <v/>
      </c>
      <c r="N110" s="146"/>
      <c r="O110" s="67" t="str">
        <f>IFERROR(ROUND(O109/$E109,3),"")</f>
        <v/>
      </c>
      <c r="P110" s="146"/>
      <c r="Q110" s="67" t="str">
        <f>IFERROR(ROUND(Q109/$E109,3),"")</f>
        <v/>
      </c>
      <c r="R110" s="146"/>
      <c r="S110" s="67" t="str">
        <f>IFERROR(ROUND(S109/$E109,3),"")</f>
        <v/>
      </c>
      <c r="T110" s="146"/>
      <c r="U110" s="67" t="str">
        <f>IFERROR(ROUND(U109/$E109,3),"")</f>
        <v/>
      </c>
      <c r="V110" s="146"/>
      <c r="W110" s="67" t="str">
        <f>IFERROR(ROUND(W109/$E109,3),"")</f>
        <v/>
      </c>
      <c r="X110" s="146"/>
      <c r="Y110" s="67" t="str">
        <f>IFERROR(ROUND(Y109/$E109,3),"")</f>
        <v/>
      </c>
      <c r="Z110" s="146"/>
      <c r="AA110" s="67" t="str">
        <f>IFERROR(ROUND(AA109/$E109,3),"")</f>
        <v/>
      </c>
      <c r="AB110" s="146"/>
      <c r="AC110" s="67" t="str">
        <f>IFERROR(ROUND(AC109/$E109,3),"")</f>
        <v/>
      </c>
      <c r="AD110" s="146"/>
      <c r="AE110" s="68">
        <f>G109*H110+I109*J110+K109*L110+M109*N110+O109*P110+Q109*R110+S109*T110+U109*V110+W109*X110+Y109*Z110+AA109*AB110+AC109*AD110</f>
        <v>0</v>
      </c>
      <c r="AF110" s="75"/>
    </row>
    <row r="111" spans="2:32" ht="27" customHeight="1" x14ac:dyDescent="0.15">
      <c r="B111" s="270"/>
      <c r="C111" s="222">
        <f>C37</f>
        <v>0</v>
      </c>
      <c r="D111" s="222">
        <f>D37</f>
        <v>0</v>
      </c>
      <c r="E111" s="224">
        <f>G111+I111+K111+M111+O111+Q111+S111+U111+W111+Y111+AA111+AC111</f>
        <v>0</v>
      </c>
      <c r="F111" s="260"/>
      <c r="G111" s="160"/>
      <c r="H111" s="147"/>
      <c r="I111" s="160"/>
      <c r="J111" s="147"/>
      <c r="K111" s="160"/>
      <c r="L111" s="147"/>
      <c r="M111" s="160"/>
      <c r="N111" s="147"/>
      <c r="O111" s="160"/>
      <c r="P111" s="147"/>
      <c r="Q111" s="160"/>
      <c r="R111" s="147"/>
      <c r="S111" s="160"/>
      <c r="T111" s="147"/>
      <c r="U111" s="160"/>
      <c r="V111" s="147"/>
      <c r="W111" s="160"/>
      <c r="X111" s="147"/>
      <c r="Y111" s="160"/>
      <c r="Z111" s="147"/>
      <c r="AA111" s="160"/>
      <c r="AB111" s="147"/>
      <c r="AC111" s="160"/>
      <c r="AD111" s="147"/>
      <c r="AE111" s="63" t="str">
        <f>IFERROR(ROUNDDOWN(G112*H111+I112*J111+K112*L111+M112*N111+O112*P111+Q112*R111+S112*T111+U112*V111+W112*X111+Y112*Z111+AA112*AB111+AC112*AD111,0),"")</f>
        <v/>
      </c>
      <c r="AF111" s="75" t="str">
        <f>IFERROR(IF(LEN(ROUNDDOWN(AE111,0))&lt;4,ROUNDDOWN(AE111,0),LEFT(ROUNDDOWN(AE111,0),3)*10^(LEN(ROUNDDOWN(AE111,0))-3)),"")</f>
        <v/>
      </c>
    </row>
    <row r="112" spans="2:32" ht="27" customHeight="1" x14ac:dyDescent="0.15">
      <c r="B112" s="270"/>
      <c r="C112" s="223"/>
      <c r="D112" s="223"/>
      <c r="E112" s="225"/>
      <c r="F112" s="262"/>
      <c r="G112" s="64" t="str">
        <f>IFERROR(ROUND(G111/$E111,3),"")</f>
        <v/>
      </c>
      <c r="H112" s="148"/>
      <c r="I112" s="64" t="str">
        <f>IFERROR(ROUND(I111/$E111,3),"")</f>
        <v/>
      </c>
      <c r="J112" s="148"/>
      <c r="K112" s="64" t="str">
        <f>IFERROR(ROUND(K111/$E111,3),"")</f>
        <v/>
      </c>
      <c r="L112" s="148"/>
      <c r="M112" s="64" t="str">
        <f>IFERROR(ROUND(M111/$E111,3),"")</f>
        <v/>
      </c>
      <c r="N112" s="148"/>
      <c r="O112" s="64" t="str">
        <f>IFERROR(ROUND(O111/$E111,3),"")</f>
        <v/>
      </c>
      <c r="P112" s="148"/>
      <c r="Q112" s="64" t="str">
        <f>IFERROR(ROUND(Q111/$E111,3),"")</f>
        <v/>
      </c>
      <c r="R112" s="148"/>
      <c r="S112" s="64" t="str">
        <f>IFERROR(ROUND(S111/$E111,3),"")</f>
        <v/>
      </c>
      <c r="T112" s="148"/>
      <c r="U112" s="64" t="str">
        <f>IFERROR(ROUND(U111/$E111,3),"")</f>
        <v/>
      </c>
      <c r="V112" s="148"/>
      <c r="W112" s="64" t="str">
        <f>IFERROR(ROUND(W111/$E111,3),"")</f>
        <v/>
      </c>
      <c r="X112" s="148"/>
      <c r="Y112" s="64" t="str">
        <f>IFERROR(ROUND(Y111/$E111,3),"")</f>
        <v/>
      </c>
      <c r="Z112" s="148"/>
      <c r="AA112" s="64" t="str">
        <f>IFERROR(ROUND(AA111/$E111,3),"")</f>
        <v/>
      </c>
      <c r="AB112" s="148"/>
      <c r="AC112" s="64" t="str">
        <f>IFERROR(ROUND(AC111/$E111,3),"")</f>
        <v/>
      </c>
      <c r="AD112" s="148"/>
      <c r="AE112" s="65">
        <f>G111*H112+I111*J112+K111*L112+M111*N112+O111*P112+Q111*R112+S111*T112+U111*V112+W111*X112+Y111*Z112+AA111*AB112+AC111*AD112</f>
        <v>0</v>
      </c>
      <c r="AF112" s="75"/>
    </row>
    <row r="113" spans="2:32" ht="27" customHeight="1" x14ac:dyDescent="0.15">
      <c r="B113" s="270"/>
      <c r="C113" s="249">
        <f>C38</f>
        <v>0</v>
      </c>
      <c r="D113" s="249">
        <f>D38</f>
        <v>0</v>
      </c>
      <c r="E113" s="250">
        <f>G113+I113+K113+M113+O113+Q113+S113+U113+W113+Y113+AA113+AC113</f>
        <v>0</v>
      </c>
      <c r="F113" s="265"/>
      <c r="G113" s="161"/>
      <c r="H113" s="145"/>
      <c r="I113" s="161"/>
      <c r="J113" s="145"/>
      <c r="K113" s="161"/>
      <c r="L113" s="145"/>
      <c r="M113" s="161"/>
      <c r="N113" s="145"/>
      <c r="O113" s="161"/>
      <c r="P113" s="145"/>
      <c r="Q113" s="161"/>
      <c r="R113" s="145"/>
      <c r="S113" s="161"/>
      <c r="T113" s="145"/>
      <c r="U113" s="161"/>
      <c r="V113" s="145"/>
      <c r="W113" s="161"/>
      <c r="X113" s="145"/>
      <c r="Y113" s="161"/>
      <c r="Z113" s="145"/>
      <c r="AA113" s="161"/>
      <c r="AB113" s="145"/>
      <c r="AC113" s="161"/>
      <c r="AD113" s="145"/>
      <c r="AE113" s="70" t="str">
        <f>IFERROR(ROUNDDOWN(G114*H113+I114*J113+K114*L113+M114*N113+O114*P113+Q114*R113+S114*T113+U114*V113+W114*X113+Y114*Z113+AA114*AB113+AC114*AD113,0),"")</f>
        <v/>
      </c>
      <c r="AF113" s="75" t="str">
        <f>IFERROR(IF(LEN(ROUNDDOWN(AE113,0))&lt;4,ROUNDDOWN(AE113,0),LEFT(ROUNDDOWN(AE113,0),3)*10^(LEN(ROUNDDOWN(AE113,0))-3)),"")</f>
        <v/>
      </c>
    </row>
    <row r="114" spans="2:32" ht="27" customHeight="1" thickBot="1" x14ac:dyDescent="0.2">
      <c r="B114" s="285"/>
      <c r="C114" s="223"/>
      <c r="D114" s="223"/>
      <c r="E114" s="225"/>
      <c r="F114" s="262"/>
      <c r="G114" s="64" t="str">
        <f>IFERROR(ROUND(G113/$E113,3),"")</f>
        <v/>
      </c>
      <c r="H114" s="148"/>
      <c r="I114" s="64" t="str">
        <f>IFERROR(ROUND(I113/$E113,3),"")</f>
        <v/>
      </c>
      <c r="J114" s="148"/>
      <c r="K114" s="64" t="str">
        <f>IFERROR(ROUND(K113/$E113,3),"")</f>
        <v/>
      </c>
      <c r="L114" s="148"/>
      <c r="M114" s="64" t="str">
        <f>IFERROR(ROUND(M113/$E113,3),"")</f>
        <v/>
      </c>
      <c r="N114" s="148"/>
      <c r="O114" s="162" t="str">
        <f>IFERROR(ROUND(O113/$E113,3),"")</f>
        <v/>
      </c>
      <c r="P114" s="163"/>
      <c r="Q114" s="162" t="str">
        <f>IFERROR(ROUND(Q113/$E113,3),"")</f>
        <v/>
      </c>
      <c r="R114" s="163"/>
      <c r="S114" s="162" t="str">
        <f>IFERROR(ROUND(S113/$E113,3),"")</f>
        <v/>
      </c>
      <c r="T114" s="163"/>
      <c r="U114" s="162" t="str">
        <f>IFERROR(ROUND(U113/$E113,3),"")</f>
        <v/>
      </c>
      <c r="V114" s="163"/>
      <c r="W114" s="162" t="str">
        <f>IFERROR(ROUND(W113/$E113,3),"")</f>
        <v/>
      </c>
      <c r="X114" s="163"/>
      <c r="Y114" s="162" t="str">
        <f>IFERROR(ROUND(Y113/$E113,3),"")</f>
        <v/>
      </c>
      <c r="Z114" s="163"/>
      <c r="AA114" s="162" t="str">
        <f>IFERROR(ROUND(AA113/$E113,3),"")</f>
        <v/>
      </c>
      <c r="AB114" s="163"/>
      <c r="AC114" s="162" t="str">
        <f>IFERROR(ROUND(AC113/$E113,3),"")</f>
        <v/>
      </c>
      <c r="AD114" s="163"/>
      <c r="AE114" s="164">
        <f>G113*H114+I113*J114+K113*L114+M113*N114+O113*P114+Q113*R114+S113*T114+U113*V114+W113*X114+Y113*Z114+AA113*AB114+AC113*AD114</f>
        <v>0</v>
      </c>
      <c r="AF114" s="75"/>
    </row>
    <row r="115" spans="2:32" ht="24.75" customHeight="1" x14ac:dyDescent="0.15">
      <c r="B115" s="191" t="s">
        <v>80</v>
      </c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2"/>
    </row>
    <row r="116" spans="2:32" ht="24.75" customHeight="1" x14ac:dyDescent="0.15"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</row>
  </sheetData>
  <mergeCells count="190">
    <mergeCell ref="F103:F104"/>
    <mergeCell ref="B105:B114"/>
    <mergeCell ref="C105:C106"/>
    <mergeCell ref="D105:D106"/>
    <mergeCell ref="E105:E106"/>
    <mergeCell ref="F105:F106"/>
    <mergeCell ref="C107:C108"/>
    <mergeCell ref="D107:D108"/>
    <mergeCell ref="E107:E108"/>
    <mergeCell ref="F107:F108"/>
    <mergeCell ref="C109:C110"/>
    <mergeCell ref="D109:D110"/>
    <mergeCell ref="E109:E110"/>
    <mergeCell ref="F109:F110"/>
    <mergeCell ref="C111:C112"/>
    <mergeCell ref="D111:D112"/>
    <mergeCell ref="E111:E112"/>
    <mergeCell ref="F111:F112"/>
    <mergeCell ref="C113:C114"/>
    <mergeCell ref="D113:D114"/>
    <mergeCell ref="E113:E114"/>
    <mergeCell ref="F113:F114"/>
    <mergeCell ref="O28:O33"/>
    <mergeCell ref="B34:B39"/>
    <mergeCell ref="O34:O39"/>
    <mergeCell ref="B95:B104"/>
    <mergeCell ref="C95:C96"/>
    <mergeCell ref="D95:D96"/>
    <mergeCell ref="E95:E96"/>
    <mergeCell ref="F95:F96"/>
    <mergeCell ref="C97:C98"/>
    <mergeCell ref="D97:D98"/>
    <mergeCell ref="E97:E98"/>
    <mergeCell ref="F97:F98"/>
    <mergeCell ref="C99:C100"/>
    <mergeCell ref="D99:D100"/>
    <mergeCell ref="E99:E100"/>
    <mergeCell ref="F99:F100"/>
    <mergeCell ref="C101:C102"/>
    <mergeCell ref="D101:D102"/>
    <mergeCell ref="E101:E102"/>
    <mergeCell ref="F101:F102"/>
    <mergeCell ref="C103:C104"/>
    <mergeCell ref="D103:D104"/>
    <mergeCell ref="E103:E104"/>
    <mergeCell ref="B70:B79"/>
    <mergeCell ref="B85:B94"/>
    <mergeCell ref="AE52:AE53"/>
    <mergeCell ref="F50:J51"/>
    <mergeCell ref="C91:C92"/>
    <mergeCell ref="D91:D92"/>
    <mergeCell ref="E91:E92"/>
    <mergeCell ref="F91:F92"/>
    <mergeCell ref="C89:C90"/>
    <mergeCell ref="D89:D90"/>
    <mergeCell ref="E89:E90"/>
    <mergeCell ref="F89:F90"/>
    <mergeCell ref="F82:F84"/>
    <mergeCell ref="G82:H82"/>
    <mergeCell ref="I82:J82"/>
    <mergeCell ref="C93:C94"/>
    <mergeCell ref="D93:D94"/>
    <mergeCell ref="E93:E94"/>
    <mergeCell ref="F93:F94"/>
    <mergeCell ref="C87:C88"/>
    <mergeCell ref="D87:D88"/>
    <mergeCell ref="E87:E88"/>
    <mergeCell ref="F87:F88"/>
    <mergeCell ref="C78:C79"/>
    <mergeCell ref="D78:D79"/>
    <mergeCell ref="E78:E79"/>
    <mergeCell ref="F78:F79"/>
    <mergeCell ref="C85:C86"/>
    <mergeCell ref="D85:D86"/>
    <mergeCell ref="E85:E86"/>
    <mergeCell ref="F85:F86"/>
    <mergeCell ref="W82:X82"/>
    <mergeCell ref="C82:C84"/>
    <mergeCell ref="D82:D84"/>
    <mergeCell ref="E82:E84"/>
    <mergeCell ref="Y82:Z82"/>
    <mergeCell ref="AA82:AB82"/>
    <mergeCell ref="AC82:AD82"/>
    <mergeCell ref="K82:L82"/>
    <mergeCell ref="M82:N82"/>
    <mergeCell ref="O82:P82"/>
    <mergeCell ref="Q82:R82"/>
    <mergeCell ref="S82:T82"/>
    <mergeCell ref="U82:V82"/>
    <mergeCell ref="AA67:AB67"/>
    <mergeCell ref="C70:C71"/>
    <mergeCell ref="D70:D71"/>
    <mergeCell ref="E70:E71"/>
    <mergeCell ref="F70:F71"/>
    <mergeCell ref="D67:D69"/>
    <mergeCell ref="E67:E69"/>
    <mergeCell ref="F67:F69"/>
    <mergeCell ref="C76:C77"/>
    <mergeCell ref="D76:D77"/>
    <mergeCell ref="E76:E77"/>
    <mergeCell ref="F76:F77"/>
    <mergeCell ref="C72:C73"/>
    <mergeCell ref="D72:D73"/>
    <mergeCell ref="E72:E73"/>
    <mergeCell ref="F72:F73"/>
    <mergeCell ref="C74:C75"/>
    <mergeCell ref="D74:D75"/>
    <mergeCell ref="E74:E75"/>
    <mergeCell ref="F74:F75"/>
    <mergeCell ref="AC67:AD67"/>
    <mergeCell ref="I67:J67"/>
    <mergeCell ref="K67:L67"/>
    <mergeCell ref="M67:N67"/>
    <mergeCell ref="O67:P67"/>
    <mergeCell ref="Q67:R67"/>
    <mergeCell ref="S67:T67"/>
    <mergeCell ref="C67:C69"/>
    <mergeCell ref="C59:C60"/>
    <mergeCell ref="D59:D60"/>
    <mergeCell ref="E59:E60"/>
    <mergeCell ref="F59:F60"/>
    <mergeCell ref="C61:C62"/>
    <mergeCell ref="D61:D62"/>
    <mergeCell ref="E61:E62"/>
    <mergeCell ref="F61:F62"/>
    <mergeCell ref="G67:H67"/>
    <mergeCell ref="C63:C64"/>
    <mergeCell ref="D63:D64"/>
    <mergeCell ref="E63:E64"/>
    <mergeCell ref="F63:F64"/>
    <mergeCell ref="U67:V67"/>
    <mergeCell ref="W67:X67"/>
    <mergeCell ref="Y67:Z67"/>
    <mergeCell ref="Y52:Z52"/>
    <mergeCell ref="AA52:AB52"/>
    <mergeCell ref="AC52:AD52"/>
    <mergeCell ref="K52:L52"/>
    <mergeCell ref="W52:X52"/>
    <mergeCell ref="M52:N52"/>
    <mergeCell ref="O52:P52"/>
    <mergeCell ref="Q52:R52"/>
    <mergeCell ref="S52:T52"/>
    <mergeCell ref="U52:V52"/>
    <mergeCell ref="E6:E7"/>
    <mergeCell ref="I6:I7"/>
    <mergeCell ref="B10:B15"/>
    <mergeCell ref="B16:B21"/>
    <mergeCell ref="B22:B27"/>
    <mergeCell ref="C57:C58"/>
    <mergeCell ref="D57:D58"/>
    <mergeCell ref="E57:E58"/>
    <mergeCell ref="F57:F58"/>
    <mergeCell ref="F6:F7"/>
    <mergeCell ref="B52:B54"/>
    <mergeCell ref="B55:B64"/>
    <mergeCell ref="B28:B33"/>
    <mergeCell ref="I52:J52"/>
    <mergeCell ref="C55:C56"/>
    <mergeCell ref="D55:D56"/>
    <mergeCell ref="E55:E56"/>
    <mergeCell ref="F55:F56"/>
    <mergeCell ref="C52:C54"/>
    <mergeCell ref="D52:D54"/>
    <mergeCell ref="E52:E54"/>
    <mergeCell ref="F52:F54"/>
    <mergeCell ref="G52:H52"/>
    <mergeCell ref="AE67:AE68"/>
    <mergeCell ref="AE82:AE83"/>
    <mergeCell ref="B115:O116"/>
    <mergeCell ref="B42:O47"/>
    <mergeCell ref="Y51:Z51"/>
    <mergeCell ref="J6:J7"/>
    <mergeCell ref="K6:K7"/>
    <mergeCell ref="L6:L7"/>
    <mergeCell ref="C3:D3"/>
    <mergeCell ref="F3:G3"/>
    <mergeCell ref="K3:L3"/>
    <mergeCell ref="N3:O3"/>
    <mergeCell ref="O16:O21"/>
    <mergeCell ref="N40:O40"/>
    <mergeCell ref="M6:M7"/>
    <mergeCell ref="N6:N7"/>
    <mergeCell ref="O10:O15"/>
    <mergeCell ref="G6:G7"/>
    <mergeCell ref="H6:H7"/>
    <mergeCell ref="O6:O8"/>
    <mergeCell ref="O22:O27"/>
    <mergeCell ref="B6:B7"/>
    <mergeCell ref="C6:C7"/>
    <mergeCell ref="D6:D7"/>
  </mergeCells>
  <phoneticPr fontId="2"/>
  <printOptions horizontalCentered="1"/>
  <pageMargins left="0.19685039370078741" right="0" top="0.59055118110236227" bottom="0" header="0.31496062992125984" footer="0.31496062992125984"/>
  <pageSetup paperSize="8" scale="48" orientation="landscape" r:id="rId1"/>
  <rowBreaks count="1" manualBreakCount="1">
    <brk id="49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様式１-１</vt:lpstr>
      <vt:lpstr>計算様式</vt:lpstr>
      <vt:lpstr>計算様式!Print_Area</vt:lpstr>
      <vt:lpstr>'様式１-１'!Print_Area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小関達郎</cp:lastModifiedBy>
  <cp:lastPrinted>2022-08-31T05:24:02Z</cp:lastPrinted>
  <dcterms:created xsi:type="dcterms:W3CDTF">2022-05-06T07:28:58Z</dcterms:created>
  <dcterms:modified xsi:type="dcterms:W3CDTF">2026-06-04T06:08:46Z</dcterms:modified>
</cp:coreProperties>
</file>