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0"/>
  <workbookPr/>
  <mc:AlternateContent xmlns:mc="http://schemas.openxmlformats.org/markup-compatibility/2006">
    <mc:Choice Requires="x15">
      <x15ac:absPath xmlns:x15ac="http://schemas.microsoft.com/office/spreadsheetml/2010/11/ac" url="\\172.28.3.201\共有フォルダ\400_下水道T共有F\02.2　決算統計関係\R04　決算統計\経営比較分析表\【経営比較分析表】2022_063827_47_1718\【経営比較分析表】2022_063827_47_1718\"/>
    </mc:Choice>
  </mc:AlternateContent>
  <xr:revisionPtr revIDLastSave="0" documentId="13_ncr:1_{1A02913E-1C1D-425C-817D-64A90DF203CF}" xr6:coauthVersionLast="36" xr6:coauthVersionMax="36" xr10:uidLastSave="{00000000-0000-0000-0000-000000000000}"/>
  <workbookProtection workbookAlgorithmName="SHA-512" workbookHashValue="HHs0yJXhpTVlt7H06NdgtBDsiShQGc1A0JZrg5KmQlMGakBcLLjSNvvowbZEwD7hDL5YP85Z5u9DDOzFt4YXfw==" workbookSaltValue="F4dbUi04fZUn1zeSy34IeA==" workbookSpinCount="100000" lockStructure="1"/>
  <bookViews>
    <workbookView xWindow="0" yWindow="0" windowWidth="14400" windowHeight="1135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AT8" i="4" s="1"/>
  <c r="S6" i="5"/>
  <c r="AL8" i="4" s="1"/>
  <c r="R6" i="5"/>
  <c r="AD10" i="4" s="1"/>
  <c r="Q6" i="5"/>
  <c r="P6" i="5"/>
  <c r="O6" i="5"/>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6" i="4"/>
  <c r="J86" i="4"/>
  <c r="H86" i="4"/>
  <c r="E86" i="4"/>
  <c r="BB10" i="4"/>
  <c r="AT10" i="4"/>
  <c r="AL10" i="4"/>
  <c r="W10" i="4"/>
  <c r="P10" i="4"/>
  <c r="I10" i="4"/>
  <c r="BB8" i="4"/>
  <c r="W8" i="4"/>
  <c r="P8" i="4"/>
  <c r="B6" i="4"/>
</calcChain>
</file>

<file path=xl/sharedStrings.xml><?xml version="1.0" encoding="utf-8"?>
<sst xmlns="http://schemas.openxmlformats.org/spreadsheetml/2006/main" count="241" uniqueCount="120">
  <si>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</si>
  <si>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</si>
  <si>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</si>
  <si>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</si>
  <si>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</si>
  <si>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</si>
  <si>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</si>
  <si>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</si>
  <si>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</si>
  <si>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</si>
  <si>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</si>
  <si>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</si>
  <si>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</si>
  <si>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</si>
  <si>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</si>
  <si>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</si>
  <si>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</si>
  <si>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</si>
  <si>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</si>
  <si>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</si>
  <si>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</si>
  <si>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</si>
  <si>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</si>
  <si>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</si>
  <si>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</si>
  <si>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</si>
  <si>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</si>
  <si>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</si>
  <si>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</si>
  <si>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</si>
  <si>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</si>
  <si>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</si>
  <si>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</si>
  <si>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</si>
  <si>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</si>
  <si>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</si>
  <si>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</si>
  <si>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</si>
  <si>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</si>
  <si>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</si>
  <si>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</si>
  <si>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</si>
  <si>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</si>
  <si>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</si>
  <si>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</si>
  <si>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</si>
  <si>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</si>
  <si>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</si>
  <si>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</si>
  <si>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</si>
  <si>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</si>
  <si>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</si>
  <si>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</si>
  <si>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</si>
  <si>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</si>
  <si>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</si>
  <si>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</si>
  <si>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</si>
  <si>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</si>
  <si>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</si>
  <si>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</si>
  <si>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</si>
  <si>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</si>
  <si>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</si>
  <si>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</si>
  <si>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</si>
  <si>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</si>
  <si>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</si>
  <si>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</si>
  <si>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</si>
  <si>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</si>
  <si>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</si>
  <si>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</si>
  <si>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</si>
  <si>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</si>
  <si>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</si>
  <si>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</si>
  <si>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</si>
  <si>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</si>
  <si>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</si>
  <si>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</si>
  <si>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</si>
  <si>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</si>
  <si>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</si>
  <si>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</si>
  <si>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</si>
  <si>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</si>
  <si>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</si>
  <si>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</si>
  <si>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</si>
  <si>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</si>
  <si>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</si>
  <si>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</si>
  <si>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</si>
  <si>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</si>
  <si>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</si>
  <si>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</si>
  <si>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</si>
  <si>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川西町</t>
  </si>
  <si>
    <t>法非適用</t>
  </si>
  <si>
    <t>下水道事業</t>
  </si>
  <si>
    <t>公共下水道</t>
  </si>
  <si>
    <t>Cd1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</si>
  <si>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</si>
  <si>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</si>
  <si>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</si>
  <si>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</si>
  <si>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</si>
  <si>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</si>
  <si>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</si>
  <si>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</si>
  <si>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</si>
  <si>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</si>
  <si>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</si>
  <si>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</si>
  <si>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</si>
  <si>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</si>
  <si>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管渠については、建設から３０年を経過したものもあるため、更新を検討する時期に来ている。
　令和７年度以降にストックマネジメント計画の見直しを予定していることから、交付金を活用しながら計画的に老朽化対策を進めてく。</t>
    <phoneticPr fontId="4"/>
  </si>
  <si>
    <t>　厳しい経営状況の中、老朽化対策等の改築費用が増えていくことが見込まれるため、下水道使用料の改定等による建設財源の確保、維持管理費の削減、接続世帯の更なる増加及び収納体制の強化による滞納額の減少に努め、下水道経営の安定化を図る。</t>
    <phoneticPr fontId="4"/>
  </si>
  <si>
    <t>　収益的収支比率については、起債残高の減少や汚水処理費の抑制により改善傾向にある。しかし、今後の建設費の増に伴う公債費の増、人口減少による使用料収入の減等が懸念されるため、下水道使用料単価の見直し等、財源確保に向けた取り組みを検討していく必要があると思われる。
　企業債残高対事業規模比率については、一般会計負担額が地方債現在高とほぼ同等となっているため、前年度に引き続き低い水準となっている。今後は投資計画の見直しを検討し、適切な事業運営を図る。
　令和４年度については、総経費の増加したことにより、経費回収率は減、汚水処理原価は増となった。
また、依然として水洗化率が低くなっていることから、下水道への接続率、有収率の向上を図り、汚水処理原価を改善していく。
　令和６年度から公営企業会計への移行が予定されており、さらなる経営の健全性及び効率性を追求していく。</t>
    <rPh sb="241" eb="243">
      <t>ゾウカ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</si>
</sst>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4DC-4BCC-A104-CEFF770D036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0.12</c:v>
                </c:pt>
                <c:pt idx="1">
                  <c:v>0.1</c:v>
                </c:pt>
                <c:pt idx="2">
                  <c:v>0.09</c:v>
                </c:pt>
                <c:pt idx="3">
                  <c:v>0.1</c:v>
                </c:pt>
                <c:pt idx="4">
                  <c:v>7.0000000000000007E-2</c:v>
                </c:pt>
              </c:numCache>
            </c:numRef>
          </c:val>
          <c:smooth val="0"/>
          <c:extLst>
            <c:ext xmlns:c16="http://schemas.microsoft.com/office/drawing/2014/chart" uri="{C3380CC4-5D6E-409C-BE32-E72D297353CC}">
              <c16:uniqueId val="{00000001-04DC-4BCC-A104-CEFF770D036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6E9-4598-B719-D8BB231E04DF}"/>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49.68</c:v>
                </c:pt>
                <c:pt idx="1">
                  <c:v>55.55</c:v>
                </c:pt>
                <c:pt idx="2">
                  <c:v>55.84</c:v>
                </c:pt>
                <c:pt idx="3">
                  <c:v>55.78</c:v>
                </c:pt>
                <c:pt idx="4">
                  <c:v>54.86</c:v>
                </c:pt>
              </c:numCache>
            </c:numRef>
          </c:val>
          <c:smooth val="0"/>
          <c:extLst>
            <c:ext xmlns:c16="http://schemas.microsoft.com/office/drawing/2014/chart" uri="{C3380CC4-5D6E-409C-BE32-E72D297353CC}">
              <c16:uniqueId val="{00000001-26E9-4598-B719-D8BB231E04DF}"/>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82.7</c:v>
                </c:pt>
                <c:pt idx="1">
                  <c:v>82.18</c:v>
                </c:pt>
                <c:pt idx="2">
                  <c:v>83.82</c:v>
                </c:pt>
                <c:pt idx="3">
                  <c:v>84.43</c:v>
                </c:pt>
                <c:pt idx="4">
                  <c:v>85.15</c:v>
                </c:pt>
              </c:numCache>
            </c:numRef>
          </c:val>
          <c:extLst>
            <c:ext xmlns:c16="http://schemas.microsoft.com/office/drawing/2014/chart" uri="{C3380CC4-5D6E-409C-BE32-E72D297353CC}">
              <c16:uniqueId val="{00000000-52C3-414F-BA16-94FCF490C5B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83.35</c:v>
                </c:pt>
                <c:pt idx="1">
                  <c:v>91.64</c:v>
                </c:pt>
                <c:pt idx="2">
                  <c:v>92.34</c:v>
                </c:pt>
                <c:pt idx="3">
                  <c:v>91.78</c:v>
                </c:pt>
                <c:pt idx="4">
                  <c:v>91.37</c:v>
                </c:pt>
              </c:numCache>
            </c:numRef>
          </c:val>
          <c:smooth val="0"/>
          <c:extLst>
            <c:ext xmlns:c16="http://schemas.microsoft.com/office/drawing/2014/chart" uri="{C3380CC4-5D6E-409C-BE32-E72D297353CC}">
              <c16:uniqueId val="{00000001-52C3-414F-BA16-94FCF490C5B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78.73</c:v>
                </c:pt>
                <c:pt idx="1">
                  <c:v>81.88</c:v>
                </c:pt>
                <c:pt idx="2">
                  <c:v>83.25</c:v>
                </c:pt>
                <c:pt idx="3">
                  <c:v>88.59</c:v>
                </c:pt>
                <c:pt idx="4">
                  <c:v>85.23</c:v>
                </c:pt>
              </c:numCache>
            </c:numRef>
          </c:val>
          <c:extLst>
            <c:ext xmlns:c16="http://schemas.microsoft.com/office/drawing/2014/chart" uri="{C3380CC4-5D6E-409C-BE32-E72D297353CC}">
              <c16:uniqueId val="{00000000-D34E-46F4-AF5A-7BD2556A5A5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34E-46F4-AF5A-7BD2556A5A5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2F5-4571-A12E-D5EB9AFB70E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2F5-4571-A12E-D5EB9AFB70E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C28-4E1B-9CFE-6D64948B36C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C28-4E1B-9CFE-6D64948B36C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E90-428C-868F-6ED1216C4D7A}"/>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E90-428C-868F-6ED1216C4D7A}"/>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173-4E9B-A9F4-15CDE55C70C4}"/>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173-4E9B-A9F4-15CDE55C70C4}"/>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1973.11</c:v>
                </c:pt>
                <c:pt idx="1">
                  <c:v>128.88</c:v>
                </c:pt>
                <c:pt idx="2">
                  <c:v>6.16</c:v>
                </c:pt>
                <c:pt idx="3">
                  <c:v>3.37</c:v>
                </c:pt>
                <c:pt idx="4">
                  <c:v>82.45</c:v>
                </c:pt>
              </c:numCache>
            </c:numRef>
          </c:val>
          <c:extLst>
            <c:ext xmlns:c16="http://schemas.microsoft.com/office/drawing/2014/chart" uri="{C3380CC4-5D6E-409C-BE32-E72D297353CC}">
              <c16:uniqueId val="{00000000-AD43-4B16-9FF1-F9B9C3A177C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1048.23</c:v>
                </c:pt>
                <c:pt idx="1">
                  <c:v>807.75</c:v>
                </c:pt>
                <c:pt idx="2">
                  <c:v>812.92</c:v>
                </c:pt>
                <c:pt idx="3">
                  <c:v>765.48</c:v>
                </c:pt>
                <c:pt idx="4">
                  <c:v>742.08</c:v>
                </c:pt>
              </c:numCache>
            </c:numRef>
          </c:val>
          <c:smooth val="0"/>
          <c:extLst>
            <c:ext xmlns:c16="http://schemas.microsoft.com/office/drawing/2014/chart" uri="{C3380CC4-5D6E-409C-BE32-E72D297353CC}">
              <c16:uniqueId val="{00000001-AD43-4B16-9FF1-F9B9C3A177C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99.97</c:v>
                </c:pt>
                <c:pt idx="1">
                  <c:v>100</c:v>
                </c:pt>
                <c:pt idx="2">
                  <c:v>99.88</c:v>
                </c:pt>
                <c:pt idx="3">
                  <c:v>94.23</c:v>
                </c:pt>
                <c:pt idx="4">
                  <c:v>78.930000000000007</c:v>
                </c:pt>
              </c:numCache>
            </c:numRef>
          </c:val>
          <c:extLst>
            <c:ext xmlns:c16="http://schemas.microsoft.com/office/drawing/2014/chart" uri="{C3380CC4-5D6E-409C-BE32-E72D297353CC}">
              <c16:uniqueId val="{00000000-0D2C-4268-83C9-9EF2B0761B0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78.92</c:v>
                </c:pt>
                <c:pt idx="1">
                  <c:v>86.94</c:v>
                </c:pt>
                <c:pt idx="2">
                  <c:v>85.4</c:v>
                </c:pt>
                <c:pt idx="3">
                  <c:v>87.8</c:v>
                </c:pt>
                <c:pt idx="4">
                  <c:v>86.51</c:v>
                </c:pt>
              </c:numCache>
            </c:numRef>
          </c:val>
          <c:smooth val="0"/>
          <c:extLst>
            <c:ext xmlns:c16="http://schemas.microsoft.com/office/drawing/2014/chart" uri="{C3380CC4-5D6E-409C-BE32-E72D297353CC}">
              <c16:uniqueId val="{00000001-0D2C-4268-83C9-9EF2B0761B0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190.95</c:v>
                </c:pt>
                <c:pt idx="1">
                  <c:v>193.6</c:v>
                </c:pt>
                <c:pt idx="2">
                  <c:v>196.65</c:v>
                </c:pt>
                <c:pt idx="3">
                  <c:v>208.78</c:v>
                </c:pt>
                <c:pt idx="4">
                  <c:v>247.85</c:v>
                </c:pt>
              </c:numCache>
            </c:numRef>
          </c:val>
          <c:extLst>
            <c:ext xmlns:c16="http://schemas.microsoft.com/office/drawing/2014/chart" uri="{C3380CC4-5D6E-409C-BE32-E72D297353CC}">
              <c16:uniqueId val="{00000000-382D-452A-8EE9-834FE9CA61E3}"/>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220.31</c:v>
                </c:pt>
                <c:pt idx="1">
                  <c:v>179.63</c:v>
                </c:pt>
                <c:pt idx="2">
                  <c:v>188.57</c:v>
                </c:pt>
                <c:pt idx="3">
                  <c:v>187.69</c:v>
                </c:pt>
                <c:pt idx="4">
                  <c:v>188.24</c:v>
                </c:pt>
              </c:numCache>
            </c:numRef>
          </c:val>
          <c:smooth val="0"/>
          <c:extLst>
            <c:ext xmlns:c16="http://schemas.microsoft.com/office/drawing/2014/chart" uri="{C3380CC4-5D6E-409C-BE32-E72D297353CC}">
              <c16:uniqueId val="{00000001-382D-452A-8EE9-834FE9CA61E3}"/>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D6" zoomScale="85" zoomScaleNormal="85"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川西町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Cd1</v>
      </c>
      <c r="X8" s="35"/>
      <c r="Y8" s="35"/>
      <c r="Z8" s="35"/>
      <c r="AA8" s="35"/>
      <c r="AB8" s="35"/>
      <c r="AC8" s="35"/>
      <c r="AD8" s="36" t="str">
        <f>データ!$M$6</f>
        <v>非設置</v>
      </c>
      <c r="AE8" s="36"/>
      <c r="AF8" s="36"/>
      <c r="AG8" s="36"/>
      <c r="AH8" s="36"/>
      <c r="AI8" s="36"/>
      <c r="AJ8" s="36"/>
      <c r="AK8" s="3"/>
      <c r="AL8" s="37">
        <f>データ!S6</f>
        <v>13971</v>
      </c>
      <c r="AM8" s="37"/>
      <c r="AN8" s="37"/>
      <c r="AO8" s="37"/>
      <c r="AP8" s="37"/>
      <c r="AQ8" s="37"/>
      <c r="AR8" s="37"/>
      <c r="AS8" s="37"/>
      <c r="AT8" s="38">
        <f>データ!T6</f>
        <v>166.6</v>
      </c>
      <c r="AU8" s="38"/>
      <c r="AV8" s="38"/>
      <c r="AW8" s="38"/>
      <c r="AX8" s="38"/>
      <c r="AY8" s="38"/>
      <c r="AZ8" s="38"/>
      <c r="BA8" s="38"/>
      <c r="BB8" s="38">
        <f>データ!U6</f>
        <v>83.86</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35.22</v>
      </c>
      <c r="Q10" s="38"/>
      <c r="R10" s="38"/>
      <c r="S10" s="38"/>
      <c r="T10" s="38"/>
      <c r="U10" s="38"/>
      <c r="V10" s="38"/>
      <c r="W10" s="38">
        <f>データ!Q6</f>
        <v>73.010000000000005</v>
      </c>
      <c r="X10" s="38"/>
      <c r="Y10" s="38"/>
      <c r="Z10" s="38"/>
      <c r="AA10" s="38"/>
      <c r="AB10" s="38"/>
      <c r="AC10" s="38"/>
      <c r="AD10" s="37">
        <f>データ!R6</f>
        <v>3850</v>
      </c>
      <c r="AE10" s="37"/>
      <c r="AF10" s="37"/>
      <c r="AG10" s="37"/>
      <c r="AH10" s="37"/>
      <c r="AI10" s="37"/>
      <c r="AJ10" s="37"/>
      <c r="AK10" s="2"/>
      <c r="AL10" s="37">
        <f>データ!V6</f>
        <v>4889</v>
      </c>
      <c r="AM10" s="37"/>
      <c r="AN10" s="37"/>
      <c r="AO10" s="37"/>
      <c r="AP10" s="37"/>
      <c r="AQ10" s="37"/>
      <c r="AR10" s="37"/>
      <c r="AS10" s="37"/>
      <c r="AT10" s="38">
        <f>データ!W6</f>
        <v>2.41</v>
      </c>
      <c r="AU10" s="38"/>
      <c r="AV10" s="38"/>
      <c r="AW10" s="38"/>
      <c r="AX10" s="38"/>
      <c r="AY10" s="38"/>
      <c r="AZ10" s="38"/>
      <c r="BA10" s="38"/>
      <c r="BB10" s="38">
        <f>データ!X6</f>
        <v>2028.63</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119</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117</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118</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【652.82】</v>
      </c>
      <c r="I86" s="12" t="str">
        <f>データ!CA6</f>
        <v>【97.61】</v>
      </c>
      <c r="J86" s="12" t="str">
        <f>データ!CL6</f>
        <v>【138.29】</v>
      </c>
      <c r="K86" s="12" t="str">
        <f>データ!CW6</f>
        <v>【59.10】</v>
      </c>
      <c r="L86" s="12" t="str">
        <f>データ!DH6</f>
        <v>【95.82】</v>
      </c>
      <c r="M86" s="12" t="s">
        <v>43</v>
      </c>
      <c r="N86" s="12" t="s">
        <v>43</v>
      </c>
      <c r="O86" s="12" t="str">
        <f>データ!EO6</f>
        <v>【0.23】</v>
      </c>
    </row>
  </sheetData>
  <sheetProtection algorithmName="SHA-512" hashValue="aLBslcgy3YDcVreMme84TXbkUDqjWPXa37y05R8WwK3akxf/s1GyVDy1mSTQW0wcufOGD/twCUyHvG/UjOrOVw==" saltValue="uace3PvnAkEMwYI6G5KQO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63827</v>
      </c>
      <c r="D6" s="19">
        <f t="shared" si="3"/>
        <v>47</v>
      </c>
      <c r="E6" s="19">
        <f t="shared" si="3"/>
        <v>17</v>
      </c>
      <c r="F6" s="19">
        <f t="shared" si="3"/>
        <v>1</v>
      </c>
      <c r="G6" s="19">
        <f t="shared" si="3"/>
        <v>0</v>
      </c>
      <c r="H6" s="19" t="str">
        <f t="shared" si="3"/>
        <v>山形県　川西町</v>
      </c>
      <c r="I6" s="19" t="str">
        <f t="shared" si="3"/>
        <v>法非適用</v>
      </c>
      <c r="J6" s="19" t="str">
        <f t="shared" si="3"/>
        <v>下水道事業</v>
      </c>
      <c r="K6" s="19" t="str">
        <f t="shared" si="3"/>
        <v>公共下水道</v>
      </c>
      <c r="L6" s="19" t="str">
        <f t="shared" si="3"/>
        <v>Cd1</v>
      </c>
      <c r="M6" s="19" t="str">
        <f t="shared" si="3"/>
        <v>非設置</v>
      </c>
      <c r="N6" s="20" t="str">
        <f t="shared" si="3"/>
        <v>-</v>
      </c>
      <c r="O6" s="20" t="str">
        <f t="shared" si="3"/>
        <v>該当数値なし</v>
      </c>
      <c r="P6" s="20">
        <f t="shared" si="3"/>
        <v>35.22</v>
      </c>
      <c r="Q6" s="20">
        <f t="shared" si="3"/>
        <v>73.010000000000005</v>
      </c>
      <c r="R6" s="20">
        <f t="shared" si="3"/>
        <v>3850</v>
      </c>
      <c r="S6" s="20">
        <f t="shared" si="3"/>
        <v>13971</v>
      </c>
      <c r="T6" s="20">
        <f t="shared" si="3"/>
        <v>166.6</v>
      </c>
      <c r="U6" s="20">
        <f t="shared" si="3"/>
        <v>83.86</v>
      </c>
      <c r="V6" s="20">
        <f t="shared" si="3"/>
        <v>4889</v>
      </c>
      <c r="W6" s="20">
        <f t="shared" si="3"/>
        <v>2.41</v>
      </c>
      <c r="X6" s="20">
        <f t="shared" si="3"/>
        <v>2028.63</v>
      </c>
      <c r="Y6" s="21">
        <f>IF(Y7="",NA(),Y7)</f>
        <v>78.73</v>
      </c>
      <c r="Z6" s="21">
        <f t="shared" ref="Z6:AH6" si="4">IF(Z7="",NA(),Z7)</f>
        <v>81.88</v>
      </c>
      <c r="AA6" s="21">
        <f t="shared" si="4"/>
        <v>83.25</v>
      </c>
      <c r="AB6" s="21">
        <f t="shared" si="4"/>
        <v>88.59</v>
      </c>
      <c r="AC6" s="21">
        <f t="shared" si="4"/>
        <v>85.23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1973.11</v>
      </c>
      <c r="BG6" s="21">
        <f t="shared" ref="BG6:BO6" si="7">IF(BG7="",NA(),BG7)</f>
        <v>128.88</v>
      </c>
      <c r="BH6" s="21">
        <f t="shared" si="7"/>
        <v>6.16</v>
      </c>
      <c r="BI6" s="21">
        <f t="shared" si="7"/>
        <v>3.37</v>
      </c>
      <c r="BJ6" s="21">
        <f t="shared" si="7"/>
        <v>82.45</v>
      </c>
      <c r="BK6" s="21">
        <f t="shared" si="7"/>
        <v>1048.23</v>
      </c>
      <c r="BL6" s="21">
        <f t="shared" si="7"/>
        <v>807.75</v>
      </c>
      <c r="BM6" s="21">
        <f t="shared" si="7"/>
        <v>812.92</v>
      </c>
      <c r="BN6" s="21">
        <f t="shared" si="7"/>
        <v>765.48</v>
      </c>
      <c r="BO6" s="21">
        <f t="shared" si="7"/>
        <v>742.08</v>
      </c>
      <c r="BP6" s="20" t="str">
        <f>IF(BP7="","",IF(BP7="-","【-】","【"&amp;SUBSTITUTE(TEXT(BP7,"#,##0.00"),"-","△")&amp;"】"))</f>
        <v>【652.82】</v>
      </c>
      <c r="BQ6" s="21">
        <f>IF(BQ7="",NA(),BQ7)</f>
        <v>99.97</v>
      </c>
      <c r="BR6" s="21">
        <f t="shared" ref="BR6:BZ6" si="8">IF(BR7="",NA(),BR7)</f>
        <v>100</v>
      </c>
      <c r="BS6" s="21">
        <f t="shared" si="8"/>
        <v>99.88</v>
      </c>
      <c r="BT6" s="21">
        <f t="shared" si="8"/>
        <v>94.23</v>
      </c>
      <c r="BU6" s="21">
        <f t="shared" si="8"/>
        <v>78.930000000000007</v>
      </c>
      <c r="BV6" s="21">
        <f t="shared" si="8"/>
        <v>78.92</v>
      </c>
      <c r="BW6" s="21">
        <f t="shared" si="8"/>
        <v>86.94</v>
      </c>
      <c r="BX6" s="21">
        <f t="shared" si="8"/>
        <v>85.4</v>
      </c>
      <c r="BY6" s="21">
        <f t="shared" si="8"/>
        <v>87.8</v>
      </c>
      <c r="BZ6" s="21">
        <f t="shared" si="8"/>
        <v>86.51</v>
      </c>
      <c r="CA6" s="20" t="str">
        <f>IF(CA7="","",IF(CA7="-","【-】","【"&amp;SUBSTITUTE(TEXT(CA7,"#,##0.00"),"-","△")&amp;"】"))</f>
        <v>【97.61】</v>
      </c>
      <c r="CB6" s="21">
        <f>IF(CB7="",NA(),CB7)</f>
        <v>190.95</v>
      </c>
      <c r="CC6" s="21">
        <f t="shared" ref="CC6:CK6" si="9">IF(CC7="",NA(),CC7)</f>
        <v>193.6</v>
      </c>
      <c r="CD6" s="21">
        <f t="shared" si="9"/>
        <v>196.65</v>
      </c>
      <c r="CE6" s="21">
        <f t="shared" si="9"/>
        <v>208.78</v>
      </c>
      <c r="CF6" s="21">
        <f t="shared" si="9"/>
        <v>247.85</v>
      </c>
      <c r="CG6" s="21">
        <f t="shared" si="9"/>
        <v>220.31</v>
      </c>
      <c r="CH6" s="21">
        <f t="shared" si="9"/>
        <v>179.63</v>
      </c>
      <c r="CI6" s="21">
        <f t="shared" si="9"/>
        <v>188.57</v>
      </c>
      <c r="CJ6" s="21">
        <f t="shared" si="9"/>
        <v>187.69</v>
      </c>
      <c r="CK6" s="21">
        <f t="shared" si="9"/>
        <v>188.24</v>
      </c>
      <c r="CL6" s="20" t="str">
        <f>IF(CL7="","",IF(CL7="-","【-】","【"&amp;SUBSTITUTE(TEXT(CL7,"#,##0.00"),"-","△")&amp;"】"))</f>
        <v>【138.29】</v>
      </c>
      <c r="CM6" s="21" t="str">
        <f>IF(CM7="",NA(),CM7)</f>
        <v>-</v>
      </c>
      <c r="CN6" s="21" t="str">
        <f t="shared" ref="CN6:CV6" si="10">IF(CN7="",NA(),CN7)</f>
        <v>-</v>
      </c>
      <c r="CO6" s="21" t="str">
        <f t="shared" si="10"/>
        <v>-</v>
      </c>
      <c r="CP6" s="21" t="str">
        <f t="shared" si="10"/>
        <v>-</v>
      </c>
      <c r="CQ6" s="21" t="str">
        <f t="shared" si="10"/>
        <v>-</v>
      </c>
      <c r="CR6" s="21">
        <f t="shared" si="10"/>
        <v>49.68</v>
      </c>
      <c r="CS6" s="21">
        <f t="shared" si="10"/>
        <v>55.55</v>
      </c>
      <c r="CT6" s="21">
        <f t="shared" si="10"/>
        <v>55.84</v>
      </c>
      <c r="CU6" s="21">
        <f t="shared" si="10"/>
        <v>55.78</v>
      </c>
      <c r="CV6" s="21">
        <f t="shared" si="10"/>
        <v>54.86</v>
      </c>
      <c r="CW6" s="20" t="str">
        <f>IF(CW7="","",IF(CW7="-","【-】","【"&amp;SUBSTITUTE(TEXT(CW7,"#,##0.00"),"-","△")&amp;"】"))</f>
        <v>【59.10】</v>
      </c>
      <c r="CX6" s="21">
        <f>IF(CX7="",NA(),CX7)</f>
        <v>82.7</v>
      </c>
      <c r="CY6" s="21">
        <f t="shared" ref="CY6:DG6" si="11">IF(CY7="",NA(),CY7)</f>
        <v>82.18</v>
      </c>
      <c r="CZ6" s="21">
        <f t="shared" si="11"/>
        <v>83.82</v>
      </c>
      <c r="DA6" s="21">
        <f t="shared" si="11"/>
        <v>84.43</v>
      </c>
      <c r="DB6" s="21">
        <f t="shared" si="11"/>
        <v>85.15</v>
      </c>
      <c r="DC6" s="21">
        <f t="shared" si="11"/>
        <v>83.35</v>
      </c>
      <c r="DD6" s="21">
        <f t="shared" si="11"/>
        <v>91.64</v>
      </c>
      <c r="DE6" s="21">
        <f t="shared" si="11"/>
        <v>92.34</v>
      </c>
      <c r="DF6" s="21">
        <f t="shared" si="11"/>
        <v>91.78</v>
      </c>
      <c r="DG6" s="21">
        <f t="shared" si="11"/>
        <v>91.37</v>
      </c>
      <c r="DH6" s="20" t="str">
        <f>IF(DH7="","",IF(DH7="-","【-】","【"&amp;SUBSTITUTE(TEXT(DH7,"#,##0.00"),"-","△")&amp;"】"))</f>
        <v>【95.82】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0.12</v>
      </c>
      <c r="EK6" s="21">
        <f t="shared" si="14"/>
        <v>0.1</v>
      </c>
      <c r="EL6" s="21">
        <f t="shared" si="14"/>
        <v>0.09</v>
      </c>
      <c r="EM6" s="21">
        <f t="shared" si="14"/>
        <v>0.1</v>
      </c>
      <c r="EN6" s="21">
        <f t="shared" si="14"/>
        <v>7.0000000000000007E-2</v>
      </c>
      <c r="EO6" s="20" t="str">
        <f>IF(EO7="","",IF(EO7="-","【-】","【"&amp;SUBSTITUTE(TEXT(EO7,"#,##0.00"),"-","△")&amp;"】"))</f>
        <v>【0.23】</v>
      </c>
    </row>
    <row r="7" spans="1:145" s="22" customFormat="1" x14ac:dyDescent="0.15">
      <c r="A7" s="14"/>
      <c r="B7" s="23">
        <v>2022</v>
      </c>
      <c r="C7" s="23">
        <v>63827</v>
      </c>
      <c r="D7" s="23">
        <v>47</v>
      </c>
      <c r="E7" s="23">
        <v>17</v>
      </c>
      <c r="F7" s="23">
        <v>1</v>
      </c>
      <c r="G7" s="23">
        <v>0</v>
      </c>
      <c r="H7" s="23" t="s">
        <v>98</v>
      </c>
      <c r="I7" s="23" t="s">
        <v>99</v>
      </c>
      <c r="J7" s="23" t="s">
        <v>100</v>
      </c>
      <c r="K7" s="23" t="s">
        <v>101</v>
      </c>
      <c r="L7" s="23" t="s">
        <v>102</v>
      </c>
      <c r="M7" s="23" t="s">
        <v>103</v>
      </c>
      <c r="N7" s="24" t="s">
        <v>104</v>
      </c>
      <c r="O7" s="24" t="s">
        <v>105</v>
      </c>
      <c r="P7" s="24">
        <v>35.22</v>
      </c>
      <c r="Q7" s="24">
        <v>73.010000000000005</v>
      </c>
      <c r="R7" s="24">
        <v>3850</v>
      </c>
      <c r="S7" s="24">
        <v>13971</v>
      </c>
      <c r="T7" s="24">
        <v>166.6</v>
      </c>
      <c r="U7" s="24">
        <v>83.86</v>
      </c>
      <c r="V7" s="24">
        <v>4889</v>
      </c>
      <c r="W7" s="24">
        <v>2.41</v>
      </c>
      <c r="X7" s="24">
        <v>2028.63</v>
      </c>
      <c r="Y7" s="24">
        <v>78.73</v>
      </c>
      <c r="Z7" s="24">
        <v>81.88</v>
      </c>
      <c r="AA7" s="24">
        <v>83.25</v>
      </c>
      <c r="AB7" s="24">
        <v>88.59</v>
      </c>
      <c r="AC7" s="24">
        <v>85.23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1973.11</v>
      </c>
      <c r="BG7" s="24">
        <v>128.88</v>
      </c>
      <c r="BH7" s="24">
        <v>6.16</v>
      </c>
      <c r="BI7" s="24">
        <v>3.37</v>
      </c>
      <c r="BJ7" s="24">
        <v>82.45</v>
      </c>
      <c r="BK7" s="24">
        <v>1048.23</v>
      </c>
      <c r="BL7" s="24">
        <v>807.75</v>
      </c>
      <c r="BM7" s="24">
        <v>812.92</v>
      </c>
      <c r="BN7" s="24">
        <v>765.48</v>
      </c>
      <c r="BO7" s="24">
        <v>742.08</v>
      </c>
      <c r="BP7" s="24">
        <v>652.82000000000005</v>
      </c>
      <c r="BQ7" s="24">
        <v>99.97</v>
      </c>
      <c r="BR7" s="24">
        <v>100</v>
      </c>
      <c r="BS7" s="24">
        <v>99.88</v>
      </c>
      <c r="BT7" s="24">
        <v>94.23</v>
      </c>
      <c r="BU7" s="24">
        <v>78.930000000000007</v>
      </c>
      <c r="BV7" s="24">
        <v>78.92</v>
      </c>
      <c r="BW7" s="24">
        <v>86.94</v>
      </c>
      <c r="BX7" s="24">
        <v>85.4</v>
      </c>
      <c r="BY7" s="24">
        <v>87.8</v>
      </c>
      <c r="BZ7" s="24">
        <v>86.51</v>
      </c>
      <c r="CA7" s="24">
        <v>97.61</v>
      </c>
      <c r="CB7" s="24">
        <v>190.95</v>
      </c>
      <c r="CC7" s="24">
        <v>193.6</v>
      </c>
      <c r="CD7" s="24">
        <v>196.65</v>
      </c>
      <c r="CE7" s="24">
        <v>208.78</v>
      </c>
      <c r="CF7" s="24">
        <v>247.85</v>
      </c>
      <c r="CG7" s="24">
        <v>220.31</v>
      </c>
      <c r="CH7" s="24">
        <v>179.63</v>
      </c>
      <c r="CI7" s="24">
        <v>188.57</v>
      </c>
      <c r="CJ7" s="24">
        <v>187.69</v>
      </c>
      <c r="CK7" s="24">
        <v>188.24</v>
      </c>
      <c r="CL7" s="24">
        <v>138.29</v>
      </c>
      <c r="CM7" s="24" t="s">
        <v>104</v>
      </c>
      <c r="CN7" s="24" t="s">
        <v>104</v>
      </c>
      <c r="CO7" s="24" t="s">
        <v>104</v>
      </c>
      <c r="CP7" s="24" t="s">
        <v>104</v>
      </c>
      <c r="CQ7" s="24" t="s">
        <v>104</v>
      </c>
      <c r="CR7" s="24">
        <v>49.68</v>
      </c>
      <c r="CS7" s="24">
        <v>55.55</v>
      </c>
      <c r="CT7" s="24">
        <v>55.84</v>
      </c>
      <c r="CU7" s="24">
        <v>55.78</v>
      </c>
      <c r="CV7" s="24">
        <v>54.86</v>
      </c>
      <c r="CW7" s="24">
        <v>59.1</v>
      </c>
      <c r="CX7" s="24">
        <v>82.7</v>
      </c>
      <c r="CY7" s="24">
        <v>82.18</v>
      </c>
      <c r="CZ7" s="24">
        <v>83.82</v>
      </c>
      <c r="DA7" s="24">
        <v>84.43</v>
      </c>
      <c r="DB7" s="24">
        <v>85.15</v>
      </c>
      <c r="DC7" s="24">
        <v>83.35</v>
      </c>
      <c r="DD7" s="24">
        <v>91.64</v>
      </c>
      <c r="DE7" s="24">
        <v>92.34</v>
      </c>
      <c r="DF7" s="24">
        <v>91.78</v>
      </c>
      <c r="DG7" s="24">
        <v>91.37</v>
      </c>
      <c r="DH7" s="24">
        <v>95.82</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0.12</v>
      </c>
      <c r="EK7" s="24">
        <v>0.1</v>
      </c>
      <c r="EL7" s="24">
        <v>0.09</v>
      </c>
      <c r="EM7" s="24">
        <v>0.1</v>
      </c>
      <c r="EN7" s="24">
        <v>7.0000000000000007E-2</v>
      </c>
      <c r="EO7" s="24">
        <v>0.23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115</v>
      </c>
      <c r="E13" t="s">
        <v>114</v>
      </c>
      <c r="F13" t="s">
        <v>114</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tsukada</cp:lastModifiedBy>
  <dcterms:created xsi:type="dcterms:W3CDTF">2023-12-12T02:46:26Z</dcterms:created>
  <dcterms:modified xsi:type="dcterms:W3CDTF">2024-02-02T01:29:55Z</dcterms:modified>
  <cp:category/>
</cp:coreProperties>
</file>