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201.3\共有\07建設水道課\11管理係\☆公共下水道・農業集落排水事業\4.下水道事業特別会計等\下水,農集排関係\経営比較分析\下水道\R04経営比較分析表\"/>
    </mc:Choice>
  </mc:AlternateContent>
  <workbookProtection workbookAlgorithmName="SHA-512" workbookHashValue="xEfpp7pnS99/B5ApTwTi8iGC8Lno7SdZOll5bSWZnR3vroSctYnTUBsDH7UvJ0tIRp5ch1rEaJkv1t/ohkLGeg==" workbookSaltValue="Za7NlYOFb7jBWRwAKuP4iA==" workbookSpinCount="100000" lockStructure="1"/>
  <bookViews>
    <workbookView xWindow="0" yWindow="0" windowWidth="24000" windowHeight="840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AD10" i="4"/>
  <c r="P10" i="4"/>
  <c r="I10" i="4"/>
  <c r="B10" i="4"/>
  <c r="AT8" i="4"/>
  <c r="AL8" i="4"/>
  <c r="W8" i="4"/>
  <c r="P8" i="4"/>
  <c r="I8" i="4"/>
  <c r="B6" i="4"/>
</calcChain>
</file>

<file path=xl/sharedStrings.xml><?xml version="1.0" encoding="utf-8"?>
<sst xmlns="http://schemas.openxmlformats.org/spreadsheetml/2006/main" count="236" uniqueCount="120">
  <si>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</si>
  <si>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</si>
  <si>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</si>
  <si>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</si>
  <si>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</si>
  <si>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</si>
  <si>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</si>
  <si>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</si>
  <si>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</si>
  <si>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</si>
  <si>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</si>
  <si>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</si>
  <si>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</si>
  <si>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</si>
  <si>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</si>
  <si>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</si>
  <si>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</si>
  <si>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</si>
  <si>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</si>
  <si>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</si>
  <si>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</si>
  <si>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</si>
  <si>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</si>
  <si>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</si>
  <si>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</si>
  <si>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</si>
  <si>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</si>
  <si>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</si>
  <si>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</si>
  <si>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</si>
  <si>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</si>
  <si>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</si>
  <si>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</si>
  <si>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</si>
  <si>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</si>
  <si>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</si>
  <si>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</si>
  <si>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</si>
  <si>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</si>
  <si>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</si>
  <si>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</si>
  <si>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</si>
  <si>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</si>
  <si>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</si>
  <si>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</si>
  <si>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</si>
  <si>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</si>
  <si>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</si>
  <si>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</si>
  <si>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</si>
  <si>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</si>
  <si>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</si>
  <si>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</si>
  <si>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</si>
  <si>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</si>
  <si>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</si>
  <si>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</si>
  <si>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</si>
  <si>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</si>
  <si>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</si>
  <si>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</si>
  <si>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</si>
  <si>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</si>
  <si>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</si>
  <si>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</si>
  <si>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</si>
  <si>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</si>
  <si>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</si>
  <si>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</si>
  <si>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</si>
  <si>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</si>
  <si>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</si>
  <si>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</si>
  <si>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</si>
  <si>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</si>
  <si>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</si>
  <si>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</si>
  <si>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</si>
  <si>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</si>
  <si>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</si>
  <si>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</si>
  <si>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</si>
  <si>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</si>
  <si>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</si>
  <si>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</si>
  <si>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</si>
  <si>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</si>
  <si>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</si>
  <si>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</si>
  <si>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</si>
  <si>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</si>
  <si>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</si>
  <si>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</si>
  <si>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</si>
  <si>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</si>
  <si>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</si>
  <si>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</si>
  <si>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</si>
  <si>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西川町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</si>
  <si>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</si>
  <si>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</si>
  <si>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</si>
  <si>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</si>
  <si>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</si>
  <si>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</si>
  <si>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</si>
  <si>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</si>
  <si>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</si>
  <si>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</si>
  <si>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</si>
  <si>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</si>
  <si>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</si>
  <si>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</si>
  <si>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</si>
  <si>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</si>
  <si>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</si>
  <si>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</si>
  <si>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計画区域内の管渠整備については、平成9年に供用を開始し、ほぼ完了している。残りは地理的に困難な箇所のみとなっている。
　管渠の耐用年数である50年の範囲内であることから、当面は管渠の状況を確認しながら、劣化した箇所については随時工事を行う予定であるが、今後大規模な修繕が予想されるものもあることから、計画的に行っていきたい。</t>
    <phoneticPr fontId="4"/>
  </si>
  <si>
    <t>　経営の健全性・効率性に関しては、使用料収入は減少傾向にある中、地方債償還の額が毎年大きく、不採算分を一般会計繰入金に依存するなど財政的に厳しい状況である。
　平成28年度に経営戦略の策定を行い、水洗化率の向上を目標にし、今後町の財政状況を考慮しながら、維持管理面においても出来る限り経費削減を図っていく必要がある。設備の更新については、汚水処理人口の減少等を踏まえて、ダウンサイジング等も視野に入れ、今後予想される大規模修繕に備え、計画的に行っていく。
　令和6年度に公営企業会計への移行を予定しており、今後更なる維持管理費の削減や財源確保の経営改善の取組を行わなければならない。</t>
    <phoneticPr fontId="4"/>
  </si>
  <si>
    <t>　「収益的収支比率」については、近年は１００％前後の数値を維持していたが、今年度１００％を下回り経営改善に向けた取組が必要である。要因としては、一般会計繰入金が減少し起債による地方債償還金が増加したことが考えられる。施設への投資による地方債償還の負担が毎年大きく、不採算分を一般会計繰入金に依存している状況であり、今後使用料収入が減少する見込みであるため一般会計繰入金への依存度は増加すると考えられる。
　「企業債残高対事業規模比率」については、類似団体の平均値よりかなり低い数値となっている。この要因としては、料金収入等の営業収益は毎年大きな変動がなく推移しており、かつ、近年は新たな起債を行っていなかったことが考えられる。
　「経費回収率」は近年100％に近い数値であったが、当年度は通報装置の更新工事等を実施したため、前年と比較し低い数値となった。使用料収入が減少傾向にあるため、更新工事等の有無により指標数値が大きく変動する。
 「汚水処理原価」も設備の更新工事により増加した。汚水処理人口の減少等により今後の料金収入の増は見込めないため、費用削減が必要である。
　施設の効率性に関する経営指標については、「施設利用率」は人口減少等により平均を下回っているものの、「水洗化率」は100％に近づいており今後も水洗化率向上の取組を行っていく。</t>
    <rPh sb="37" eb="40">
      <t>コンネンド</t>
    </rPh>
    <rPh sb="45" eb="47">
      <t>シタマワ</t>
    </rPh>
    <rPh sb="65" eb="67">
      <t>ヨウイン</t>
    </rPh>
    <rPh sb="72" eb="79">
      <t>イッパンカイケイクリイレキン</t>
    </rPh>
    <rPh sb="80" eb="82">
      <t>ゲンショウ</t>
    </rPh>
    <rPh sb="83" eb="85">
      <t>キサイ</t>
    </rPh>
    <rPh sb="88" eb="91">
      <t>チホウサイ</t>
    </rPh>
    <rPh sb="91" eb="94">
      <t>ショウカンキン</t>
    </rPh>
    <rPh sb="95" eb="97">
      <t>ゾウカ</t>
    </rPh>
    <rPh sb="102" eb="103">
      <t>カンガ</t>
    </rPh>
    <rPh sb="344" eb="346">
      <t>ツウホウ</t>
    </rPh>
    <rPh sb="353" eb="354">
      <t>トウ</t>
    </rPh>
    <rPh sb="362" eb="364">
      <t>ゼンネン</t>
    </rPh>
    <rPh sb="365" eb="367">
      <t>ヒカク</t>
    </rPh>
    <rPh sb="368" eb="369">
      <t>ヒク</t>
    </rPh>
    <rPh sb="370" eb="372">
      <t>スウチ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</si>
</sst>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F66-4438-A730-64B2C2C92032}"/>
            </c:ext>
          </c:extLst>
        </c:ser>
        <c:dLbls>
          <c:showLegendKey val="0"/>
          <c:showVal val="0"/>
          <c:showCatName val="0"/>
          <c:showSerName val="0"/>
          <c:showPercent val="0"/>
          <c:showBubbleSize val="0"/>
        </c:dLbls>
        <c:gapWidth val="150"/>
        <c:axId val="349761776"/>
        <c:axId val="349765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xmlns:c16r2="http://schemas.microsoft.com/office/drawing/2015/06/chart">
            <c:ext xmlns:c16="http://schemas.microsoft.com/office/drawing/2014/chart" uri="{C3380CC4-5D6E-409C-BE32-E72D297353CC}">
              <c16:uniqueId val="{00000001-DF66-4438-A730-64B2C2C92032}"/>
            </c:ext>
          </c:extLst>
        </c:ser>
        <c:dLbls>
          <c:showLegendKey val="0"/>
          <c:showVal val="0"/>
          <c:showCatName val="0"/>
          <c:showSerName val="0"/>
          <c:showPercent val="0"/>
          <c:showBubbleSize val="0"/>
        </c:dLbls>
        <c:marker val="1"/>
        <c:smooth val="0"/>
        <c:axId val="349761776"/>
        <c:axId val="349765304"/>
      </c:lineChart>
      <c:dateAx>
        <c:axId val="349761776"/>
        <c:scaling>
          <c:orientation val="minMax"/>
        </c:scaling>
        <c:delete val="1"/>
        <c:axPos val="b"/>
        <c:numFmt formatCode="&quot;H&quot;yy" sourceLinked="1"/>
        <c:majorTickMark val="none"/>
        <c:minorTickMark val="none"/>
        <c:tickLblPos val="none"/>
        <c:crossAx val="349765304"/>
        <c:crosses val="autoZero"/>
        <c:auto val="1"/>
        <c:lblOffset val="100"/>
        <c:baseTimeUnit val="years"/>
      </c:dateAx>
      <c:valAx>
        <c:axId val="349765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761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40.33</c:v>
                </c:pt>
                <c:pt idx="1">
                  <c:v>40.33</c:v>
                </c:pt>
                <c:pt idx="2">
                  <c:v>40.33</c:v>
                </c:pt>
                <c:pt idx="3">
                  <c:v>40.33</c:v>
                </c:pt>
                <c:pt idx="4">
                  <c:v>40.33</c:v>
                </c:pt>
              </c:numCache>
            </c:numRef>
          </c:val>
          <c:extLst xmlns:c16r2="http://schemas.microsoft.com/office/drawing/2015/06/chart">
            <c:ext xmlns:c16="http://schemas.microsoft.com/office/drawing/2014/chart" uri="{C3380CC4-5D6E-409C-BE32-E72D297353CC}">
              <c16:uniqueId val="{00000000-F366-41F9-A2FE-857A3324FC9C}"/>
            </c:ext>
          </c:extLst>
        </c:ser>
        <c:dLbls>
          <c:showLegendKey val="0"/>
          <c:showVal val="0"/>
          <c:showCatName val="0"/>
          <c:showSerName val="0"/>
          <c:showPercent val="0"/>
          <c:showBubbleSize val="0"/>
        </c:dLbls>
        <c:gapWidth val="150"/>
        <c:axId val="426395552"/>
        <c:axId val="426396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xmlns:c16r2="http://schemas.microsoft.com/office/drawing/2015/06/chart">
            <c:ext xmlns:c16="http://schemas.microsoft.com/office/drawing/2014/chart" uri="{C3380CC4-5D6E-409C-BE32-E72D297353CC}">
              <c16:uniqueId val="{00000001-F366-41F9-A2FE-857A3324FC9C}"/>
            </c:ext>
          </c:extLst>
        </c:ser>
        <c:dLbls>
          <c:showLegendKey val="0"/>
          <c:showVal val="0"/>
          <c:showCatName val="0"/>
          <c:showSerName val="0"/>
          <c:showPercent val="0"/>
          <c:showBubbleSize val="0"/>
        </c:dLbls>
        <c:marker val="1"/>
        <c:smooth val="0"/>
        <c:axId val="426395552"/>
        <c:axId val="426396336"/>
      </c:lineChart>
      <c:dateAx>
        <c:axId val="426395552"/>
        <c:scaling>
          <c:orientation val="minMax"/>
        </c:scaling>
        <c:delete val="1"/>
        <c:axPos val="b"/>
        <c:numFmt formatCode="&quot;H&quot;yy" sourceLinked="1"/>
        <c:majorTickMark val="none"/>
        <c:minorTickMark val="none"/>
        <c:tickLblPos val="none"/>
        <c:crossAx val="426396336"/>
        <c:crosses val="autoZero"/>
        <c:auto val="1"/>
        <c:lblOffset val="100"/>
        <c:baseTimeUnit val="years"/>
      </c:dateAx>
      <c:valAx>
        <c:axId val="426396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6395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97.21</c:v>
                </c:pt>
                <c:pt idx="1">
                  <c:v>97.19</c:v>
                </c:pt>
                <c:pt idx="2">
                  <c:v>97.06</c:v>
                </c:pt>
                <c:pt idx="3">
                  <c:v>96.94</c:v>
                </c:pt>
                <c:pt idx="4">
                  <c:v>97.18</c:v>
                </c:pt>
              </c:numCache>
            </c:numRef>
          </c:val>
          <c:extLst xmlns:c16r2="http://schemas.microsoft.com/office/drawing/2015/06/chart">
            <c:ext xmlns:c16="http://schemas.microsoft.com/office/drawing/2014/chart" uri="{C3380CC4-5D6E-409C-BE32-E72D297353CC}">
              <c16:uniqueId val="{00000000-119F-4BCE-9DAC-3B1193F65319}"/>
            </c:ext>
          </c:extLst>
        </c:ser>
        <c:dLbls>
          <c:showLegendKey val="0"/>
          <c:showVal val="0"/>
          <c:showCatName val="0"/>
          <c:showSerName val="0"/>
          <c:showPercent val="0"/>
          <c:showBubbleSize val="0"/>
        </c:dLbls>
        <c:gapWidth val="150"/>
        <c:axId val="426394768"/>
        <c:axId val="426395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xmlns:c16r2="http://schemas.microsoft.com/office/drawing/2015/06/chart">
            <c:ext xmlns:c16="http://schemas.microsoft.com/office/drawing/2014/chart" uri="{C3380CC4-5D6E-409C-BE32-E72D297353CC}">
              <c16:uniqueId val="{00000001-119F-4BCE-9DAC-3B1193F65319}"/>
            </c:ext>
          </c:extLst>
        </c:ser>
        <c:dLbls>
          <c:showLegendKey val="0"/>
          <c:showVal val="0"/>
          <c:showCatName val="0"/>
          <c:showSerName val="0"/>
          <c:showPercent val="0"/>
          <c:showBubbleSize val="0"/>
        </c:dLbls>
        <c:marker val="1"/>
        <c:smooth val="0"/>
        <c:axId val="426394768"/>
        <c:axId val="426395160"/>
      </c:lineChart>
      <c:dateAx>
        <c:axId val="426394768"/>
        <c:scaling>
          <c:orientation val="minMax"/>
        </c:scaling>
        <c:delete val="1"/>
        <c:axPos val="b"/>
        <c:numFmt formatCode="&quot;H&quot;yy" sourceLinked="1"/>
        <c:majorTickMark val="none"/>
        <c:minorTickMark val="none"/>
        <c:tickLblPos val="none"/>
        <c:crossAx val="426395160"/>
        <c:crosses val="autoZero"/>
        <c:auto val="1"/>
        <c:lblOffset val="100"/>
        <c:baseTimeUnit val="years"/>
      </c:dateAx>
      <c:valAx>
        <c:axId val="426395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6394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99.8</c:v>
                </c:pt>
                <c:pt idx="1">
                  <c:v>100.33</c:v>
                </c:pt>
                <c:pt idx="2">
                  <c:v>100.57</c:v>
                </c:pt>
                <c:pt idx="3">
                  <c:v>101.58</c:v>
                </c:pt>
                <c:pt idx="4">
                  <c:v>96.73</c:v>
                </c:pt>
              </c:numCache>
            </c:numRef>
          </c:val>
          <c:extLst xmlns:c16r2="http://schemas.microsoft.com/office/drawing/2015/06/chart">
            <c:ext xmlns:c16="http://schemas.microsoft.com/office/drawing/2014/chart" uri="{C3380CC4-5D6E-409C-BE32-E72D297353CC}">
              <c16:uniqueId val="{00000000-4B8C-474A-9983-DBF80DC5F2E5}"/>
            </c:ext>
          </c:extLst>
        </c:ser>
        <c:dLbls>
          <c:showLegendKey val="0"/>
          <c:showVal val="0"/>
          <c:showCatName val="0"/>
          <c:showSerName val="0"/>
          <c:showPercent val="0"/>
          <c:showBubbleSize val="0"/>
        </c:dLbls>
        <c:gapWidth val="150"/>
        <c:axId val="349763736"/>
        <c:axId val="349764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B8C-474A-9983-DBF80DC5F2E5}"/>
            </c:ext>
          </c:extLst>
        </c:ser>
        <c:dLbls>
          <c:showLegendKey val="0"/>
          <c:showVal val="0"/>
          <c:showCatName val="0"/>
          <c:showSerName val="0"/>
          <c:showPercent val="0"/>
          <c:showBubbleSize val="0"/>
        </c:dLbls>
        <c:marker val="1"/>
        <c:smooth val="0"/>
        <c:axId val="349763736"/>
        <c:axId val="349764128"/>
      </c:lineChart>
      <c:dateAx>
        <c:axId val="349763736"/>
        <c:scaling>
          <c:orientation val="minMax"/>
        </c:scaling>
        <c:delete val="1"/>
        <c:axPos val="b"/>
        <c:numFmt formatCode="&quot;H&quot;yy" sourceLinked="1"/>
        <c:majorTickMark val="none"/>
        <c:minorTickMark val="none"/>
        <c:tickLblPos val="none"/>
        <c:crossAx val="349764128"/>
        <c:crosses val="autoZero"/>
        <c:auto val="1"/>
        <c:lblOffset val="100"/>
        <c:baseTimeUnit val="years"/>
      </c:dateAx>
      <c:valAx>
        <c:axId val="349764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763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A08-4363-B5F6-AEB2F6E265E9}"/>
            </c:ext>
          </c:extLst>
        </c:ser>
        <c:dLbls>
          <c:showLegendKey val="0"/>
          <c:showVal val="0"/>
          <c:showCatName val="0"/>
          <c:showSerName val="0"/>
          <c:showPercent val="0"/>
          <c:showBubbleSize val="0"/>
        </c:dLbls>
        <c:gapWidth val="150"/>
        <c:axId val="346879712"/>
        <c:axId val="34687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A08-4363-B5F6-AEB2F6E265E9}"/>
            </c:ext>
          </c:extLst>
        </c:ser>
        <c:dLbls>
          <c:showLegendKey val="0"/>
          <c:showVal val="0"/>
          <c:showCatName val="0"/>
          <c:showSerName val="0"/>
          <c:showPercent val="0"/>
          <c:showBubbleSize val="0"/>
        </c:dLbls>
        <c:marker val="1"/>
        <c:smooth val="0"/>
        <c:axId val="346879712"/>
        <c:axId val="346876576"/>
      </c:lineChart>
      <c:dateAx>
        <c:axId val="346879712"/>
        <c:scaling>
          <c:orientation val="minMax"/>
        </c:scaling>
        <c:delete val="1"/>
        <c:axPos val="b"/>
        <c:numFmt formatCode="&quot;H&quot;yy" sourceLinked="1"/>
        <c:majorTickMark val="none"/>
        <c:minorTickMark val="none"/>
        <c:tickLblPos val="none"/>
        <c:crossAx val="346876576"/>
        <c:crosses val="autoZero"/>
        <c:auto val="1"/>
        <c:lblOffset val="100"/>
        <c:baseTimeUnit val="years"/>
      </c:dateAx>
      <c:valAx>
        <c:axId val="34687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6879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BB7-4F19-BF37-0E1BC7C3F9CB}"/>
            </c:ext>
          </c:extLst>
        </c:ser>
        <c:dLbls>
          <c:showLegendKey val="0"/>
          <c:showVal val="0"/>
          <c:showCatName val="0"/>
          <c:showSerName val="0"/>
          <c:showPercent val="0"/>
          <c:showBubbleSize val="0"/>
        </c:dLbls>
        <c:gapWidth val="150"/>
        <c:axId val="425858432"/>
        <c:axId val="425862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BB7-4F19-BF37-0E1BC7C3F9CB}"/>
            </c:ext>
          </c:extLst>
        </c:ser>
        <c:dLbls>
          <c:showLegendKey val="0"/>
          <c:showVal val="0"/>
          <c:showCatName val="0"/>
          <c:showSerName val="0"/>
          <c:showPercent val="0"/>
          <c:showBubbleSize val="0"/>
        </c:dLbls>
        <c:marker val="1"/>
        <c:smooth val="0"/>
        <c:axId val="425858432"/>
        <c:axId val="425862352"/>
      </c:lineChart>
      <c:dateAx>
        <c:axId val="425858432"/>
        <c:scaling>
          <c:orientation val="minMax"/>
        </c:scaling>
        <c:delete val="1"/>
        <c:axPos val="b"/>
        <c:numFmt formatCode="&quot;H&quot;yy" sourceLinked="1"/>
        <c:majorTickMark val="none"/>
        <c:minorTickMark val="none"/>
        <c:tickLblPos val="none"/>
        <c:crossAx val="425862352"/>
        <c:crosses val="autoZero"/>
        <c:auto val="1"/>
        <c:lblOffset val="100"/>
        <c:baseTimeUnit val="years"/>
      </c:dateAx>
      <c:valAx>
        <c:axId val="425862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858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8ED-4536-A774-4614712DBBFF}"/>
            </c:ext>
          </c:extLst>
        </c:ser>
        <c:dLbls>
          <c:showLegendKey val="0"/>
          <c:showVal val="0"/>
          <c:showCatName val="0"/>
          <c:showSerName val="0"/>
          <c:showPercent val="0"/>
          <c:showBubbleSize val="0"/>
        </c:dLbls>
        <c:gapWidth val="150"/>
        <c:axId val="425855688"/>
        <c:axId val="425859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8ED-4536-A774-4614712DBBFF}"/>
            </c:ext>
          </c:extLst>
        </c:ser>
        <c:dLbls>
          <c:showLegendKey val="0"/>
          <c:showVal val="0"/>
          <c:showCatName val="0"/>
          <c:showSerName val="0"/>
          <c:showPercent val="0"/>
          <c:showBubbleSize val="0"/>
        </c:dLbls>
        <c:marker val="1"/>
        <c:smooth val="0"/>
        <c:axId val="425855688"/>
        <c:axId val="425859608"/>
      </c:lineChart>
      <c:dateAx>
        <c:axId val="425855688"/>
        <c:scaling>
          <c:orientation val="minMax"/>
        </c:scaling>
        <c:delete val="1"/>
        <c:axPos val="b"/>
        <c:numFmt formatCode="&quot;H&quot;yy" sourceLinked="1"/>
        <c:majorTickMark val="none"/>
        <c:minorTickMark val="none"/>
        <c:tickLblPos val="none"/>
        <c:crossAx val="425859608"/>
        <c:crosses val="autoZero"/>
        <c:auto val="1"/>
        <c:lblOffset val="100"/>
        <c:baseTimeUnit val="years"/>
      </c:dateAx>
      <c:valAx>
        <c:axId val="425859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855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4FF-4A21-9ED8-9ED1799D2550}"/>
            </c:ext>
          </c:extLst>
        </c:ser>
        <c:dLbls>
          <c:showLegendKey val="0"/>
          <c:showVal val="0"/>
          <c:showCatName val="0"/>
          <c:showSerName val="0"/>
          <c:showPercent val="0"/>
          <c:showBubbleSize val="0"/>
        </c:dLbls>
        <c:gapWidth val="150"/>
        <c:axId val="425860000"/>
        <c:axId val="425860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4FF-4A21-9ED8-9ED1799D2550}"/>
            </c:ext>
          </c:extLst>
        </c:ser>
        <c:dLbls>
          <c:showLegendKey val="0"/>
          <c:showVal val="0"/>
          <c:showCatName val="0"/>
          <c:showSerName val="0"/>
          <c:showPercent val="0"/>
          <c:showBubbleSize val="0"/>
        </c:dLbls>
        <c:marker val="1"/>
        <c:smooth val="0"/>
        <c:axId val="425860000"/>
        <c:axId val="425860392"/>
      </c:lineChart>
      <c:dateAx>
        <c:axId val="425860000"/>
        <c:scaling>
          <c:orientation val="minMax"/>
        </c:scaling>
        <c:delete val="1"/>
        <c:axPos val="b"/>
        <c:numFmt formatCode="&quot;H&quot;yy" sourceLinked="1"/>
        <c:majorTickMark val="none"/>
        <c:minorTickMark val="none"/>
        <c:tickLblPos val="none"/>
        <c:crossAx val="425860392"/>
        <c:crosses val="autoZero"/>
        <c:auto val="1"/>
        <c:lblOffset val="100"/>
        <c:baseTimeUnit val="years"/>
      </c:dateAx>
      <c:valAx>
        <c:axId val="425860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860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C06-42D4-AC55-01475E603C4D}"/>
            </c:ext>
          </c:extLst>
        </c:ser>
        <c:dLbls>
          <c:showLegendKey val="0"/>
          <c:showVal val="0"/>
          <c:showCatName val="0"/>
          <c:showSerName val="0"/>
          <c:showPercent val="0"/>
          <c:showBubbleSize val="0"/>
        </c:dLbls>
        <c:gapWidth val="150"/>
        <c:axId val="425857256"/>
        <c:axId val="426399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xmlns:c16r2="http://schemas.microsoft.com/office/drawing/2015/06/chart">
            <c:ext xmlns:c16="http://schemas.microsoft.com/office/drawing/2014/chart" uri="{C3380CC4-5D6E-409C-BE32-E72D297353CC}">
              <c16:uniqueId val="{00000001-AC06-42D4-AC55-01475E603C4D}"/>
            </c:ext>
          </c:extLst>
        </c:ser>
        <c:dLbls>
          <c:showLegendKey val="0"/>
          <c:showVal val="0"/>
          <c:showCatName val="0"/>
          <c:showSerName val="0"/>
          <c:showPercent val="0"/>
          <c:showBubbleSize val="0"/>
        </c:dLbls>
        <c:marker val="1"/>
        <c:smooth val="0"/>
        <c:axId val="425857256"/>
        <c:axId val="426399080"/>
      </c:lineChart>
      <c:dateAx>
        <c:axId val="425857256"/>
        <c:scaling>
          <c:orientation val="minMax"/>
        </c:scaling>
        <c:delete val="1"/>
        <c:axPos val="b"/>
        <c:numFmt formatCode="&quot;H&quot;yy" sourceLinked="1"/>
        <c:majorTickMark val="none"/>
        <c:minorTickMark val="none"/>
        <c:tickLblPos val="none"/>
        <c:crossAx val="426399080"/>
        <c:crosses val="autoZero"/>
        <c:auto val="1"/>
        <c:lblOffset val="100"/>
        <c:baseTimeUnit val="years"/>
      </c:dateAx>
      <c:valAx>
        <c:axId val="426399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857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94.2</c:v>
                </c:pt>
                <c:pt idx="1">
                  <c:v>96.23</c:v>
                </c:pt>
                <c:pt idx="2">
                  <c:v>103.68</c:v>
                </c:pt>
                <c:pt idx="3">
                  <c:v>80.98</c:v>
                </c:pt>
                <c:pt idx="4">
                  <c:v>72.599999999999994</c:v>
                </c:pt>
              </c:numCache>
            </c:numRef>
          </c:val>
          <c:extLst xmlns:c16r2="http://schemas.microsoft.com/office/drawing/2015/06/chart">
            <c:ext xmlns:c16="http://schemas.microsoft.com/office/drawing/2014/chart" uri="{C3380CC4-5D6E-409C-BE32-E72D297353CC}">
              <c16:uniqueId val="{00000000-65DA-4CA6-9277-C7124AA55A20}"/>
            </c:ext>
          </c:extLst>
        </c:ser>
        <c:dLbls>
          <c:showLegendKey val="0"/>
          <c:showVal val="0"/>
          <c:showCatName val="0"/>
          <c:showSerName val="0"/>
          <c:showPercent val="0"/>
          <c:showBubbleSize val="0"/>
        </c:dLbls>
        <c:gapWidth val="150"/>
        <c:axId val="426397904"/>
        <c:axId val="426399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xmlns:c16r2="http://schemas.microsoft.com/office/drawing/2015/06/chart">
            <c:ext xmlns:c16="http://schemas.microsoft.com/office/drawing/2014/chart" uri="{C3380CC4-5D6E-409C-BE32-E72D297353CC}">
              <c16:uniqueId val="{00000001-65DA-4CA6-9277-C7124AA55A20}"/>
            </c:ext>
          </c:extLst>
        </c:ser>
        <c:dLbls>
          <c:showLegendKey val="0"/>
          <c:showVal val="0"/>
          <c:showCatName val="0"/>
          <c:showSerName val="0"/>
          <c:showPercent val="0"/>
          <c:showBubbleSize val="0"/>
        </c:dLbls>
        <c:marker val="1"/>
        <c:smooth val="0"/>
        <c:axId val="426397904"/>
        <c:axId val="426399472"/>
      </c:lineChart>
      <c:dateAx>
        <c:axId val="426397904"/>
        <c:scaling>
          <c:orientation val="minMax"/>
        </c:scaling>
        <c:delete val="1"/>
        <c:axPos val="b"/>
        <c:numFmt formatCode="&quot;H&quot;yy" sourceLinked="1"/>
        <c:majorTickMark val="none"/>
        <c:minorTickMark val="none"/>
        <c:tickLblPos val="none"/>
        <c:crossAx val="426399472"/>
        <c:crosses val="autoZero"/>
        <c:auto val="1"/>
        <c:lblOffset val="100"/>
        <c:baseTimeUnit val="years"/>
      </c:dateAx>
      <c:valAx>
        <c:axId val="426399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6397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242.23</c:v>
                </c:pt>
                <c:pt idx="1">
                  <c:v>241.94</c:v>
                </c:pt>
                <c:pt idx="2">
                  <c:v>229.37</c:v>
                </c:pt>
                <c:pt idx="3">
                  <c:v>294.95</c:v>
                </c:pt>
                <c:pt idx="4">
                  <c:v>322.52999999999997</c:v>
                </c:pt>
              </c:numCache>
            </c:numRef>
          </c:val>
          <c:extLst xmlns:c16r2="http://schemas.microsoft.com/office/drawing/2015/06/chart">
            <c:ext xmlns:c16="http://schemas.microsoft.com/office/drawing/2014/chart" uri="{C3380CC4-5D6E-409C-BE32-E72D297353CC}">
              <c16:uniqueId val="{00000000-B2BE-4AB0-8B57-A41E542A9DB5}"/>
            </c:ext>
          </c:extLst>
        </c:ser>
        <c:dLbls>
          <c:showLegendKey val="0"/>
          <c:showVal val="0"/>
          <c:showCatName val="0"/>
          <c:showSerName val="0"/>
          <c:showPercent val="0"/>
          <c:showBubbleSize val="0"/>
        </c:dLbls>
        <c:gapWidth val="150"/>
        <c:axId val="426400256"/>
        <c:axId val="426400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xmlns:c16r2="http://schemas.microsoft.com/office/drawing/2015/06/chart">
            <c:ext xmlns:c16="http://schemas.microsoft.com/office/drawing/2014/chart" uri="{C3380CC4-5D6E-409C-BE32-E72D297353CC}">
              <c16:uniqueId val="{00000001-B2BE-4AB0-8B57-A41E542A9DB5}"/>
            </c:ext>
          </c:extLst>
        </c:ser>
        <c:dLbls>
          <c:showLegendKey val="0"/>
          <c:showVal val="0"/>
          <c:showCatName val="0"/>
          <c:showSerName val="0"/>
          <c:showPercent val="0"/>
          <c:showBubbleSize val="0"/>
        </c:dLbls>
        <c:marker val="1"/>
        <c:smooth val="0"/>
        <c:axId val="426400256"/>
        <c:axId val="426400648"/>
      </c:lineChart>
      <c:dateAx>
        <c:axId val="426400256"/>
        <c:scaling>
          <c:orientation val="minMax"/>
        </c:scaling>
        <c:delete val="1"/>
        <c:axPos val="b"/>
        <c:numFmt formatCode="&quot;H&quot;yy" sourceLinked="1"/>
        <c:majorTickMark val="none"/>
        <c:minorTickMark val="none"/>
        <c:tickLblPos val="none"/>
        <c:crossAx val="426400648"/>
        <c:crosses val="autoZero"/>
        <c:auto val="1"/>
        <c:lblOffset val="100"/>
        <c:baseTimeUnit val="years"/>
      </c:dateAx>
      <c:valAx>
        <c:axId val="426400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6400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70" zoomScaleNormal="7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西川町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45">
        <f>データ!S6</f>
        <v>4775</v>
      </c>
      <c r="AM8" s="45"/>
      <c r="AN8" s="45"/>
      <c r="AO8" s="45"/>
      <c r="AP8" s="45"/>
      <c r="AQ8" s="45"/>
      <c r="AR8" s="45"/>
      <c r="AS8" s="45"/>
      <c r="AT8" s="46">
        <f>データ!T6</f>
        <v>393.19</v>
      </c>
      <c r="AU8" s="46"/>
      <c r="AV8" s="46"/>
      <c r="AW8" s="46"/>
      <c r="AX8" s="46"/>
      <c r="AY8" s="46"/>
      <c r="AZ8" s="46"/>
      <c r="BA8" s="46"/>
      <c r="BB8" s="46">
        <f>データ!U6</f>
        <v>12.14</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4.5</v>
      </c>
      <c r="Q10" s="46"/>
      <c r="R10" s="46"/>
      <c r="S10" s="46"/>
      <c r="T10" s="46"/>
      <c r="U10" s="46"/>
      <c r="V10" s="46"/>
      <c r="W10" s="46">
        <f>データ!Q6</f>
        <v>100</v>
      </c>
      <c r="X10" s="46"/>
      <c r="Y10" s="46"/>
      <c r="Z10" s="46"/>
      <c r="AA10" s="46"/>
      <c r="AB10" s="46"/>
      <c r="AC10" s="46"/>
      <c r="AD10" s="45">
        <f>データ!R6</f>
        <v>4260</v>
      </c>
      <c r="AE10" s="45"/>
      <c r="AF10" s="45"/>
      <c r="AG10" s="45"/>
      <c r="AH10" s="45"/>
      <c r="AI10" s="45"/>
      <c r="AJ10" s="45"/>
      <c r="AK10" s="2"/>
      <c r="AL10" s="45">
        <f>データ!V6</f>
        <v>213</v>
      </c>
      <c r="AM10" s="45"/>
      <c r="AN10" s="45"/>
      <c r="AO10" s="45"/>
      <c r="AP10" s="45"/>
      <c r="AQ10" s="45"/>
      <c r="AR10" s="45"/>
      <c r="AS10" s="45"/>
      <c r="AT10" s="46">
        <f>データ!W6</f>
        <v>0.32</v>
      </c>
      <c r="AU10" s="46"/>
      <c r="AV10" s="46"/>
      <c r="AW10" s="46"/>
      <c r="AX10" s="46"/>
      <c r="AY10" s="46"/>
      <c r="AZ10" s="46"/>
      <c r="BA10" s="46"/>
      <c r="BB10" s="46">
        <f>データ!X6</f>
        <v>665.63</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119</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43</v>
      </c>
      <c r="N86" s="12" t="s">
        <v>44</v>
      </c>
      <c r="O86" s="12" t="str">
        <f>データ!EO6</f>
        <v>【0.02】</v>
      </c>
    </row>
  </sheetData>
  <sheetProtection algorithmName="SHA-512" hashValue="QZqVKrowkYG1+QBa9Zu5+IE1EfzdsoBwpJwdiqGbxocyBHaLaMy5+CJAchnXLTiPboiwvBfB32oPYsI9Rg5vgA==" saltValue="o3aw/mLbLUk7rkJdvPmNp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63223</v>
      </c>
      <c r="D6" s="19">
        <f t="shared" si="3"/>
        <v>47</v>
      </c>
      <c r="E6" s="19">
        <f t="shared" si="3"/>
        <v>17</v>
      </c>
      <c r="F6" s="19">
        <f t="shared" si="3"/>
        <v>5</v>
      </c>
      <c r="G6" s="19">
        <f t="shared" si="3"/>
        <v>0</v>
      </c>
      <c r="H6" s="19" t="str">
        <f t="shared" si="3"/>
        <v>山形県　西川町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4.5</v>
      </c>
      <c r="Q6" s="20">
        <f t="shared" si="3"/>
        <v>100</v>
      </c>
      <c r="R6" s="20">
        <f t="shared" si="3"/>
        <v>4260</v>
      </c>
      <c r="S6" s="20">
        <f t="shared" si="3"/>
        <v>4775</v>
      </c>
      <c r="T6" s="20">
        <f t="shared" si="3"/>
        <v>393.19</v>
      </c>
      <c r="U6" s="20">
        <f t="shared" si="3"/>
        <v>12.14</v>
      </c>
      <c r="V6" s="20">
        <f t="shared" si="3"/>
        <v>213</v>
      </c>
      <c r="W6" s="20">
        <f t="shared" si="3"/>
        <v>0.32</v>
      </c>
      <c r="X6" s="20">
        <f t="shared" si="3"/>
        <v>665.63</v>
      </c>
      <c r="Y6" s="21">
        <f>IF(Y7="",NA(),Y7)</f>
        <v>99.8</v>
      </c>
      <c r="Z6" s="21">
        <f t="shared" ref="Z6:AH6" si="4">IF(Z7="",NA(),Z7)</f>
        <v>100.33</v>
      </c>
      <c r="AA6" s="21">
        <f t="shared" si="4"/>
        <v>100.57</v>
      </c>
      <c r="AB6" s="21">
        <f t="shared" si="4"/>
        <v>101.58</v>
      </c>
      <c r="AC6" s="21">
        <f t="shared" si="4"/>
        <v>96.73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789.46</v>
      </c>
      <c r="BL6" s="21">
        <f t="shared" si="7"/>
        <v>826.83</v>
      </c>
      <c r="BM6" s="21">
        <f t="shared" si="7"/>
        <v>867.83</v>
      </c>
      <c r="BN6" s="21">
        <f t="shared" si="7"/>
        <v>791.76</v>
      </c>
      <c r="BO6" s="21">
        <f t="shared" si="7"/>
        <v>900.82</v>
      </c>
      <c r="BP6" s="20" t="str">
        <f>IF(BP7="","",IF(BP7="-","【-】","【"&amp;SUBSTITUTE(TEXT(BP7,"#,##0.00"),"-","△")&amp;"】"))</f>
        <v>【809.19】</v>
      </c>
      <c r="BQ6" s="21">
        <f>IF(BQ7="",NA(),BQ7)</f>
        <v>94.2</v>
      </c>
      <c r="BR6" s="21">
        <f t="shared" ref="BR6:BZ6" si="8">IF(BR7="",NA(),BR7)</f>
        <v>96.23</v>
      </c>
      <c r="BS6" s="21">
        <f t="shared" si="8"/>
        <v>103.68</v>
      </c>
      <c r="BT6" s="21">
        <f t="shared" si="8"/>
        <v>80.98</v>
      </c>
      <c r="BU6" s="21">
        <f t="shared" si="8"/>
        <v>72.599999999999994</v>
      </c>
      <c r="BV6" s="21">
        <f t="shared" si="8"/>
        <v>57.77</v>
      </c>
      <c r="BW6" s="21">
        <f t="shared" si="8"/>
        <v>57.31</v>
      </c>
      <c r="BX6" s="21">
        <f t="shared" si="8"/>
        <v>57.08</v>
      </c>
      <c r="BY6" s="21">
        <f t="shared" si="8"/>
        <v>56.26</v>
      </c>
      <c r="BZ6" s="21">
        <f t="shared" si="8"/>
        <v>52.94</v>
      </c>
      <c r="CA6" s="20" t="str">
        <f>IF(CA7="","",IF(CA7="-","【-】","【"&amp;SUBSTITUTE(TEXT(CA7,"#,##0.00"),"-","△")&amp;"】"))</f>
        <v>【57.02】</v>
      </c>
      <c r="CB6" s="21">
        <f>IF(CB7="",NA(),CB7)</f>
        <v>242.23</v>
      </c>
      <c r="CC6" s="21">
        <f t="shared" ref="CC6:CK6" si="9">IF(CC7="",NA(),CC7)</f>
        <v>241.94</v>
      </c>
      <c r="CD6" s="21">
        <f t="shared" si="9"/>
        <v>229.37</v>
      </c>
      <c r="CE6" s="21">
        <f t="shared" si="9"/>
        <v>294.95</v>
      </c>
      <c r="CF6" s="21">
        <f t="shared" si="9"/>
        <v>322.52999999999997</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40.33</v>
      </c>
      <c r="CN6" s="21">
        <f t="shared" ref="CN6:CV6" si="10">IF(CN7="",NA(),CN7)</f>
        <v>40.33</v>
      </c>
      <c r="CO6" s="21">
        <f t="shared" si="10"/>
        <v>40.33</v>
      </c>
      <c r="CP6" s="21">
        <f t="shared" si="10"/>
        <v>40.33</v>
      </c>
      <c r="CQ6" s="21">
        <f t="shared" si="10"/>
        <v>40.33</v>
      </c>
      <c r="CR6" s="21">
        <f t="shared" si="10"/>
        <v>50.68</v>
      </c>
      <c r="CS6" s="21">
        <f t="shared" si="10"/>
        <v>50.14</v>
      </c>
      <c r="CT6" s="21">
        <f t="shared" si="10"/>
        <v>54.83</v>
      </c>
      <c r="CU6" s="21">
        <f t="shared" si="10"/>
        <v>66.53</v>
      </c>
      <c r="CV6" s="21">
        <f t="shared" si="10"/>
        <v>52.35</v>
      </c>
      <c r="CW6" s="20" t="str">
        <f>IF(CW7="","",IF(CW7="-","【-】","【"&amp;SUBSTITUTE(TEXT(CW7,"#,##0.00"),"-","△")&amp;"】"))</f>
        <v>【52.55】</v>
      </c>
      <c r="CX6" s="21">
        <f>IF(CX7="",NA(),CX7)</f>
        <v>97.21</v>
      </c>
      <c r="CY6" s="21">
        <f t="shared" ref="CY6:DG6" si="11">IF(CY7="",NA(),CY7)</f>
        <v>97.19</v>
      </c>
      <c r="CZ6" s="21">
        <f t="shared" si="11"/>
        <v>97.06</v>
      </c>
      <c r="DA6" s="21">
        <f t="shared" si="11"/>
        <v>96.94</v>
      </c>
      <c r="DB6" s="21">
        <f t="shared" si="11"/>
        <v>97.18</v>
      </c>
      <c r="DC6" s="21">
        <f t="shared" si="11"/>
        <v>84.86</v>
      </c>
      <c r="DD6" s="21">
        <f t="shared" si="11"/>
        <v>84.98</v>
      </c>
      <c r="DE6" s="21">
        <f t="shared" si="11"/>
        <v>84.7</v>
      </c>
      <c r="DF6" s="21">
        <f t="shared" si="11"/>
        <v>84.67</v>
      </c>
      <c r="DG6" s="21">
        <f t="shared" si="11"/>
        <v>84.39</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5" s="22" customFormat="1" x14ac:dyDescent="0.15">
      <c r="A7" s="14"/>
      <c r="B7" s="23">
        <v>2022</v>
      </c>
      <c r="C7" s="23">
        <v>63223</v>
      </c>
      <c r="D7" s="23">
        <v>47</v>
      </c>
      <c r="E7" s="23">
        <v>17</v>
      </c>
      <c r="F7" s="23">
        <v>5</v>
      </c>
      <c r="G7" s="23">
        <v>0</v>
      </c>
      <c r="H7" s="23" t="s">
        <v>98</v>
      </c>
      <c r="I7" s="23" t="s">
        <v>99</v>
      </c>
      <c r="J7" s="23" t="s">
        <v>100</v>
      </c>
      <c r="K7" s="23" t="s">
        <v>101</v>
      </c>
      <c r="L7" s="23" t="s">
        <v>102</v>
      </c>
      <c r="M7" s="23" t="s">
        <v>103</v>
      </c>
      <c r="N7" s="24" t="s">
        <v>104</v>
      </c>
      <c r="O7" s="24" t="s">
        <v>105</v>
      </c>
      <c r="P7" s="24">
        <v>4.5</v>
      </c>
      <c r="Q7" s="24">
        <v>100</v>
      </c>
      <c r="R7" s="24">
        <v>4260</v>
      </c>
      <c r="S7" s="24">
        <v>4775</v>
      </c>
      <c r="T7" s="24">
        <v>393.19</v>
      </c>
      <c r="U7" s="24">
        <v>12.14</v>
      </c>
      <c r="V7" s="24">
        <v>213</v>
      </c>
      <c r="W7" s="24">
        <v>0.32</v>
      </c>
      <c r="X7" s="24">
        <v>665.63</v>
      </c>
      <c r="Y7" s="24">
        <v>99.8</v>
      </c>
      <c r="Z7" s="24">
        <v>100.33</v>
      </c>
      <c r="AA7" s="24">
        <v>100.57</v>
      </c>
      <c r="AB7" s="24">
        <v>101.58</v>
      </c>
      <c r="AC7" s="24">
        <v>96.73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789.46</v>
      </c>
      <c r="BL7" s="24">
        <v>826.83</v>
      </c>
      <c r="BM7" s="24">
        <v>867.83</v>
      </c>
      <c r="BN7" s="24">
        <v>791.76</v>
      </c>
      <c r="BO7" s="24">
        <v>900.82</v>
      </c>
      <c r="BP7" s="24">
        <v>809.19</v>
      </c>
      <c r="BQ7" s="24">
        <v>94.2</v>
      </c>
      <c r="BR7" s="24">
        <v>96.23</v>
      </c>
      <c r="BS7" s="24">
        <v>103.68</v>
      </c>
      <c r="BT7" s="24">
        <v>80.98</v>
      </c>
      <c r="BU7" s="24">
        <v>72.599999999999994</v>
      </c>
      <c r="BV7" s="24">
        <v>57.77</v>
      </c>
      <c r="BW7" s="24">
        <v>57.31</v>
      </c>
      <c r="BX7" s="24">
        <v>57.08</v>
      </c>
      <c r="BY7" s="24">
        <v>56.26</v>
      </c>
      <c r="BZ7" s="24">
        <v>52.94</v>
      </c>
      <c r="CA7" s="24">
        <v>57.02</v>
      </c>
      <c r="CB7" s="24">
        <v>242.23</v>
      </c>
      <c r="CC7" s="24">
        <v>241.94</v>
      </c>
      <c r="CD7" s="24">
        <v>229.37</v>
      </c>
      <c r="CE7" s="24">
        <v>294.95</v>
      </c>
      <c r="CF7" s="24">
        <v>322.52999999999997</v>
      </c>
      <c r="CG7" s="24">
        <v>274.35000000000002</v>
      </c>
      <c r="CH7" s="24">
        <v>273.52</v>
      </c>
      <c r="CI7" s="24">
        <v>274.99</v>
      </c>
      <c r="CJ7" s="24">
        <v>282.08999999999997</v>
      </c>
      <c r="CK7" s="24">
        <v>303.27999999999997</v>
      </c>
      <c r="CL7" s="24">
        <v>273.68</v>
      </c>
      <c r="CM7" s="24">
        <v>40.33</v>
      </c>
      <c r="CN7" s="24">
        <v>40.33</v>
      </c>
      <c r="CO7" s="24">
        <v>40.33</v>
      </c>
      <c r="CP7" s="24">
        <v>40.33</v>
      </c>
      <c r="CQ7" s="24">
        <v>40.33</v>
      </c>
      <c r="CR7" s="24">
        <v>50.68</v>
      </c>
      <c r="CS7" s="24">
        <v>50.14</v>
      </c>
      <c r="CT7" s="24">
        <v>54.83</v>
      </c>
      <c r="CU7" s="24">
        <v>66.53</v>
      </c>
      <c r="CV7" s="24">
        <v>52.35</v>
      </c>
      <c r="CW7" s="24">
        <v>52.55</v>
      </c>
      <c r="CX7" s="24">
        <v>97.21</v>
      </c>
      <c r="CY7" s="24">
        <v>97.19</v>
      </c>
      <c r="CZ7" s="24">
        <v>97.06</v>
      </c>
      <c r="DA7" s="24">
        <v>96.94</v>
      </c>
      <c r="DB7" s="24">
        <v>97.18</v>
      </c>
      <c r="DC7" s="24">
        <v>84.86</v>
      </c>
      <c r="DD7" s="24">
        <v>84.98</v>
      </c>
      <c r="DE7" s="24">
        <v>84.7</v>
      </c>
      <c r="DF7" s="24">
        <v>84.67</v>
      </c>
      <c r="DG7" s="24">
        <v>84.39</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