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01.3\共有\07建設水道課\11管理係\☆公共下水道・農業集落排水事業\4.下水道事業特別会計等\下水,農集排関係\経営比較分析\下水道\R04経営比較分析表\"/>
    </mc:Choice>
  </mc:AlternateContent>
  <workbookProtection workbookAlgorithmName="SHA-512" workbookHashValue="j5c7zabDYr+6gnsGtfX48Y9n8oFUVWxiyAaiSChcX/nyBSpHuwi43WZryB8fn+1Bepsy+9ncXQPxl/cHSsGOCQ==" workbookSaltValue="sbyGCxm+YbV6aKf5/NHJAQ==" workbookSpinCount="100000" lockStructure="1"/>
  <bookViews>
    <workbookView xWindow="0" yWindow="0" windowWidth="24000" windowHeight="84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<sst xmlns="http://schemas.openxmlformats.org/spreadsheetml/2006/main" count="236" uniqueCount="120">
  <si>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</si>
  <si>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</si>
  <si>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</si>
  <si>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</si>
  <si>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</si>
  <si>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</si>
  <si>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</si>
  <si>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</si>
  <si>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</si>
  <si>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</si>
  <si>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</si>
  <si>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</si>
  <si>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</si>
  <si>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</si>
  <si>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</si>
  <si>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</si>
  <si>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</si>
  <si>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</si>
  <si>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</si>
  <si>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</si>
  <si>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</si>
  <si>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</si>
  <si>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</si>
  <si>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</si>
  <si>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</si>
  <si>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</si>
  <si>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</si>
  <si>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</si>
  <si>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</si>
  <si>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</si>
  <si>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</si>
  <si>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</si>
  <si>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</si>
  <si>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</si>
  <si>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</si>
  <si>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</si>
  <si>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</si>
  <si>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</si>
  <si>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</si>
  <si>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</si>
  <si>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</si>
  <si>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</si>
  <si>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</si>
  <si>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</si>
  <si>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</si>
  <si>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</si>
  <si>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</si>
  <si>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</si>
  <si>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</si>
  <si>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</si>
  <si>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</si>
  <si>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</si>
  <si>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</si>
  <si>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</si>
  <si>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</si>
  <si>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</si>
  <si>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</si>
  <si>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</si>
  <si>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</si>
  <si>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</si>
  <si>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</si>
  <si>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</si>
  <si>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</si>
  <si>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</si>
  <si>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</si>
  <si>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</si>
  <si>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</si>
  <si>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</si>
  <si>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</si>
  <si>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</si>
  <si>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</si>
  <si>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</si>
  <si>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</si>
  <si>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</si>
  <si>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</si>
  <si>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</si>
  <si>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</si>
  <si>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</si>
  <si>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</si>
  <si>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</si>
  <si>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</si>
  <si>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</si>
  <si>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</si>
  <si>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</si>
  <si>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</si>
  <si>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</si>
  <si>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</si>
  <si>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</si>
  <si>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</si>
  <si>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</si>
  <si>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</si>
  <si>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</si>
  <si>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</si>
  <si>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</si>
  <si>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</si>
  <si>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</si>
  <si>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</si>
  <si>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</si>
  <si>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</si>
  <si>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</si>
  <si>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</si>
  <si>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</si>
  <si>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</si>
  <si>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</si>
  <si>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</si>
  <si>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</si>
  <si>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</si>
  <si>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</si>
  <si>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</si>
  <si>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</si>
  <si>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</si>
  <si>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</si>
  <si>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</si>
  <si>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</si>
  <si>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</si>
  <si>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</si>
  <si>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</si>
  <si>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下水道計画区域内の管渠整備については、平成13年に供用を開始し、平成25年度にほぼ完了しており、残りは地理的に困難な箇所のみとなっている。
　管渠の耐用年数である50年の範囲内であることから、当面は管路点検や清掃を行い、管渠の状況を確認しながら、劣化した箇所については随時工事を行う予定である。</t>
    <phoneticPr fontId="4"/>
  </si>
  <si>
    <t>　経営の健全性・効率性に関しては、地方債償還の比率が毎年大きく、不採算分を一般会計繰入金に依存するなど財政的に厳しい状況である。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予想される大規模な更新・修繕に備えるため、施設・管路の調査を行い、計画的で適切な更新・修繕を行う予定である。
　また、水洗化率の向上及び有収水量の増加を目標として、今後も引き続き経営改善に努めていく。
　令和6年度に公営企業会計への移行を予定しており、今後更なる維持管理費の削減や財源確保の経営改善の取組みを行わなければならない。</t>
    <phoneticPr fontId="4"/>
  </si>
  <si>
    <t>　「収益的収支比率」については、令和4年度決算では概ね100％となっているものの、施設への投資による地方債償還の負担が毎年大きく、不採算分を一般会計繰入金に依存している状況である。
　「企業債残高対事業規模比率」については、類似団体の平均値よりかなり高い数値となっている。この要因としては、料金収入等の営業収益に対して設備への投資が大きいことが考えられる。
　経営の効率性に関する経営指標である「経費回収率」や「汚水処理原価」については、令和4年度は委託費用の増加により近年の数値から変動している。汚水処理人口の減少等により今後の料金収入の増は見込めないため、費用削減に特に取り組んでいく必要がある。
　施設の効率性に関する経営指標については、「施設利用率」は人口減少等により平均を下回っている。「水洗化率」は平均を上回っているものの、水洗化率の向上に向けた継続的な取組みが必要である。</t>
    <rPh sb="25" eb="26">
      <t>オオム</t>
    </rPh>
    <rPh sb="125" eb="126">
      <t>タカ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</si>
</sst>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1C2-4367-BC50-DCFE5B19EE5D}"/>
            </c:ext>
          </c:extLst>
        </c:ser>
        <c:dLbls>
          <c:showLegendKey val="0"/>
          <c:showVal val="0"/>
          <c:showCatName val="0"/>
          <c:showSerName val="0"/>
          <c:showPercent val="0"/>
          <c:showBubbleSize val="0"/>
        </c:dLbls>
        <c:gapWidth val="150"/>
        <c:axId val="422985448"/>
        <c:axId val="422984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xmlns:c16r2="http://schemas.microsoft.com/office/drawing/2015/06/chart">
            <c:ext xmlns:c16="http://schemas.microsoft.com/office/drawing/2014/chart" uri="{C3380CC4-5D6E-409C-BE32-E72D297353CC}">
              <c16:uniqueId val="{00000001-21C2-4367-BC50-DCFE5B19EE5D}"/>
            </c:ext>
          </c:extLst>
        </c:ser>
        <c:dLbls>
          <c:showLegendKey val="0"/>
          <c:showVal val="0"/>
          <c:showCatName val="0"/>
          <c:showSerName val="0"/>
          <c:showPercent val="0"/>
          <c:showBubbleSize val="0"/>
        </c:dLbls>
        <c:marker val="1"/>
        <c:smooth val="0"/>
        <c:axId val="422985448"/>
        <c:axId val="422984664"/>
      </c:lineChart>
      <c:dateAx>
        <c:axId val="422985448"/>
        <c:scaling>
          <c:orientation val="minMax"/>
        </c:scaling>
        <c:delete val="1"/>
        <c:axPos val="b"/>
        <c:numFmt formatCode="&quot;H&quot;yy" sourceLinked="1"/>
        <c:majorTickMark val="none"/>
        <c:minorTickMark val="none"/>
        <c:tickLblPos val="none"/>
        <c:crossAx val="422984664"/>
        <c:crosses val="autoZero"/>
        <c:auto val="1"/>
        <c:lblOffset val="100"/>
        <c:baseTimeUnit val="years"/>
      </c:dateAx>
      <c:valAx>
        <c:axId val="422984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85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44.57</c:v>
                </c:pt>
                <c:pt idx="1">
                  <c:v>45.36</c:v>
                </c:pt>
                <c:pt idx="2">
                  <c:v>47.64</c:v>
                </c:pt>
                <c:pt idx="3">
                  <c:v>45.71</c:v>
                </c:pt>
                <c:pt idx="4">
                  <c:v>45.36</c:v>
                </c:pt>
              </c:numCache>
            </c:numRef>
          </c:val>
          <c:extLst xmlns:c16r2="http://schemas.microsoft.com/office/drawing/2015/06/chart">
            <c:ext xmlns:c16="http://schemas.microsoft.com/office/drawing/2014/chart" uri="{C3380CC4-5D6E-409C-BE32-E72D297353CC}">
              <c16:uniqueId val="{00000000-D302-462A-AEA9-450BB2E833DA}"/>
            </c:ext>
          </c:extLst>
        </c:ser>
        <c:dLbls>
          <c:showLegendKey val="0"/>
          <c:showVal val="0"/>
          <c:showCatName val="0"/>
          <c:showSerName val="0"/>
          <c:showPercent val="0"/>
          <c:showBubbleSize val="0"/>
        </c:dLbls>
        <c:gapWidth val="150"/>
        <c:axId val="422983488"/>
        <c:axId val="424731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xmlns:c16r2="http://schemas.microsoft.com/office/drawing/2015/06/chart">
            <c:ext xmlns:c16="http://schemas.microsoft.com/office/drawing/2014/chart" uri="{C3380CC4-5D6E-409C-BE32-E72D297353CC}">
              <c16:uniqueId val="{00000001-D302-462A-AEA9-450BB2E833DA}"/>
            </c:ext>
          </c:extLst>
        </c:ser>
        <c:dLbls>
          <c:showLegendKey val="0"/>
          <c:showVal val="0"/>
          <c:showCatName val="0"/>
          <c:showSerName val="0"/>
          <c:showPercent val="0"/>
          <c:showBubbleSize val="0"/>
        </c:dLbls>
        <c:marker val="1"/>
        <c:smooth val="0"/>
        <c:axId val="422983488"/>
        <c:axId val="424731896"/>
      </c:lineChart>
      <c:dateAx>
        <c:axId val="422983488"/>
        <c:scaling>
          <c:orientation val="minMax"/>
        </c:scaling>
        <c:delete val="1"/>
        <c:axPos val="b"/>
        <c:numFmt formatCode="&quot;H&quot;yy" sourceLinked="1"/>
        <c:majorTickMark val="none"/>
        <c:minorTickMark val="none"/>
        <c:tickLblPos val="none"/>
        <c:crossAx val="424731896"/>
        <c:crosses val="autoZero"/>
        <c:auto val="1"/>
        <c:lblOffset val="100"/>
        <c:baseTimeUnit val="years"/>
      </c:dateAx>
      <c:valAx>
        <c:axId val="424731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8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83.1</c:v>
                </c:pt>
                <c:pt idx="1">
                  <c:v>83.44</c:v>
                </c:pt>
                <c:pt idx="2">
                  <c:v>84.19</c:v>
                </c:pt>
                <c:pt idx="3">
                  <c:v>84.67</c:v>
                </c:pt>
                <c:pt idx="4">
                  <c:v>85.24</c:v>
                </c:pt>
              </c:numCache>
            </c:numRef>
          </c:val>
          <c:extLst xmlns:c16r2="http://schemas.microsoft.com/office/drawing/2015/06/chart">
            <c:ext xmlns:c16="http://schemas.microsoft.com/office/drawing/2014/chart" uri="{C3380CC4-5D6E-409C-BE32-E72D297353CC}">
              <c16:uniqueId val="{00000000-47DB-4A98-8372-808C75EC9E22}"/>
            </c:ext>
          </c:extLst>
        </c:ser>
        <c:dLbls>
          <c:showLegendKey val="0"/>
          <c:showVal val="0"/>
          <c:showCatName val="0"/>
          <c:showSerName val="0"/>
          <c:showPercent val="0"/>
          <c:showBubbleSize val="0"/>
        </c:dLbls>
        <c:gapWidth val="150"/>
        <c:axId val="424735424"/>
        <c:axId val="42473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xmlns:c16r2="http://schemas.microsoft.com/office/drawing/2015/06/chart">
            <c:ext xmlns:c16="http://schemas.microsoft.com/office/drawing/2014/chart" uri="{C3380CC4-5D6E-409C-BE32-E72D297353CC}">
              <c16:uniqueId val="{00000001-47DB-4A98-8372-808C75EC9E22}"/>
            </c:ext>
          </c:extLst>
        </c:ser>
        <c:dLbls>
          <c:showLegendKey val="0"/>
          <c:showVal val="0"/>
          <c:showCatName val="0"/>
          <c:showSerName val="0"/>
          <c:showPercent val="0"/>
          <c:showBubbleSize val="0"/>
        </c:dLbls>
        <c:marker val="1"/>
        <c:smooth val="0"/>
        <c:axId val="424735424"/>
        <c:axId val="424730720"/>
      </c:lineChart>
      <c:dateAx>
        <c:axId val="424735424"/>
        <c:scaling>
          <c:orientation val="minMax"/>
        </c:scaling>
        <c:delete val="1"/>
        <c:axPos val="b"/>
        <c:numFmt formatCode="&quot;H&quot;yy" sourceLinked="1"/>
        <c:majorTickMark val="none"/>
        <c:minorTickMark val="none"/>
        <c:tickLblPos val="none"/>
        <c:crossAx val="424730720"/>
        <c:crosses val="autoZero"/>
        <c:auto val="1"/>
        <c:lblOffset val="100"/>
        <c:baseTimeUnit val="years"/>
      </c:dateAx>
      <c:valAx>
        <c:axId val="42473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73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99.7</c:v>
                </c:pt>
                <c:pt idx="1">
                  <c:v>99.83</c:v>
                </c:pt>
                <c:pt idx="2">
                  <c:v>106.52</c:v>
                </c:pt>
                <c:pt idx="3">
                  <c:v>97.79</c:v>
                </c:pt>
                <c:pt idx="4">
                  <c:v>96.7</c:v>
                </c:pt>
              </c:numCache>
            </c:numRef>
          </c:val>
          <c:extLst xmlns:c16r2="http://schemas.microsoft.com/office/drawing/2015/06/chart">
            <c:ext xmlns:c16="http://schemas.microsoft.com/office/drawing/2014/chart" uri="{C3380CC4-5D6E-409C-BE32-E72D297353CC}">
              <c16:uniqueId val="{00000000-9F2F-489B-8156-0318E31EEC2A}"/>
            </c:ext>
          </c:extLst>
        </c:ser>
        <c:dLbls>
          <c:showLegendKey val="0"/>
          <c:showVal val="0"/>
          <c:showCatName val="0"/>
          <c:showSerName val="0"/>
          <c:showPercent val="0"/>
          <c:showBubbleSize val="0"/>
        </c:dLbls>
        <c:gapWidth val="150"/>
        <c:axId val="422985056"/>
        <c:axId val="422988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2F-489B-8156-0318E31EEC2A}"/>
            </c:ext>
          </c:extLst>
        </c:ser>
        <c:dLbls>
          <c:showLegendKey val="0"/>
          <c:showVal val="0"/>
          <c:showCatName val="0"/>
          <c:showSerName val="0"/>
          <c:showPercent val="0"/>
          <c:showBubbleSize val="0"/>
        </c:dLbls>
        <c:marker val="1"/>
        <c:smooth val="0"/>
        <c:axId val="422985056"/>
        <c:axId val="422988584"/>
      </c:lineChart>
      <c:dateAx>
        <c:axId val="422985056"/>
        <c:scaling>
          <c:orientation val="minMax"/>
        </c:scaling>
        <c:delete val="1"/>
        <c:axPos val="b"/>
        <c:numFmt formatCode="&quot;H&quot;yy" sourceLinked="1"/>
        <c:majorTickMark val="none"/>
        <c:minorTickMark val="none"/>
        <c:tickLblPos val="none"/>
        <c:crossAx val="422988584"/>
        <c:crosses val="autoZero"/>
        <c:auto val="1"/>
        <c:lblOffset val="100"/>
        <c:baseTimeUnit val="years"/>
      </c:dateAx>
      <c:valAx>
        <c:axId val="422988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8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B4-4342-BE8F-95758EDAC84B}"/>
            </c:ext>
          </c:extLst>
        </c:ser>
        <c:dLbls>
          <c:showLegendKey val="0"/>
          <c:showVal val="0"/>
          <c:showCatName val="0"/>
          <c:showSerName val="0"/>
          <c:showPercent val="0"/>
          <c:showBubbleSize val="0"/>
        </c:dLbls>
        <c:gapWidth val="150"/>
        <c:axId val="422986624"/>
        <c:axId val="42298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B4-4342-BE8F-95758EDAC84B}"/>
            </c:ext>
          </c:extLst>
        </c:ser>
        <c:dLbls>
          <c:showLegendKey val="0"/>
          <c:showVal val="0"/>
          <c:showCatName val="0"/>
          <c:showSerName val="0"/>
          <c:showPercent val="0"/>
          <c:showBubbleSize val="0"/>
        </c:dLbls>
        <c:marker val="1"/>
        <c:smooth val="0"/>
        <c:axId val="422986624"/>
        <c:axId val="422988976"/>
      </c:lineChart>
      <c:dateAx>
        <c:axId val="422986624"/>
        <c:scaling>
          <c:orientation val="minMax"/>
        </c:scaling>
        <c:delete val="1"/>
        <c:axPos val="b"/>
        <c:numFmt formatCode="&quot;H&quot;yy" sourceLinked="1"/>
        <c:majorTickMark val="none"/>
        <c:minorTickMark val="none"/>
        <c:tickLblPos val="none"/>
        <c:crossAx val="422988976"/>
        <c:crosses val="autoZero"/>
        <c:auto val="1"/>
        <c:lblOffset val="100"/>
        <c:baseTimeUnit val="years"/>
      </c:dateAx>
      <c:valAx>
        <c:axId val="42298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8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02-4C00-885B-7619670F41CE}"/>
            </c:ext>
          </c:extLst>
        </c:ser>
        <c:dLbls>
          <c:showLegendKey val="0"/>
          <c:showVal val="0"/>
          <c:showCatName val="0"/>
          <c:showSerName val="0"/>
          <c:showPercent val="0"/>
          <c:showBubbleSize val="0"/>
        </c:dLbls>
        <c:gapWidth val="150"/>
        <c:axId val="422987408"/>
        <c:axId val="422987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02-4C00-885B-7619670F41CE}"/>
            </c:ext>
          </c:extLst>
        </c:ser>
        <c:dLbls>
          <c:showLegendKey val="0"/>
          <c:showVal val="0"/>
          <c:showCatName val="0"/>
          <c:showSerName val="0"/>
          <c:showPercent val="0"/>
          <c:showBubbleSize val="0"/>
        </c:dLbls>
        <c:marker val="1"/>
        <c:smooth val="0"/>
        <c:axId val="422987408"/>
        <c:axId val="422987016"/>
      </c:lineChart>
      <c:dateAx>
        <c:axId val="422987408"/>
        <c:scaling>
          <c:orientation val="minMax"/>
        </c:scaling>
        <c:delete val="1"/>
        <c:axPos val="b"/>
        <c:numFmt formatCode="&quot;H&quot;yy" sourceLinked="1"/>
        <c:majorTickMark val="none"/>
        <c:minorTickMark val="none"/>
        <c:tickLblPos val="none"/>
        <c:crossAx val="422987016"/>
        <c:crosses val="autoZero"/>
        <c:auto val="1"/>
        <c:lblOffset val="100"/>
        <c:baseTimeUnit val="years"/>
      </c:dateAx>
      <c:valAx>
        <c:axId val="422987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8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10-4AE6-B41D-400F07E7242D}"/>
            </c:ext>
          </c:extLst>
        </c:ser>
        <c:dLbls>
          <c:showLegendKey val="0"/>
          <c:showVal val="0"/>
          <c:showCatName val="0"/>
          <c:showSerName val="0"/>
          <c:showPercent val="0"/>
          <c:showBubbleSize val="0"/>
        </c:dLbls>
        <c:gapWidth val="150"/>
        <c:axId val="424624384"/>
        <c:axId val="424627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10-4AE6-B41D-400F07E7242D}"/>
            </c:ext>
          </c:extLst>
        </c:ser>
        <c:dLbls>
          <c:showLegendKey val="0"/>
          <c:showVal val="0"/>
          <c:showCatName val="0"/>
          <c:showSerName val="0"/>
          <c:showPercent val="0"/>
          <c:showBubbleSize val="0"/>
        </c:dLbls>
        <c:marker val="1"/>
        <c:smooth val="0"/>
        <c:axId val="424624384"/>
        <c:axId val="424627912"/>
      </c:lineChart>
      <c:dateAx>
        <c:axId val="424624384"/>
        <c:scaling>
          <c:orientation val="minMax"/>
        </c:scaling>
        <c:delete val="1"/>
        <c:axPos val="b"/>
        <c:numFmt formatCode="&quot;H&quot;yy" sourceLinked="1"/>
        <c:majorTickMark val="none"/>
        <c:minorTickMark val="none"/>
        <c:tickLblPos val="none"/>
        <c:crossAx val="424627912"/>
        <c:crosses val="autoZero"/>
        <c:auto val="1"/>
        <c:lblOffset val="100"/>
        <c:baseTimeUnit val="years"/>
      </c:dateAx>
      <c:valAx>
        <c:axId val="424627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2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1D-45A0-B0DD-26319B755A45}"/>
            </c:ext>
          </c:extLst>
        </c:ser>
        <c:dLbls>
          <c:showLegendKey val="0"/>
          <c:showVal val="0"/>
          <c:showCatName val="0"/>
          <c:showSerName val="0"/>
          <c:showPercent val="0"/>
          <c:showBubbleSize val="0"/>
        </c:dLbls>
        <c:gapWidth val="150"/>
        <c:axId val="424623208"/>
        <c:axId val="42462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1D-45A0-B0DD-26319B755A45}"/>
            </c:ext>
          </c:extLst>
        </c:ser>
        <c:dLbls>
          <c:showLegendKey val="0"/>
          <c:showVal val="0"/>
          <c:showCatName val="0"/>
          <c:showSerName val="0"/>
          <c:showPercent val="0"/>
          <c:showBubbleSize val="0"/>
        </c:dLbls>
        <c:marker val="1"/>
        <c:smooth val="0"/>
        <c:axId val="424623208"/>
        <c:axId val="424626736"/>
      </c:lineChart>
      <c:dateAx>
        <c:axId val="424623208"/>
        <c:scaling>
          <c:orientation val="minMax"/>
        </c:scaling>
        <c:delete val="1"/>
        <c:axPos val="b"/>
        <c:numFmt formatCode="&quot;H&quot;yy" sourceLinked="1"/>
        <c:majorTickMark val="none"/>
        <c:minorTickMark val="none"/>
        <c:tickLblPos val="none"/>
        <c:crossAx val="424626736"/>
        <c:crosses val="autoZero"/>
        <c:auto val="1"/>
        <c:lblOffset val="100"/>
        <c:baseTimeUnit val="years"/>
      </c:dateAx>
      <c:valAx>
        <c:axId val="42462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23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formatCode="#,##0.00;&quot;△&quot;#,##0.00;&quot;-&quot;">
                  <c:v>1344.17</c:v>
                </c:pt>
              </c:numCache>
            </c:numRef>
          </c:val>
          <c:extLst xmlns:c16r2="http://schemas.microsoft.com/office/drawing/2015/06/chart">
            <c:ext xmlns:c16="http://schemas.microsoft.com/office/drawing/2014/chart" uri="{C3380CC4-5D6E-409C-BE32-E72D297353CC}">
              <c16:uniqueId val="{00000000-1276-4547-AB56-99B5ECB92EB7}"/>
            </c:ext>
          </c:extLst>
        </c:ser>
        <c:dLbls>
          <c:showLegendKey val="0"/>
          <c:showVal val="0"/>
          <c:showCatName val="0"/>
          <c:showSerName val="0"/>
          <c:showPercent val="0"/>
          <c:showBubbleSize val="0"/>
        </c:dLbls>
        <c:gapWidth val="150"/>
        <c:axId val="424624776"/>
        <c:axId val="42462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xmlns:c16r2="http://schemas.microsoft.com/office/drawing/2015/06/chart">
            <c:ext xmlns:c16="http://schemas.microsoft.com/office/drawing/2014/chart" uri="{C3380CC4-5D6E-409C-BE32-E72D297353CC}">
              <c16:uniqueId val="{00000001-1276-4547-AB56-99B5ECB92EB7}"/>
            </c:ext>
          </c:extLst>
        </c:ser>
        <c:dLbls>
          <c:showLegendKey val="0"/>
          <c:showVal val="0"/>
          <c:showCatName val="0"/>
          <c:showSerName val="0"/>
          <c:showPercent val="0"/>
          <c:showBubbleSize val="0"/>
        </c:dLbls>
        <c:marker val="1"/>
        <c:smooth val="0"/>
        <c:axId val="424624776"/>
        <c:axId val="424622032"/>
      </c:lineChart>
      <c:dateAx>
        <c:axId val="424624776"/>
        <c:scaling>
          <c:orientation val="minMax"/>
        </c:scaling>
        <c:delete val="1"/>
        <c:axPos val="b"/>
        <c:numFmt formatCode="&quot;H&quot;yy" sourceLinked="1"/>
        <c:majorTickMark val="none"/>
        <c:minorTickMark val="none"/>
        <c:tickLblPos val="none"/>
        <c:crossAx val="424622032"/>
        <c:crosses val="autoZero"/>
        <c:auto val="1"/>
        <c:lblOffset val="100"/>
        <c:baseTimeUnit val="years"/>
      </c:dateAx>
      <c:valAx>
        <c:axId val="42462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24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96.01</c:v>
                </c:pt>
                <c:pt idx="1">
                  <c:v>80.28</c:v>
                </c:pt>
                <c:pt idx="2">
                  <c:v>69.98</c:v>
                </c:pt>
                <c:pt idx="3">
                  <c:v>92.14</c:v>
                </c:pt>
                <c:pt idx="4">
                  <c:v>74.569999999999993</c:v>
                </c:pt>
              </c:numCache>
            </c:numRef>
          </c:val>
          <c:extLst xmlns:c16r2="http://schemas.microsoft.com/office/drawing/2015/06/chart">
            <c:ext xmlns:c16="http://schemas.microsoft.com/office/drawing/2014/chart" uri="{C3380CC4-5D6E-409C-BE32-E72D297353CC}">
              <c16:uniqueId val="{00000000-2E80-4911-9976-5C8AFD9FBD94}"/>
            </c:ext>
          </c:extLst>
        </c:ser>
        <c:dLbls>
          <c:showLegendKey val="0"/>
          <c:showVal val="0"/>
          <c:showCatName val="0"/>
          <c:showSerName val="0"/>
          <c:showPercent val="0"/>
          <c:showBubbleSize val="0"/>
        </c:dLbls>
        <c:gapWidth val="150"/>
        <c:axId val="424627128"/>
        <c:axId val="424627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xmlns:c16r2="http://schemas.microsoft.com/office/drawing/2015/06/chart">
            <c:ext xmlns:c16="http://schemas.microsoft.com/office/drawing/2014/chart" uri="{C3380CC4-5D6E-409C-BE32-E72D297353CC}">
              <c16:uniqueId val="{00000001-2E80-4911-9976-5C8AFD9FBD94}"/>
            </c:ext>
          </c:extLst>
        </c:ser>
        <c:dLbls>
          <c:showLegendKey val="0"/>
          <c:showVal val="0"/>
          <c:showCatName val="0"/>
          <c:showSerName val="0"/>
          <c:showPercent val="0"/>
          <c:showBubbleSize val="0"/>
        </c:dLbls>
        <c:marker val="1"/>
        <c:smooth val="0"/>
        <c:axId val="424627128"/>
        <c:axId val="424627520"/>
      </c:lineChart>
      <c:dateAx>
        <c:axId val="424627128"/>
        <c:scaling>
          <c:orientation val="minMax"/>
        </c:scaling>
        <c:delete val="1"/>
        <c:axPos val="b"/>
        <c:numFmt formatCode="&quot;H&quot;yy" sourceLinked="1"/>
        <c:majorTickMark val="none"/>
        <c:minorTickMark val="none"/>
        <c:tickLblPos val="none"/>
        <c:crossAx val="424627520"/>
        <c:crosses val="autoZero"/>
        <c:auto val="1"/>
        <c:lblOffset val="100"/>
        <c:baseTimeUnit val="years"/>
      </c:dateAx>
      <c:valAx>
        <c:axId val="42462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27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216</c:v>
                </c:pt>
                <c:pt idx="1">
                  <c:v>253.13</c:v>
                </c:pt>
                <c:pt idx="2">
                  <c:v>284.68</c:v>
                </c:pt>
                <c:pt idx="3">
                  <c:v>247.57</c:v>
                </c:pt>
                <c:pt idx="4">
                  <c:v>306.14999999999998</c:v>
                </c:pt>
              </c:numCache>
            </c:numRef>
          </c:val>
          <c:extLst xmlns:c16r2="http://schemas.microsoft.com/office/drawing/2015/06/chart">
            <c:ext xmlns:c16="http://schemas.microsoft.com/office/drawing/2014/chart" uri="{C3380CC4-5D6E-409C-BE32-E72D297353CC}">
              <c16:uniqueId val="{00000000-720B-4AE3-9C26-A48597193F35}"/>
            </c:ext>
          </c:extLst>
        </c:ser>
        <c:dLbls>
          <c:showLegendKey val="0"/>
          <c:showVal val="0"/>
          <c:showCatName val="0"/>
          <c:showSerName val="0"/>
          <c:showPercent val="0"/>
          <c:showBubbleSize val="0"/>
        </c:dLbls>
        <c:gapWidth val="150"/>
        <c:axId val="424629088"/>
        <c:axId val="424622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xmlns:c16r2="http://schemas.microsoft.com/office/drawing/2015/06/chart">
            <c:ext xmlns:c16="http://schemas.microsoft.com/office/drawing/2014/chart" uri="{C3380CC4-5D6E-409C-BE32-E72D297353CC}">
              <c16:uniqueId val="{00000001-720B-4AE3-9C26-A48597193F35}"/>
            </c:ext>
          </c:extLst>
        </c:ser>
        <c:dLbls>
          <c:showLegendKey val="0"/>
          <c:showVal val="0"/>
          <c:showCatName val="0"/>
          <c:showSerName val="0"/>
          <c:showPercent val="0"/>
          <c:showBubbleSize val="0"/>
        </c:dLbls>
        <c:marker val="1"/>
        <c:smooth val="0"/>
        <c:axId val="424629088"/>
        <c:axId val="424622424"/>
      </c:lineChart>
      <c:dateAx>
        <c:axId val="424629088"/>
        <c:scaling>
          <c:orientation val="minMax"/>
        </c:scaling>
        <c:delete val="1"/>
        <c:axPos val="b"/>
        <c:numFmt formatCode="&quot;H&quot;yy" sourceLinked="1"/>
        <c:majorTickMark val="none"/>
        <c:minorTickMark val="none"/>
        <c:tickLblPos val="none"/>
        <c:crossAx val="424622424"/>
        <c:crosses val="autoZero"/>
        <c:auto val="1"/>
        <c:lblOffset val="100"/>
        <c:baseTimeUnit val="years"/>
      </c:dateAx>
      <c:valAx>
        <c:axId val="424622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2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西川町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4775</v>
      </c>
      <c r="AM8" s="37"/>
      <c r="AN8" s="37"/>
      <c r="AO8" s="37"/>
      <c r="AP8" s="37"/>
      <c r="AQ8" s="37"/>
      <c r="AR8" s="37"/>
      <c r="AS8" s="37"/>
      <c r="AT8" s="38">
        <f>データ!T6</f>
        <v>393.19</v>
      </c>
      <c r="AU8" s="38"/>
      <c r="AV8" s="38"/>
      <c r="AW8" s="38"/>
      <c r="AX8" s="38"/>
      <c r="AY8" s="38"/>
      <c r="AZ8" s="38"/>
      <c r="BA8" s="38"/>
      <c r="BB8" s="38">
        <f>データ!U6</f>
        <v>12.14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54.82</v>
      </c>
      <c r="Q10" s="38"/>
      <c r="R10" s="38"/>
      <c r="S10" s="38"/>
      <c r="T10" s="38"/>
      <c r="U10" s="38"/>
      <c r="V10" s="38"/>
      <c r="W10" s="38">
        <f>データ!Q6</f>
        <v>100</v>
      </c>
      <c r="X10" s="38"/>
      <c r="Y10" s="38"/>
      <c r="Z10" s="38"/>
      <c r="AA10" s="38"/>
      <c r="AB10" s="38"/>
      <c r="AC10" s="38"/>
      <c r="AD10" s="37">
        <f>データ!R6</f>
        <v>4260</v>
      </c>
      <c r="AE10" s="37"/>
      <c r="AF10" s="37"/>
      <c r="AG10" s="37"/>
      <c r="AH10" s="37"/>
      <c r="AI10" s="37"/>
      <c r="AJ10" s="37"/>
      <c r="AK10" s="2"/>
      <c r="AL10" s="37">
        <f>データ!V6</f>
        <v>2594</v>
      </c>
      <c r="AM10" s="37"/>
      <c r="AN10" s="37"/>
      <c r="AO10" s="37"/>
      <c r="AP10" s="37"/>
      <c r="AQ10" s="37"/>
      <c r="AR10" s="37"/>
      <c r="AS10" s="37"/>
      <c r="AT10" s="38">
        <f>データ!W6</f>
        <v>1.47</v>
      </c>
      <c r="AU10" s="38"/>
      <c r="AV10" s="38"/>
      <c r="AW10" s="38"/>
      <c r="AX10" s="38"/>
      <c r="AY10" s="38"/>
      <c r="AZ10" s="38"/>
      <c r="BA10" s="38"/>
      <c r="BB10" s="38">
        <f>データ!X6</f>
        <v>1764.63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44</v>
      </c>
      <c r="O86" s="12" t="str">
        <f>データ!EO6</f>
        <v>【0.23】</v>
      </c>
    </row>
  </sheetData>
  <sheetProtection algorithmName="SHA-512" hashValue="pknNzKKF0oWTXt4maMc7a03sDYnmaCti2x+fu5rTXwIhGFCvlPh5U1jdxxYY8+vhu2G9zEWCyiwaCdZTJr+RfQ==" saltValue="lu2/H5bXY5l4+rznWz3IP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63223</v>
      </c>
      <c r="D6" s="19">
        <f t="shared" si="3"/>
        <v>47</v>
      </c>
      <c r="E6" s="19">
        <f t="shared" si="3"/>
        <v>17</v>
      </c>
      <c r="F6" s="19">
        <f t="shared" si="3"/>
        <v>1</v>
      </c>
      <c r="G6" s="19">
        <f t="shared" si="3"/>
        <v>0</v>
      </c>
      <c r="H6" s="19" t="str">
        <f t="shared" si="3"/>
        <v>山形県　西川町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54.82</v>
      </c>
      <c r="Q6" s="20">
        <f t="shared" si="3"/>
        <v>100</v>
      </c>
      <c r="R6" s="20">
        <f t="shared" si="3"/>
        <v>4260</v>
      </c>
      <c r="S6" s="20">
        <f t="shared" si="3"/>
        <v>4775</v>
      </c>
      <c r="T6" s="20">
        <f t="shared" si="3"/>
        <v>393.19</v>
      </c>
      <c r="U6" s="20">
        <f t="shared" si="3"/>
        <v>12.14</v>
      </c>
      <c r="V6" s="20">
        <f t="shared" si="3"/>
        <v>2594</v>
      </c>
      <c r="W6" s="20">
        <f t="shared" si="3"/>
        <v>1.47</v>
      </c>
      <c r="X6" s="20">
        <f t="shared" si="3"/>
        <v>1764.63</v>
      </c>
      <c r="Y6" s="21">
        <f>IF(Y7="",NA(),Y7)</f>
        <v>99.7</v>
      </c>
      <c r="Z6" s="21">
        <f t="shared" ref="Z6:AH6" si="4">IF(Z7="",NA(),Z7)</f>
        <v>99.83</v>
      </c>
      <c r="AA6" s="21">
        <f t="shared" si="4"/>
        <v>106.52</v>
      </c>
      <c r="AB6" s="21">
        <f t="shared" si="4"/>
        <v>97.79</v>
      </c>
      <c r="AC6" s="21">
        <f t="shared" si="4"/>
        <v>96.7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1344.17</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96.01</v>
      </c>
      <c r="BR6" s="21">
        <f t="shared" ref="BR6:BZ6" si="8">IF(BR7="",NA(),BR7)</f>
        <v>80.28</v>
      </c>
      <c r="BS6" s="21">
        <f t="shared" si="8"/>
        <v>69.98</v>
      </c>
      <c r="BT6" s="21">
        <f t="shared" si="8"/>
        <v>92.14</v>
      </c>
      <c r="BU6" s="21">
        <f t="shared" si="8"/>
        <v>74.569999999999993</v>
      </c>
      <c r="BV6" s="21">
        <f t="shared" si="8"/>
        <v>78.92</v>
      </c>
      <c r="BW6" s="21">
        <f t="shared" si="8"/>
        <v>74.17</v>
      </c>
      <c r="BX6" s="21">
        <f t="shared" si="8"/>
        <v>79.77</v>
      </c>
      <c r="BY6" s="21">
        <f t="shared" si="8"/>
        <v>79.63</v>
      </c>
      <c r="BZ6" s="21">
        <f t="shared" si="8"/>
        <v>76.78</v>
      </c>
      <c r="CA6" s="20" t="str">
        <f>IF(CA7="","",IF(CA7="-","【-】","【"&amp;SUBSTITUTE(TEXT(CA7,"#,##0.00"),"-","△")&amp;"】"))</f>
        <v>【97.61】</v>
      </c>
      <c r="CB6" s="21">
        <f>IF(CB7="",NA(),CB7)</f>
        <v>216</v>
      </c>
      <c r="CC6" s="21">
        <f t="shared" ref="CC6:CK6" si="9">IF(CC7="",NA(),CC7)</f>
        <v>253.13</v>
      </c>
      <c r="CD6" s="21">
        <f t="shared" si="9"/>
        <v>284.68</v>
      </c>
      <c r="CE6" s="21">
        <f t="shared" si="9"/>
        <v>247.57</v>
      </c>
      <c r="CF6" s="21">
        <f t="shared" si="9"/>
        <v>306.14999999999998</v>
      </c>
      <c r="CG6" s="21">
        <f t="shared" si="9"/>
        <v>220.31</v>
      </c>
      <c r="CH6" s="21">
        <f t="shared" si="9"/>
        <v>230.95</v>
      </c>
      <c r="CI6" s="21">
        <f t="shared" si="9"/>
        <v>214.56</v>
      </c>
      <c r="CJ6" s="21">
        <f t="shared" si="9"/>
        <v>213.66</v>
      </c>
      <c r="CK6" s="21">
        <f t="shared" si="9"/>
        <v>224.31</v>
      </c>
      <c r="CL6" s="20" t="str">
        <f>IF(CL7="","",IF(CL7="-","【-】","【"&amp;SUBSTITUTE(TEXT(CL7,"#,##0.00"),"-","△")&amp;"】"))</f>
        <v>【138.29】</v>
      </c>
      <c r="CM6" s="21">
        <f>IF(CM7="",NA(),CM7)</f>
        <v>44.57</v>
      </c>
      <c r="CN6" s="21">
        <f t="shared" ref="CN6:CV6" si="10">IF(CN7="",NA(),CN7)</f>
        <v>45.36</v>
      </c>
      <c r="CO6" s="21">
        <f t="shared" si="10"/>
        <v>47.64</v>
      </c>
      <c r="CP6" s="21">
        <f t="shared" si="10"/>
        <v>45.71</v>
      </c>
      <c r="CQ6" s="21">
        <f t="shared" si="10"/>
        <v>45.36</v>
      </c>
      <c r="CR6" s="21">
        <f t="shared" si="10"/>
        <v>49.68</v>
      </c>
      <c r="CS6" s="21">
        <f t="shared" si="10"/>
        <v>49.27</v>
      </c>
      <c r="CT6" s="21">
        <f t="shared" si="10"/>
        <v>49.47</v>
      </c>
      <c r="CU6" s="21">
        <f t="shared" si="10"/>
        <v>48.19</v>
      </c>
      <c r="CV6" s="21">
        <f t="shared" si="10"/>
        <v>47.32</v>
      </c>
      <c r="CW6" s="20" t="str">
        <f>IF(CW7="","",IF(CW7="-","【-】","【"&amp;SUBSTITUTE(TEXT(CW7,"#,##0.00"),"-","△")&amp;"】"))</f>
        <v>【59.10】</v>
      </c>
      <c r="CX6" s="21">
        <f>IF(CX7="",NA(),CX7)</f>
        <v>83.1</v>
      </c>
      <c r="CY6" s="21">
        <f t="shared" ref="CY6:DG6" si="11">IF(CY7="",NA(),CY7)</f>
        <v>83.44</v>
      </c>
      <c r="CZ6" s="21">
        <f t="shared" si="11"/>
        <v>84.19</v>
      </c>
      <c r="DA6" s="21">
        <f t="shared" si="11"/>
        <v>84.67</v>
      </c>
      <c r="DB6" s="21">
        <f t="shared" si="11"/>
        <v>85.24</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63223</v>
      </c>
      <c r="D7" s="23">
        <v>47</v>
      </c>
      <c r="E7" s="23">
        <v>17</v>
      </c>
      <c r="F7" s="23">
        <v>1</v>
      </c>
      <c r="G7" s="23">
        <v>0</v>
      </c>
      <c r="H7" s="23" t="s">
        <v>98</v>
      </c>
      <c r="I7" s="23" t="s">
        <v>99</v>
      </c>
      <c r="J7" s="23" t="s">
        <v>100</v>
      </c>
      <c r="K7" s="23" t="s">
        <v>101</v>
      </c>
      <c r="L7" s="23" t="s">
        <v>102</v>
      </c>
      <c r="M7" s="23" t="s">
        <v>103</v>
      </c>
      <c r="N7" s="24" t="s">
        <v>104</v>
      </c>
      <c r="O7" s="24" t="s">
        <v>105</v>
      </c>
      <c r="P7" s="24">
        <v>54.82</v>
      </c>
      <c r="Q7" s="24">
        <v>100</v>
      </c>
      <c r="R7" s="24">
        <v>4260</v>
      </c>
      <c r="S7" s="24">
        <v>4775</v>
      </c>
      <c r="T7" s="24">
        <v>393.19</v>
      </c>
      <c r="U7" s="24">
        <v>12.14</v>
      </c>
      <c r="V7" s="24">
        <v>2594</v>
      </c>
      <c r="W7" s="24">
        <v>1.47</v>
      </c>
      <c r="X7" s="24">
        <v>1764.63</v>
      </c>
      <c r="Y7" s="24">
        <v>99.7</v>
      </c>
      <c r="Z7" s="24">
        <v>99.83</v>
      </c>
      <c r="AA7" s="24">
        <v>106.52</v>
      </c>
      <c r="AB7" s="24">
        <v>97.79</v>
      </c>
      <c r="AC7" s="24">
        <v>96.7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1344.17</v>
      </c>
      <c r="BK7" s="24">
        <v>1048.23</v>
      </c>
      <c r="BL7" s="24">
        <v>1130.42</v>
      </c>
      <c r="BM7" s="24">
        <v>1245.0999999999999</v>
      </c>
      <c r="BN7" s="24">
        <v>1108.8</v>
      </c>
      <c r="BO7" s="24">
        <v>1194.56</v>
      </c>
      <c r="BP7" s="24">
        <v>652.82000000000005</v>
      </c>
      <c r="BQ7" s="24">
        <v>96.01</v>
      </c>
      <c r="BR7" s="24">
        <v>80.28</v>
      </c>
      <c r="BS7" s="24">
        <v>69.98</v>
      </c>
      <c r="BT7" s="24">
        <v>92.14</v>
      </c>
      <c r="BU7" s="24">
        <v>74.569999999999993</v>
      </c>
      <c r="BV7" s="24">
        <v>78.92</v>
      </c>
      <c r="BW7" s="24">
        <v>74.17</v>
      </c>
      <c r="BX7" s="24">
        <v>79.77</v>
      </c>
      <c r="BY7" s="24">
        <v>79.63</v>
      </c>
      <c r="BZ7" s="24">
        <v>76.78</v>
      </c>
      <c r="CA7" s="24">
        <v>97.61</v>
      </c>
      <c r="CB7" s="24">
        <v>216</v>
      </c>
      <c r="CC7" s="24">
        <v>253.13</v>
      </c>
      <c r="CD7" s="24">
        <v>284.68</v>
      </c>
      <c r="CE7" s="24">
        <v>247.57</v>
      </c>
      <c r="CF7" s="24">
        <v>306.14999999999998</v>
      </c>
      <c r="CG7" s="24">
        <v>220.31</v>
      </c>
      <c r="CH7" s="24">
        <v>230.95</v>
      </c>
      <c r="CI7" s="24">
        <v>214.56</v>
      </c>
      <c r="CJ7" s="24">
        <v>213.66</v>
      </c>
      <c r="CK7" s="24">
        <v>224.31</v>
      </c>
      <c r="CL7" s="24">
        <v>138.29</v>
      </c>
      <c r="CM7" s="24">
        <v>44.57</v>
      </c>
      <c r="CN7" s="24">
        <v>45.36</v>
      </c>
      <c r="CO7" s="24">
        <v>47.64</v>
      </c>
      <c r="CP7" s="24">
        <v>45.71</v>
      </c>
      <c r="CQ7" s="24">
        <v>45.36</v>
      </c>
      <c r="CR7" s="24">
        <v>49.68</v>
      </c>
      <c r="CS7" s="24">
        <v>49.27</v>
      </c>
      <c r="CT7" s="24">
        <v>49.47</v>
      </c>
      <c r="CU7" s="24">
        <v>48.19</v>
      </c>
      <c r="CV7" s="24">
        <v>47.32</v>
      </c>
      <c r="CW7" s="24">
        <v>59.1</v>
      </c>
      <c r="CX7" s="24">
        <v>83.1</v>
      </c>
      <c r="CY7" s="24">
        <v>83.44</v>
      </c>
      <c r="CZ7" s="24">
        <v>84.19</v>
      </c>
      <c r="DA7" s="24">
        <v>84.67</v>
      </c>
      <c r="DB7" s="24">
        <v>85.24</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