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172.18.1.170\lgwan接続系共有フォルダ\08建設課\下水道グループ\2021.3.～下水道G共有フォルダ\01 維持管理担当PC\02　経営・財政\経営比較分析表\R5（R4決算分）\04　提出\【15中山町】公共・農集\"/>
    </mc:Choice>
  </mc:AlternateContent>
  <xr:revisionPtr revIDLastSave="0" documentId="13_ncr:1_{4BBE545D-20BF-4A80-AD98-043CD71C51E6}" xr6:coauthVersionLast="41" xr6:coauthVersionMax="41" xr10:uidLastSave="{00000000-0000-0000-0000-000000000000}"/>
  <workbookProtection workbookAlgorithmName="SHA-512" workbookHashValue="QQOkivH9Cq0lMLS3Lwpsg4mxEldSvS/eMD5KePPVo/ubvXnP523LY7EpgoI5ux54PsJ7wYoyUSWz2WomOAfuFg==" workbookSaltValue="ZdZkAkpXvCwV/iJlwzZVcQ==" workbookSpinCount="100000" lockStructure="1"/>
  <bookViews>
    <workbookView xWindow="1650" yWindow="1590" windowWidth="26130" windowHeight="1341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<sst xmlns="http://schemas.openxmlformats.org/spreadsheetml/2006/main" count="241" uniqueCount="121">
  <si>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</si>
  <si>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</si>
  <si>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</si>
  <si>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</si>
  <si>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</si>
  <si>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</si>
  <si>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</si>
  <si>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</si>
  <si>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</si>
  <si>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</si>
  <si>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</si>
  <si>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</si>
  <si>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</si>
  <si>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</si>
  <si>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</si>
  <si>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</si>
  <si>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</si>
  <si>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</si>
  <si>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</si>
  <si>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</si>
  <si>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</si>
  <si>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</si>
  <si>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</si>
  <si>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</si>
  <si>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</si>
  <si>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</si>
  <si>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</si>
  <si>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</si>
  <si>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</si>
  <si>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</si>
  <si>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</si>
  <si>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</si>
  <si>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</si>
  <si>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</si>
  <si>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</si>
  <si>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</si>
  <si>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</si>
  <si>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</si>
  <si>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</si>
  <si>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</si>
  <si>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</si>
  <si>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</si>
  <si>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</si>
  <si>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</si>
  <si>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</si>
  <si>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</si>
  <si>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</si>
  <si>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</si>
  <si>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</si>
  <si>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</si>
  <si>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</si>
  <si>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</si>
  <si>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</si>
  <si>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</si>
  <si>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</si>
  <si>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</si>
  <si>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</si>
  <si>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</si>
  <si>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</si>
  <si>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</si>
  <si>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</si>
  <si>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</si>
  <si>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</si>
  <si>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</si>
  <si>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</si>
  <si>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</si>
  <si>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</si>
  <si>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</si>
  <si>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</si>
  <si>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</si>
  <si>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</si>
  <si>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</si>
  <si>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</si>
  <si>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</si>
  <si>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</si>
  <si>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</si>
  <si>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</si>
  <si>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</si>
  <si>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</si>
  <si>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</si>
  <si>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</si>
  <si>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</si>
  <si>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</si>
  <si>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</si>
  <si>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</si>
  <si>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</si>
  <si>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</si>
  <si>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</si>
  <si>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</si>
  <si>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</si>
  <si>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</si>
  <si>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</si>
  <si>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</si>
  <si>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</si>
  <si>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</si>
  <si>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</si>
  <si>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</si>
  <si>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</si>
  <si>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</si>
  <si>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</si>
  <si>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</si>
  <si>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</si>
  <si>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</si>
  <si>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</si>
  <si>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</si>
  <si>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</si>
  <si>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</si>
  <si>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</si>
  <si>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</si>
  <si>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</si>
  <si>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</si>
  <si>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</si>
  <si>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</si>
  <si>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</si>
  <si>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</si>
  <si>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</si>
  <si>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</si>
  <si>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</si>
  <si>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本事業は資本費が膨大で、地方債償還金とその支払利子が歳出の大部分を占めており、経営は元利償還金と使用料収入、一般会計繰入金に大きく左右される。
　収益的収支比率は前年度を上回ったが、これは職員給与費と支払利息の減少によるものである。今後も総費用削減に努め、比率の改善を目指していく必要がある。
　企業債残高対事業規模比率は類似団体と比較して高い状態である。平成20年度以降整備事業を休止しており、地方債残高は減少する見込みであるため、長期的に見れば減少していく見込みである。
　経費回収率は、使用料収入が減少し昨年を下回った。下水道使用料水準は近隣自治体と概ね同程度であり大幅な値上げは困難であるため、類似団体平均を下回る状態が続くと推察される。
　汚水処理原価については、有収水量の減少により、昨年度を上回った。今後の有収水量は、人口減少等により長期的には減少見込みであることから、汚水処理原価は高めに推移する見込みである。
　水洗化率については、類似団体平均を下回っているため、さらなる接続推進を図る必要がある。</t>
    <rPh sb="95" eb="97">
      <t>ショクイン</t>
    </rPh>
    <rPh sb="97" eb="99">
      <t>キュウヨ</t>
    </rPh>
    <rPh sb="99" eb="100">
      <t>ヒ</t>
    </rPh>
    <rPh sb="106" eb="108">
      <t>ゲンショウ</t>
    </rPh>
    <rPh sb="253" eb="255">
      <t>ゲンショウ</t>
    </rPh>
    <rPh sb="256" eb="258">
      <t>サクネン</t>
    </rPh>
    <rPh sb="259" eb="261">
      <t>シタマワ</t>
    </rPh>
    <rPh sb="343" eb="345">
      <t>ゲンショウ</t>
    </rPh>
    <rPh sb="353" eb="355">
      <t>ウワマワ</t>
    </rPh>
    <rPh sb="433" eb="435">
      <t>シタマワ</t>
    </rPh>
    <phoneticPr fontId="4"/>
  </si>
  <si>
    <t>　現在、法定耐用年数を経過した管渠を所有していないため、積極的な改築更新を実施していない。
　よって、主として不明水対策や日常の維持管理の一環として補修を実施しているものであり、計上している延長については、更生・改築実施延長ではなく、不良箇所の部分補修を実施したスパン延長であるため、今年度は該当箇所がなかった。
　今後は管渠施設のストックマネジメント基本計画策定を検討し、これに基づいた調査・改築を目指す予定である。</t>
    <rPh sb="183" eb="185">
      <t>ケントウ</t>
    </rPh>
    <rPh sb="197" eb="199">
      <t>カイチク</t>
    </rPh>
    <rPh sb="200" eb="202">
      <t>メザ</t>
    </rPh>
    <phoneticPr fontId="4"/>
  </si>
  <si>
    <t>　効率的な汚水処理のため、平成31年4月までに農業集落排水の2処理区を公共下水道へ編入した。残り2処理区についても接続基本計画を策定したことから、これに基づいた編入を進め、さらなる安定的な経営を図っていく。
　また、持続的な機能確保と改築事業の平準化を図るため、ポンプ場施設はストックマネジメント基本計画に基づき、計画的な改築等を進めている。管渠施設についても、具体的な改築等の必要が生じた際には改築実施計画を策定していく。</t>
    <rPh sb="165" eb="166">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</si>
</sst>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0.27</c:v>
                </c:pt>
                <c:pt idx="1">
                  <c:v>1</c:v>
                </c:pt>
                <c:pt idx="2">
                  <c:v>0.92</c:v>
                </c:pt>
                <c:pt idx="3">
                  <c:v>0.73</c:v>
                </c:pt>
                <c:pt idx="4" formatCode="#,##0.00;&quot;△&quot;#,##0.00">
                  <c:v>0</c:v>
                </c:pt>
              </c:numCache>
            </c:numRef>
          </c:val>
          <c:extLst>
            <c:ext xmlns:c16="http://schemas.microsoft.com/office/drawing/2014/chart" uri="{C3380CC4-5D6E-409C-BE32-E72D297353CC}">
              <c16:uniqueId val="{00000000-751F-49E8-BCC6-2A400AAB77C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0.15</c:v>
                </c:pt>
                <c:pt idx="2">
                  <c:v>1.65</c:v>
                </c:pt>
                <c:pt idx="3">
                  <c:v>0.15</c:v>
                </c:pt>
                <c:pt idx="4">
                  <c:v>0.12</c:v>
                </c:pt>
              </c:numCache>
            </c:numRef>
          </c:val>
          <c:smooth val="0"/>
          <c:extLst>
            <c:ext xmlns:c16="http://schemas.microsoft.com/office/drawing/2014/chart" uri="{C3380CC4-5D6E-409C-BE32-E72D297353CC}">
              <c16:uniqueId val="{00000001-751F-49E8-BCC6-2A400AAB77C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569-46EE-AFE8-8559FAB3CF2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52.58</c:v>
                </c:pt>
                <c:pt idx="1">
                  <c:v>50.94</c:v>
                </c:pt>
                <c:pt idx="2">
                  <c:v>50.53</c:v>
                </c:pt>
                <c:pt idx="3">
                  <c:v>56.43</c:v>
                </c:pt>
                <c:pt idx="4">
                  <c:v>55.82</c:v>
                </c:pt>
              </c:numCache>
            </c:numRef>
          </c:val>
          <c:smooth val="0"/>
          <c:extLst>
            <c:ext xmlns:c16="http://schemas.microsoft.com/office/drawing/2014/chart" uri="{C3380CC4-5D6E-409C-BE32-E72D297353CC}">
              <c16:uniqueId val="{00000001-6569-46EE-AFE8-8559FAB3CF2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86.33</c:v>
                </c:pt>
                <c:pt idx="1">
                  <c:v>86.67</c:v>
                </c:pt>
                <c:pt idx="2">
                  <c:v>86.99</c:v>
                </c:pt>
                <c:pt idx="3">
                  <c:v>87.61</c:v>
                </c:pt>
                <c:pt idx="4">
                  <c:v>88.23</c:v>
                </c:pt>
              </c:numCache>
            </c:numRef>
          </c:val>
          <c:extLst>
            <c:ext xmlns:c16="http://schemas.microsoft.com/office/drawing/2014/chart" uri="{C3380CC4-5D6E-409C-BE32-E72D297353CC}">
              <c16:uniqueId val="{00000000-312F-4D56-A9E6-1282329BD19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83.02</c:v>
                </c:pt>
                <c:pt idx="1">
                  <c:v>82.55</c:v>
                </c:pt>
                <c:pt idx="2">
                  <c:v>82.08</c:v>
                </c:pt>
                <c:pt idx="3">
                  <c:v>91.07</c:v>
                </c:pt>
                <c:pt idx="4">
                  <c:v>90.67</c:v>
                </c:pt>
              </c:numCache>
            </c:numRef>
          </c:val>
          <c:smooth val="0"/>
          <c:extLst>
            <c:ext xmlns:c16="http://schemas.microsoft.com/office/drawing/2014/chart" uri="{C3380CC4-5D6E-409C-BE32-E72D297353CC}">
              <c16:uniqueId val="{00000001-312F-4D56-A9E6-1282329BD19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56.28</c:v>
                </c:pt>
                <c:pt idx="1">
                  <c:v>55.57</c:v>
                </c:pt>
                <c:pt idx="2">
                  <c:v>57.36</c:v>
                </c:pt>
                <c:pt idx="3">
                  <c:v>55.75</c:v>
                </c:pt>
                <c:pt idx="4">
                  <c:v>55.82</c:v>
                </c:pt>
              </c:numCache>
            </c:numRef>
          </c:val>
          <c:extLst>
            <c:ext xmlns:c16="http://schemas.microsoft.com/office/drawing/2014/chart" uri="{C3380CC4-5D6E-409C-BE32-E72D297353CC}">
              <c16:uniqueId val="{00000000-42C8-41C2-B4E4-F93722E7B12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2C8-41C2-B4E4-F93722E7B12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6C-485A-9C8A-218A31810B8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6C-485A-9C8A-218A31810B8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2DB-4EDF-A215-27030F99CBC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DB-4EDF-A215-27030F99CBC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59-4120-B796-3833034FD9D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59-4120-B796-3833034FD9D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786-4650-875C-EB1091D06A6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86-4650-875C-EB1091D06A6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1622.56</c:v>
                </c:pt>
                <c:pt idx="1">
                  <c:v>1795.89</c:v>
                </c:pt>
                <c:pt idx="2">
                  <c:v>1607.03</c:v>
                </c:pt>
                <c:pt idx="3">
                  <c:v>879.94</c:v>
                </c:pt>
                <c:pt idx="4">
                  <c:v>847.91</c:v>
                </c:pt>
              </c:numCache>
            </c:numRef>
          </c:val>
          <c:extLst>
            <c:ext xmlns:c16="http://schemas.microsoft.com/office/drawing/2014/chart" uri="{C3380CC4-5D6E-409C-BE32-E72D297353CC}">
              <c16:uniqueId val="{00000000-B65E-4336-87E9-69D782A87B0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958.81</c:v>
                </c:pt>
                <c:pt idx="1">
                  <c:v>1001.3</c:v>
                </c:pt>
                <c:pt idx="2">
                  <c:v>1050.51</c:v>
                </c:pt>
                <c:pt idx="3">
                  <c:v>747.84</c:v>
                </c:pt>
                <c:pt idx="4">
                  <c:v>804.98</c:v>
                </c:pt>
              </c:numCache>
            </c:numRef>
          </c:val>
          <c:smooth val="0"/>
          <c:extLst>
            <c:ext xmlns:c16="http://schemas.microsoft.com/office/drawing/2014/chart" uri="{C3380CC4-5D6E-409C-BE32-E72D297353CC}">
              <c16:uniqueId val="{00000001-B65E-4336-87E9-69D782A87B0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59.98</c:v>
                </c:pt>
                <c:pt idx="1">
                  <c:v>62.34</c:v>
                </c:pt>
                <c:pt idx="2">
                  <c:v>65.25</c:v>
                </c:pt>
                <c:pt idx="3">
                  <c:v>60.86</c:v>
                </c:pt>
                <c:pt idx="4">
                  <c:v>59.56</c:v>
                </c:pt>
              </c:numCache>
            </c:numRef>
          </c:val>
          <c:extLst>
            <c:ext xmlns:c16="http://schemas.microsoft.com/office/drawing/2014/chart" uri="{C3380CC4-5D6E-409C-BE32-E72D297353CC}">
              <c16:uniqueId val="{00000000-3A63-4F18-B7B5-5DDB1F691C2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82.88</c:v>
                </c:pt>
                <c:pt idx="1">
                  <c:v>81.88</c:v>
                </c:pt>
                <c:pt idx="2">
                  <c:v>82.65</c:v>
                </c:pt>
                <c:pt idx="3">
                  <c:v>90.17</c:v>
                </c:pt>
                <c:pt idx="4">
                  <c:v>88.71</c:v>
                </c:pt>
              </c:numCache>
            </c:numRef>
          </c:val>
          <c:smooth val="0"/>
          <c:extLst>
            <c:ext xmlns:c16="http://schemas.microsoft.com/office/drawing/2014/chart" uri="{C3380CC4-5D6E-409C-BE32-E72D297353CC}">
              <c16:uniqueId val="{00000001-3A63-4F18-B7B5-5DDB1F691C2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291.31</c:v>
                </c:pt>
                <c:pt idx="1">
                  <c:v>285.97000000000003</c:v>
                </c:pt>
                <c:pt idx="2">
                  <c:v>276.49</c:v>
                </c:pt>
                <c:pt idx="3">
                  <c:v>298.64999999999998</c:v>
                </c:pt>
                <c:pt idx="4">
                  <c:v>304.12</c:v>
                </c:pt>
              </c:numCache>
            </c:numRef>
          </c:val>
          <c:extLst>
            <c:ext xmlns:c16="http://schemas.microsoft.com/office/drawing/2014/chart" uri="{C3380CC4-5D6E-409C-BE32-E72D297353CC}">
              <c16:uniqueId val="{00000000-21AB-4EE2-B7D2-74EA2E969CE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190.99</c:v>
                </c:pt>
                <c:pt idx="1">
                  <c:v>187.55</c:v>
                </c:pt>
                <c:pt idx="2">
                  <c:v>186.3</c:v>
                </c:pt>
                <c:pt idx="3">
                  <c:v>173.17</c:v>
                </c:pt>
                <c:pt idx="4">
                  <c:v>174.8</c:v>
                </c:pt>
              </c:numCache>
            </c:numRef>
          </c:val>
          <c:smooth val="0"/>
          <c:extLst>
            <c:ext xmlns:c16="http://schemas.microsoft.com/office/drawing/2014/chart" uri="{C3380CC4-5D6E-409C-BE32-E72D297353CC}">
              <c16:uniqueId val="{00000001-21AB-4EE2-B7D2-74EA2E969CE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W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中山町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非設置</v>
      </c>
      <c r="AE8" s="66"/>
      <c r="AF8" s="66"/>
      <c r="AG8" s="66"/>
      <c r="AH8" s="66"/>
      <c r="AI8" s="66"/>
      <c r="AJ8" s="66"/>
      <c r="AK8" s="3"/>
      <c r="AL8" s="46">
        <f>データ!S6</f>
        <v>10722</v>
      </c>
      <c r="AM8" s="46"/>
      <c r="AN8" s="46"/>
      <c r="AO8" s="46"/>
      <c r="AP8" s="46"/>
      <c r="AQ8" s="46"/>
      <c r="AR8" s="46"/>
      <c r="AS8" s="46"/>
      <c r="AT8" s="45">
        <f>データ!T6</f>
        <v>31.15</v>
      </c>
      <c r="AU8" s="45"/>
      <c r="AV8" s="45"/>
      <c r="AW8" s="45"/>
      <c r="AX8" s="45"/>
      <c r="AY8" s="45"/>
      <c r="AZ8" s="45"/>
      <c r="BA8" s="45"/>
      <c r="BB8" s="45">
        <f>データ!U6</f>
        <v>344.21</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87.64</v>
      </c>
      <c r="Q10" s="45"/>
      <c r="R10" s="45"/>
      <c r="S10" s="45"/>
      <c r="T10" s="45"/>
      <c r="U10" s="45"/>
      <c r="V10" s="45"/>
      <c r="W10" s="45">
        <f>データ!Q6</f>
        <v>78.05</v>
      </c>
      <c r="X10" s="45"/>
      <c r="Y10" s="45"/>
      <c r="Z10" s="45"/>
      <c r="AA10" s="45"/>
      <c r="AB10" s="45"/>
      <c r="AC10" s="45"/>
      <c r="AD10" s="46">
        <f>データ!R6</f>
        <v>3350</v>
      </c>
      <c r="AE10" s="46"/>
      <c r="AF10" s="46"/>
      <c r="AG10" s="46"/>
      <c r="AH10" s="46"/>
      <c r="AI10" s="46"/>
      <c r="AJ10" s="46"/>
      <c r="AK10" s="2"/>
      <c r="AL10" s="46">
        <f>データ!V6</f>
        <v>9376</v>
      </c>
      <c r="AM10" s="46"/>
      <c r="AN10" s="46"/>
      <c r="AO10" s="46"/>
      <c r="AP10" s="46"/>
      <c r="AQ10" s="46"/>
      <c r="AR10" s="46"/>
      <c r="AS10" s="46"/>
      <c r="AT10" s="45">
        <f>データ!W6</f>
        <v>3.52</v>
      </c>
      <c r="AU10" s="45"/>
      <c r="AV10" s="45"/>
      <c r="AW10" s="45"/>
      <c r="AX10" s="45"/>
      <c r="AY10" s="45"/>
      <c r="AZ10" s="45"/>
      <c r="BA10" s="45"/>
      <c r="BB10" s="45">
        <f>データ!X6</f>
        <v>2663.64</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2" t="s">
        <v>26</v>
      </c>
      <c r="BM14" s="33"/>
      <c r="BN14" s="33"/>
      <c r="BO14" s="33"/>
      <c r="BP14" s="33"/>
      <c r="BQ14" s="33"/>
      <c r="BR14" s="33"/>
      <c r="BS14" s="33"/>
      <c r="BT14" s="33"/>
      <c r="BU14" s="33"/>
      <c r="BV14" s="33"/>
      <c r="BW14" s="33"/>
      <c r="BX14" s="33"/>
      <c r="BY14" s="33"/>
      <c r="BZ14" s="34"/>
    </row>
    <row r="15" spans="1:78" ht="13.5" customHeight="1" x14ac:dyDescent="0.15">
      <c r="A15" s="2"/>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1"/>
      <c r="BK15" s="2"/>
      <c r="BL15" s="35"/>
      <c r="BM15" s="36"/>
      <c r="BN15" s="36"/>
      <c r="BO15" s="36"/>
      <c r="BP15" s="36"/>
      <c r="BQ15" s="36"/>
      <c r="BR15" s="36"/>
      <c r="BS15" s="36"/>
      <c r="BT15" s="36"/>
      <c r="BU15" s="36"/>
      <c r="BV15" s="36"/>
      <c r="BW15" s="36"/>
      <c r="BX15" s="36"/>
      <c r="BY15" s="36"/>
      <c r="BZ15" s="37"/>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118</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1"/>
      <c r="BM44" s="42"/>
      <c r="BN44" s="42"/>
      <c r="BO44" s="42"/>
      <c r="BP44" s="42"/>
      <c r="BQ44" s="42"/>
      <c r="BR44" s="42"/>
      <c r="BS44" s="42"/>
      <c r="BT44" s="42"/>
      <c r="BU44" s="42"/>
      <c r="BV44" s="42"/>
      <c r="BW44" s="42"/>
      <c r="BX44" s="42"/>
      <c r="BY44" s="42"/>
      <c r="BZ44" s="4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80" t="s">
        <v>27</v>
      </c>
      <c r="BM45" s="81"/>
      <c r="BN45" s="81"/>
      <c r="BO45" s="81"/>
      <c r="BP45" s="81"/>
      <c r="BQ45" s="81"/>
      <c r="BR45" s="81"/>
      <c r="BS45" s="81"/>
      <c r="BT45" s="81"/>
      <c r="BU45" s="81"/>
      <c r="BV45" s="81"/>
      <c r="BW45" s="81"/>
      <c r="BX45" s="81"/>
      <c r="BY45" s="81"/>
      <c r="BZ45" s="8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3"/>
      <c r="BM46" s="84"/>
      <c r="BN46" s="84"/>
      <c r="BO46" s="84"/>
      <c r="BP46" s="84"/>
      <c r="BQ46" s="84"/>
      <c r="BR46" s="84"/>
      <c r="BS46" s="84"/>
      <c r="BT46" s="84"/>
      <c r="BU46" s="84"/>
      <c r="BV46" s="84"/>
      <c r="BW46" s="84"/>
      <c r="BX46" s="84"/>
      <c r="BY46" s="84"/>
      <c r="BZ46" s="8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119</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29" t="s">
        <v>28</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1"/>
      <c r="BK60" s="2"/>
      <c r="BL60" s="38"/>
      <c r="BM60" s="39"/>
      <c r="BN60" s="39"/>
      <c r="BO60" s="39"/>
      <c r="BP60" s="39"/>
      <c r="BQ60" s="39"/>
      <c r="BR60" s="39"/>
      <c r="BS60" s="39"/>
      <c r="BT60" s="39"/>
      <c r="BU60" s="39"/>
      <c r="BV60" s="39"/>
      <c r="BW60" s="39"/>
      <c r="BX60" s="39"/>
      <c r="BY60" s="39"/>
      <c r="BZ60" s="40"/>
    </row>
    <row r="61" spans="1:78" ht="13.5" customHeight="1" x14ac:dyDescent="0.15">
      <c r="A61" s="2"/>
      <c r="B61" s="29"/>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1"/>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1"/>
      <c r="BM63" s="42"/>
      <c r="BN63" s="42"/>
      <c r="BO63" s="42"/>
      <c r="BP63" s="42"/>
      <c r="BQ63" s="42"/>
      <c r="BR63" s="42"/>
      <c r="BS63" s="42"/>
      <c r="BT63" s="42"/>
      <c r="BU63" s="42"/>
      <c r="BV63" s="42"/>
      <c r="BW63" s="42"/>
      <c r="BX63" s="42"/>
      <c r="BY63" s="42"/>
      <c r="BZ63" s="4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80" t="s">
        <v>29</v>
      </c>
      <c r="BM64" s="81"/>
      <c r="BN64" s="81"/>
      <c r="BO64" s="81"/>
      <c r="BP64" s="81"/>
      <c r="BQ64" s="81"/>
      <c r="BR64" s="81"/>
      <c r="BS64" s="81"/>
      <c r="BT64" s="81"/>
      <c r="BU64" s="81"/>
      <c r="BV64" s="81"/>
      <c r="BW64" s="81"/>
      <c r="BX64" s="81"/>
      <c r="BY64" s="81"/>
      <c r="BZ64" s="8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3"/>
      <c r="BM65" s="84"/>
      <c r="BN65" s="84"/>
      <c r="BO65" s="84"/>
      <c r="BP65" s="84"/>
      <c r="BQ65" s="84"/>
      <c r="BR65" s="84"/>
      <c r="BS65" s="84"/>
      <c r="BT65" s="84"/>
      <c r="BU65" s="84"/>
      <c r="BV65" s="84"/>
      <c r="BW65" s="84"/>
      <c r="BX65" s="84"/>
      <c r="BY65" s="84"/>
      <c r="BZ65" s="8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120</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1"/>
      <c r="BM82" s="42"/>
      <c r="BN82" s="42"/>
      <c r="BO82" s="42"/>
      <c r="BP82" s="42"/>
      <c r="BQ82" s="42"/>
      <c r="BR82" s="42"/>
      <c r="BS82" s="42"/>
      <c r="BT82" s="42"/>
      <c r="BU82" s="42"/>
      <c r="BV82" s="42"/>
      <c r="BW82" s="42"/>
      <c r="BX82" s="42"/>
      <c r="BY82" s="42"/>
      <c r="BZ82" s="43"/>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【652.82】</v>
      </c>
      <c r="I86" s="12" t="str">
        <f>データ!CA6</f>
        <v>【97.61】</v>
      </c>
      <c r="J86" s="12" t="str">
        <f>データ!CL6</f>
        <v>【138.29】</v>
      </c>
      <c r="K86" s="12" t="str">
        <f>データ!CW6</f>
        <v>【59.10】</v>
      </c>
      <c r="L86" s="12" t="str">
        <f>データ!DH6</f>
        <v>【95.82】</v>
      </c>
      <c r="M86" s="12" t="s">
        <v>44</v>
      </c>
      <c r="N86" s="12" t="s">
        <v>45</v>
      </c>
      <c r="O86" s="12" t="str">
        <f>データ!EO6</f>
        <v>【0.23】</v>
      </c>
    </row>
  </sheetData>
  <sheetProtection algorithmName="SHA-512" hashValue="YJxmdBNbMrfcai1To25KjHFMDcSt/IUTEXTXDPeWpUjZIXFKaGY1y+xe8fcfJn2eaWPOxVQy3B4yIx86689B3w==" saltValue="wgtlA7Ya49qj/aNQKx0WB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63029</v>
      </c>
      <c r="D6" s="19">
        <f t="shared" si="3"/>
        <v>47</v>
      </c>
      <c r="E6" s="19">
        <f t="shared" si="3"/>
        <v>17</v>
      </c>
      <c r="F6" s="19">
        <f t="shared" si="3"/>
        <v>1</v>
      </c>
      <c r="G6" s="19">
        <f t="shared" si="3"/>
        <v>0</v>
      </c>
      <c r="H6" s="19" t="str">
        <f t="shared" si="3"/>
        <v>山形県　中山町</v>
      </c>
      <c r="I6" s="19" t="str">
        <f t="shared" si="3"/>
        <v>法非適用</v>
      </c>
      <c r="J6" s="19" t="str">
        <f t="shared" si="3"/>
        <v>下水道事業</v>
      </c>
      <c r="K6" s="19" t="str">
        <f t="shared" si="3"/>
        <v>公共下水道</v>
      </c>
      <c r="L6" s="19" t="str">
        <f t="shared" si="3"/>
        <v>Cc1</v>
      </c>
      <c r="M6" s="19" t="str">
        <f t="shared" si="3"/>
        <v>非設置</v>
      </c>
      <c r="N6" s="20" t="str">
        <f t="shared" si="3"/>
        <v>-</v>
      </c>
      <c r="O6" s="20" t="str">
        <f t="shared" si="3"/>
        <v>該当数値なし</v>
      </c>
      <c r="P6" s="20">
        <f t="shared" si="3"/>
        <v>87.64</v>
      </c>
      <c r="Q6" s="20">
        <f t="shared" si="3"/>
        <v>78.05</v>
      </c>
      <c r="R6" s="20">
        <f t="shared" si="3"/>
        <v>3350</v>
      </c>
      <c r="S6" s="20">
        <f t="shared" si="3"/>
        <v>10722</v>
      </c>
      <c r="T6" s="20">
        <f t="shared" si="3"/>
        <v>31.15</v>
      </c>
      <c r="U6" s="20">
        <f t="shared" si="3"/>
        <v>344.21</v>
      </c>
      <c r="V6" s="20">
        <f t="shared" si="3"/>
        <v>9376</v>
      </c>
      <c r="W6" s="20">
        <f t="shared" si="3"/>
        <v>3.52</v>
      </c>
      <c r="X6" s="20">
        <f t="shared" si="3"/>
        <v>2663.64</v>
      </c>
      <c r="Y6" s="21">
        <f>IF(Y7="",NA(),Y7)</f>
        <v>56.28</v>
      </c>
      <c r="Z6" s="21">
        <f t="shared" ref="Z6:AH6" si="4">IF(Z7="",NA(),Z7)</f>
        <v>55.57</v>
      </c>
      <c r="AA6" s="21">
        <f t="shared" si="4"/>
        <v>57.36</v>
      </c>
      <c r="AB6" s="21">
        <f t="shared" si="4"/>
        <v>55.75</v>
      </c>
      <c r="AC6" s="21">
        <f t="shared" si="4"/>
        <v>55.82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1622.56</v>
      </c>
      <c r="BG6" s="21">
        <f t="shared" ref="BG6:BO6" si="7">IF(BG7="",NA(),BG7)</f>
        <v>1795.89</v>
      </c>
      <c r="BH6" s="21">
        <f t="shared" si="7"/>
        <v>1607.03</v>
      </c>
      <c r="BI6" s="21">
        <f t="shared" si="7"/>
        <v>879.94</v>
      </c>
      <c r="BJ6" s="21">
        <f t="shared" si="7"/>
        <v>847.91</v>
      </c>
      <c r="BK6" s="21">
        <f t="shared" si="7"/>
        <v>958.81</v>
      </c>
      <c r="BL6" s="21">
        <f t="shared" si="7"/>
        <v>1001.3</v>
      </c>
      <c r="BM6" s="21">
        <f t="shared" si="7"/>
        <v>1050.51</v>
      </c>
      <c r="BN6" s="21">
        <f t="shared" si="7"/>
        <v>747.84</v>
      </c>
      <c r="BO6" s="21">
        <f t="shared" si="7"/>
        <v>804.98</v>
      </c>
      <c r="BP6" s="20" t="str">
        <f>IF(BP7="","",IF(BP7="-","【-】","【"&amp;SUBSTITUTE(TEXT(BP7,"#,##0.00"),"-","△")&amp;"】"))</f>
        <v>【652.82】</v>
      </c>
      <c r="BQ6" s="21">
        <f>IF(BQ7="",NA(),BQ7)</f>
        <v>59.98</v>
      </c>
      <c r="BR6" s="21">
        <f t="shared" ref="BR6:BZ6" si="8">IF(BR7="",NA(),BR7)</f>
        <v>62.34</v>
      </c>
      <c r="BS6" s="21">
        <f t="shared" si="8"/>
        <v>65.25</v>
      </c>
      <c r="BT6" s="21">
        <f t="shared" si="8"/>
        <v>60.86</v>
      </c>
      <c r="BU6" s="21">
        <f t="shared" si="8"/>
        <v>59.56</v>
      </c>
      <c r="BV6" s="21">
        <f t="shared" si="8"/>
        <v>82.88</v>
      </c>
      <c r="BW6" s="21">
        <f t="shared" si="8"/>
        <v>81.88</v>
      </c>
      <c r="BX6" s="21">
        <f t="shared" si="8"/>
        <v>82.65</v>
      </c>
      <c r="BY6" s="21">
        <f t="shared" si="8"/>
        <v>90.17</v>
      </c>
      <c r="BZ6" s="21">
        <f t="shared" si="8"/>
        <v>88.71</v>
      </c>
      <c r="CA6" s="20" t="str">
        <f>IF(CA7="","",IF(CA7="-","【-】","【"&amp;SUBSTITUTE(TEXT(CA7,"#,##0.00"),"-","△")&amp;"】"))</f>
        <v>【97.61】</v>
      </c>
      <c r="CB6" s="21">
        <f>IF(CB7="",NA(),CB7)</f>
        <v>291.31</v>
      </c>
      <c r="CC6" s="21">
        <f t="shared" ref="CC6:CK6" si="9">IF(CC7="",NA(),CC7)</f>
        <v>285.97000000000003</v>
      </c>
      <c r="CD6" s="21">
        <f t="shared" si="9"/>
        <v>276.49</v>
      </c>
      <c r="CE6" s="21">
        <f t="shared" si="9"/>
        <v>298.64999999999998</v>
      </c>
      <c r="CF6" s="21">
        <f t="shared" si="9"/>
        <v>304.12</v>
      </c>
      <c r="CG6" s="21">
        <f t="shared" si="9"/>
        <v>190.99</v>
      </c>
      <c r="CH6" s="21">
        <f t="shared" si="9"/>
        <v>187.55</v>
      </c>
      <c r="CI6" s="21">
        <f t="shared" si="9"/>
        <v>186.3</v>
      </c>
      <c r="CJ6" s="21">
        <f t="shared" si="9"/>
        <v>173.17</v>
      </c>
      <c r="CK6" s="21">
        <f t="shared" si="9"/>
        <v>174.8</v>
      </c>
      <c r="CL6" s="20" t="str">
        <f>IF(CL7="","",IF(CL7="-","【-】","【"&amp;SUBSTITUTE(TEXT(CL7,"#,##0.00"),"-","△")&amp;"】"))</f>
        <v>【138.29】</v>
      </c>
      <c r="CM6" s="21" t="str">
        <f>IF(CM7="",NA(),CM7)</f>
        <v>-</v>
      </c>
      <c r="CN6" s="21" t="str">
        <f t="shared" ref="CN6:CV6" si="10">IF(CN7="",NA(),CN7)</f>
        <v>-</v>
      </c>
      <c r="CO6" s="21" t="str">
        <f t="shared" si="10"/>
        <v>-</v>
      </c>
      <c r="CP6" s="21" t="str">
        <f t="shared" si="10"/>
        <v>-</v>
      </c>
      <c r="CQ6" s="21" t="str">
        <f t="shared" si="10"/>
        <v>-</v>
      </c>
      <c r="CR6" s="21">
        <f t="shared" si="10"/>
        <v>52.58</v>
      </c>
      <c r="CS6" s="21">
        <f t="shared" si="10"/>
        <v>50.94</v>
      </c>
      <c r="CT6" s="21">
        <f t="shared" si="10"/>
        <v>50.53</v>
      </c>
      <c r="CU6" s="21">
        <f t="shared" si="10"/>
        <v>56.43</v>
      </c>
      <c r="CV6" s="21">
        <f t="shared" si="10"/>
        <v>55.82</v>
      </c>
      <c r="CW6" s="20" t="str">
        <f>IF(CW7="","",IF(CW7="-","【-】","【"&amp;SUBSTITUTE(TEXT(CW7,"#,##0.00"),"-","△")&amp;"】"))</f>
        <v>【59.10】</v>
      </c>
      <c r="CX6" s="21">
        <f>IF(CX7="",NA(),CX7)</f>
        <v>86.33</v>
      </c>
      <c r="CY6" s="21">
        <f t="shared" ref="CY6:DG6" si="11">IF(CY7="",NA(),CY7)</f>
        <v>86.67</v>
      </c>
      <c r="CZ6" s="21">
        <f t="shared" si="11"/>
        <v>86.99</v>
      </c>
      <c r="DA6" s="21">
        <f t="shared" si="11"/>
        <v>87.61</v>
      </c>
      <c r="DB6" s="21">
        <f t="shared" si="11"/>
        <v>88.23</v>
      </c>
      <c r="DC6" s="21">
        <f t="shared" si="11"/>
        <v>83.02</v>
      </c>
      <c r="DD6" s="21">
        <f t="shared" si="11"/>
        <v>82.55</v>
      </c>
      <c r="DE6" s="21">
        <f t="shared" si="11"/>
        <v>82.08</v>
      </c>
      <c r="DF6" s="21">
        <f t="shared" si="11"/>
        <v>91.07</v>
      </c>
      <c r="DG6" s="21">
        <f t="shared" si="11"/>
        <v>90.67</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f>IF(EE7="",NA(),EE7)</f>
        <v>0.27</v>
      </c>
      <c r="EF6" s="21">
        <f t="shared" ref="EF6:EN6" si="14">IF(EF7="",NA(),EF7)</f>
        <v>1</v>
      </c>
      <c r="EG6" s="21">
        <f t="shared" si="14"/>
        <v>0.92</v>
      </c>
      <c r="EH6" s="21">
        <f t="shared" si="14"/>
        <v>0.73</v>
      </c>
      <c r="EI6" s="20">
        <f t="shared" si="14"/>
        <v>0</v>
      </c>
      <c r="EJ6" s="21">
        <f t="shared" si="14"/>
        <v>0.13</v>
      </c>
      <c r="EK6" s="21">
        <f t="shared" si="14"/>
        <v>0.15</v>
      </c>
      <c r="EL6" s="21">
        <f t="shared" si="14"/>
        <v>1.65</v>
      </c>
      <c r="EM6" s="21">
        <f t="shared" si="14"/>
        <v>0.15</v>
      </c>
      <c r="EN6" s="21">
        <f t="shared" si="14"/>
        <v>0.12</v>
      </c>
      <c r="EO6" s="20" t="str">
        <f>IF(EO7="","",IF(EO7="-","【-】","【"&amp;SUBSTITUTE(TEXT(EO7,"#,##0.00"),"-","△")&amp;"】"))</f>
        <v>【0.23】</v>
      </c>
    </row>
    <row r="7" spans="1:145" s="22" customFormat="1" x14ac:dyDescent="0.15">
      <c r="A7" s="14"/>
      <c r="B7" s="23">
        <v>2022</v>
      </c>
      <c r="C7" s="23">
        <v>63029</v>
      </c>
      <c r="D7" s="23">
        <v>47</v>
      </c>
      <c r="E7" s="23">
        <v>17</v>
      </c>
      <c r="F7" s="23">
        <v>1</v>
      </c>
      <c r="G7" s="23">
        <v>0</v>
      </c>
      <c r="H7" s="23" t="s">
        <v>98</v>
      </c>
      <c r="I7" s="23" t="s">
        <v>99</v>
      </c>
      <c r="J7" s="23" t="s">
        <v>100</v>
      </c>
      <c r="K7" s="23" t="s">
        <v>101</v>
      </c>
      <c r="L7" s="23" t="s">
        <v>102</v>
      </c>
      <c r="M7" s="23" t="s">
        <v>103</v>
      </c>
      <c r="N7" s="24" t="s">
        <v>104</v>
      </c>
      <c r="O7" s="24" t="s">
        <v>105</v>
      </c>
      <c r="P7" s="24">
        <v>87.64</v>
      </c>
      <c r="Q7" s="24">
        <v>78.05</v>
      </c>
      <c r="R7" s="24">
        <v>3350</v>
      </c>
      <c r="S7" s="24">
        <v>10722</v>
      </c>
      <c r="T7" s="24">
        <v>31.15</v>
      </c>
      <c r="U7" s="24">
        <v>344.21</v>
      </c>
      <c r="V7" s="24">
        <v>9376</v>
      </c>
      <c r="W7" s="24">
        <v>3.52</v>
      </c>
      <c r="X7" s="24">
        <v>2663.64</v>
      </c>
      <c r="Y7" s="24">
        <v>56.28</v>
      </c>
      <c r="Z7" s="24">
        <v>55.57</v>
      </c>
      <c r="AA7" s="24">
        <v>57.36</v>
      </c>
      <c r="AB7" s="24">
        <v>55.75</v>
      </c>
      <c r="AC7" s="24">
        <v>55.82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1622.56</v>
      </c>
      <c r="BG7" s="24">
        <v>1795.89</v>
      </c>
      <c r="BH7" s="24">
        <v>1607.03</v>
      </c>
      <c r="BI7" s="24">
        <v>879.94</v>
      </c>
      <c r="BJ7" s="24">
        <v>847.91</v>
      </c>
      <c r="BK7" s="24">
        <v>958.81</v>
      </c>
      <c r="BL7" s="24">
        <v>1001.3</v>
      </c>
      <c r="BM7" s="24">
        <v>1050.51</v>
      </c>
      <c r="BN7" s="24">
        <v>747.84</v>
      </c>
      <c r="BO7" s="24">
        <v>804.98</v>
      </c>
      <c r="BP7" s="24">
        <v>652.82000000000005</v>
      </c>
      <c r="BQ7" s="24">
        <v>59.98</v>
      </c>
      <c r="BR7" s="24">
        <v>62.34</v>
      </c>
      <c r="BS7" s="24">
        <v>65.25</v>
      </c>
      <c r="BT7" s="24">
        <v>60.86</v>
      </c>
      <c r="BU7" s="24">
        <v>59.56</v>
      </c>
      <c r="BV7" s="24">
        <v>82.88</v>
      </c>
      <c r="BW7" s="24">
        <v>81.88</v>
      </c>
      <c r="BX7" s="24">
        <v>82.65</v>
      </c>
      <c r="BY7" s="24">
        <v>90.17</v>
      </c>
      <c r="BZ7" s="24">
        <v>88.71</v>
      </c>
      <c r="CA7" s="24">
        <v>97.61</v>
      </c>
      <c r="CB7" s="24">
        <v>291.31</v>
      </c>
      <c r="CC7" s="24">
        <v>285.97000000000003</v>
      </c>
      <c r="CD7" s="24">
        <v>276.49</v>
      </c>
      <c r="CE7" s="24">
        <v>298.64999999999998</v>
      </c>
      <c r="CF7" s="24">
        <v>304.12</v>
      </c>
      <c r="CG7" s="24">
        <v>190.99</v>
      </c>
      <c r="CH7" s="24">
        <v>187.55</v>
      </c>
      <c r="CI7" s="24">
        <v>186.3</v>
      </c>
      <c r="CJ7" s="24">
        <v>173.17</v>
      </c>
      <c r="CK7" s="24">
        <v>174.8</v>
      </c>
      <c r="CL7" s="24">
        <v>138.29</v>
      </c>
      <c r="CM7" s="24" t="s">
        <v>104</v>
      </c>
      <c r="CN7" s="24" t="s">
        <v>104</v>
      </c>
      <c r="CO7" s="24" t="s">
        <v>104</v>
      </c>
      <c r="CP7" s="24" t="s">
        <v>104</v>
      </c>
      <c r="CQ7" s="24" t="s">
        <v>104</v>
      </c>
      <c r="CR7" s="24">
        <v>52.58</v>
      </c>
      <c r="CS7" s="24">
        <v>50.94</v>
      </c>
      <c r="CT7" s="24">
        <v>50.53</v>
      </c>
      <c r="CU7" s="24">
        <v>56.43</v>
      </c>
      <c r="CV7" s="24">
        <v>55.82</v>
      </c>
      <c r="CW7" s="24">
        <v>59.1</v>
      </c>
      <c r="CX7" s="24">
        <v>86.33</v>
      </c>
      <c r="CY7" s="24">
        <v>86.67</v>
      </c>
      <c r="CZ7" s="24">
        <v>86.99</v>
      </c>
      <c r="DA7" s="24">
        <v>87.61</v>
      </c>
      <c r="DB7" s="24">
        <v>88.23</v>
      </c>
      <c r="DC7" s="24">
        <v>83.02</v>
      </c>
      <c r="DD7" s="24">
        <v>82.55</v>
      </c>
      <c r="DE7" s="24">
        <v>82.08</v>
      </c>
      <c r="DF7" s="24">
        <v>91.07</v>
      </c>
      <c r="DG7" s="24">
        <v>90.67</v>
      </c>
      <c r="DH7" s="24">
        <v>95.82</v>
      </c>
      <c r="DI7" s="24"/>
      <c r="DJ7" s="24"/>
      <c r="DK7" s="24"/>
      <c r="DL7" s="24"/>
      <c r="DM7" s="24"/>
      <c r="DN7" s="24"/>
      <c r="DO7" s="24"/>
      <c r="DP7" s="24"/>
      <c r="DQ7" s="24"/>
      <c r="DR7" s="24"/>
      <c r="DS7" s="24"/>
      <c r="DT7" s="24"/>
      <c r="DU7" s="24"/>
      <c r="DV7" s="24"/>
      <c r="DW7" s="24"/>
      <c r="DX7" s="24"/>
      <c r="DY7" s="24"/>
      <c r="DZ7" s="24"/>
      <c r="EA7" s="24"/>
      <c r="EB7" s="24"/>
      <c r="EC7" s="24"/>
      <c r="ED7" s="24"/>
      <c r="EE7" s="24">
        <v>0.27</v>
      </c>
      <c r="EF7" s="24">
        <v>1</v>
      </c>
      <c r="EG7" s="24">
        <v>0.92</v>
      </c>
      <c r="EH7" s="24">
        <v>0.73</v>
      </c>
      <c r="EI7" s="24">
        <v>0</v>
      </c>
      <c r="EJ7" s="24">
        <v>0.13</v>
      </c>
      <c r="EK7" s="24">
        <v>0.15</v>
      </c>
      <c r="EL7" s="24">
        <v>1.65</v>
      </c>
      <c r="EM7" s="24">
        <v>0.15</v>
      </c>
      <c r="EN7" s="24">
        <v>0.12</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U3041</cp:lastModifiedBy>
  <cp:lastPrinted>2024-01-22T05:00:09Z</cp:lastPrinted>
  <dcterms:created xsi:type="dcterms:W3CDTF">2023-12-12T02:46:21Z</dcterms:created>
  <dcterms:modified xsi:type="dcterms:W3CDTF">2024-01-23T04:15:04Z</dcterms:modified>
  <cp:category/>
</cp:coreProperties>
</file>