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<sst xmlns="http://schemas.openxmlformats.org/spreadsheetml/2006/main" count="240" uniqueCount="125">
  <si>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</si>
  <si>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</si>
  <si>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</si>
  <si>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</si>
  <si>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</si>
  <si>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</si>
  <si>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</si>
  <si>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</si>
  <si>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</si>
  <si>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</si>
  <si>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</si>
  <si>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</si>
  <si>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</si>
  <si>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</si>
  <si>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</si>
  <si>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</si>
  <si>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</si>
  <si>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</si>
  <si>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</si>
  <si>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</si>
  <si>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</si>
  <si>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</si>
  <si>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</si>
  <si>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</si>
  <si>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</si>
  <si>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</si>
  <si>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</si>
  <si>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</si>
  <si>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</si>
  <si>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</si>
  <si>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</si>
  <si>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</si>
  <si>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</si>
  <si>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</si>
  <si>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</si>
  <si>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</si>
  <si>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</si>
  <si>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</si>
  <si>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</si>
  <si>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</si>
  <si>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</si>
  <si>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</si>
  <si>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</si>
  <si>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</si>
  <si>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</si>
  <si>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</si>
  <si>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</si>
  <si>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</si>
  <si>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</si>
  <si>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</si>
  <si>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</si>
  <si>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</si>
  <si>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</si>
  <si>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</si>
  <si>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</si>
  <si>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</si>
  <si>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</si>
  <si>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</si>
  <si>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</si>
  <si>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</si>
  <si>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</si>
  <si>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</si>
  <si>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</si>
  <si>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</si>
  <si>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</si>
  <si>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</si>
  <si>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</si>
  <si>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</si>
  <si>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</si>
  <si>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</si>
  <si>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</si>
  <si>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</si>
  <si>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</si>
  <si>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</si>
  <si>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</si>
  <si>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</si>
  <si>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</si>
  <si>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</si>
  <si>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</si>
  <si>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</si>
  <si>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</si>
  <si>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</si>
  <si>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</si>
  <si>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</si>
  <si>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</si>
  <si>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</si>
  <si>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</si>
  <si>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</si>
  <si>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</si>
  <si>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</si>
  <si>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</si>
  <si>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</si>
  <si>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</si>
  <si>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</si>
  <si>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</si>
  <si>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</si>
  <si>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</si>
  <si>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</si>
  <si>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</si>
  <si>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</si>
  <si>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</si>
  <si>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</si>
  <si>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</si>
  <si>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</si>
  <si>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</si>
  <si>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</si>
  <si>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</si>
  <si>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</si>
  <si>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</si>
  <si>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山形市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</si>
  <si>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</si>
  <si>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</si>
  <si>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</si>
  <si>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</si>
  <si>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</si>
  <si>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</si>
  <si>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</si>
  <si>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</si>
  <si>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</si>
  <si>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</si>
  <si>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</si>
  <si>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③老朽化した管渠がないため、改修等の実績はない。
　農業集落排水事業の管渠については、今後診断等を実施し、結果に基づき老朽管渠の計画的な改修工事を実施していく。</t>
    <phoneticPr fontId="7"/>
  </si>
  <si>
    <t>　農業集落排水事業の経営は、類似団体と比較すると経費回収率が低く、汚水処理原価が高い状況となっている。
　今後、農集排施設の経年劣化による修繕費の増加が予想されるが、計画的な修繕を行い維持管理費の増加抑制に努め、また、使用料の見直しについて早急に取り組み使用料収入の確保を図り、健全で効率的な管理運営を目指していく。</t>
    <phoneticPr fontId="7"/>
  </si>
  <si>
    <t>非設置</t>
    <rPh sb="0" eb="1">
      <t>ヒ</t>
    </rPh>
    <rPh sb="1" eb="3">
      <t>セッチ</t>
    </rPh>
    <phoneticPr fontId="4"/>
  </si>
  <si>
    <t xml:space="preserve">①地方債償還金は全て一般会計からの繰り入れにより償還している。維持管理費については、使用料収入の不足分を一般会計から繰り入れしている。過去の事業に伴う企業債の累積と元金償還金、維持管理費の増のため、収益的収支比率が年々低くなってきている。
④新規の借入の予定はないため、企業債残高は年々減少している。企業債は全て一般会計からの繰り入れで賄っている現状である。
⑤本市の農集排使用料は、類似団体に比して低い水準に設定されており、過去の事業に伴う企業債の累積と元金償還金、維持管理費の増のため、経費回収率が低くなっている。
⑥過去の事業に伴う企業債の累積と元金償還金、維持管理費の増のため、類似団体と比して高くなっている。
⑦水洗化率は上昇しているものの、農業集落排水事業区域における人口減により、晴天時一日平均処理水量は横ばいとなっている。
⑧普及活動により水洗化率は上昇している。
　以上のことから、今後、健全で効率的な管理運営を行うためには使用料収入の確保が重要であることから、使用料の見直しについて早急に取り組んでいく。
</t>
    <rPh sb="121" eb="123">
      <t>シンキ</t>
    </rPh>
    <rPh sb="124" eb="126">
      <t>カリイレ</t>
    </rPh>
    <rPh sb="127" eb="129">
      <t>ヨテイ</t>
    </rPh>
    <rPh sb="137" eb="138">
      <t>サイ</t>
    </rPh>
    <rPh sb="138" eb="140">
      <t>ザンダカ</t>
    </rPh>
    <rPh sb="141" eb="143">
      <t>ネンネン</t>
    </rPh>
    <rPh sb="143" eb="145">
      <t>ゲンショウ</t>
    </rPh>
    <rPh sb="150" eb="152">
      <t>キギョウ</t>
    </rPh>
    <rPh sb="152" eb="153">
      <t>サイ</t>
    </rPh>
    <rPh sb="154" eb="155">
      <t>スベ</t>
    </rPh>
    <rPh sb="156" eb="158">
      <t>イッパン</t>
    </rPh>
    <rPh sb="158" eb="160">
      <t>カイケイ</t>
    </rPh>
    <rPh sb="168" eb="169">
      <t>マカナ</t>
    </rPh>
    <rPh sb="173" eb="175">
      <t>ゲンジョウ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</si>
</sst>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855424"/>
        <c:axId val="10511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4855424"/>
        <c:axId val="105119744"/>
      </c:lineChart>
      <c:dateAx>
        <c:axId val="104855424"/>
        <c:scaling>
          <c:orientation val="minMax"/>
        </c:scaling>
        <c:delete val="1"/>
        <c:axPos val="b"/>
        <c:numFmt formatCode="ge" sourceLinked="1"/>
        <c:majorTickMark val="none"/>
        <c:minorTickMark val="none"/>
        <c:tickLblPos val="none"/>
        <c:crossAx val="105119744"/>
        <c:crosses val="autoZero"/>
        <c:auto val="1"/>
        <c:lblOffset val="100"/>
        <c:baseTimeUnit val="years"/>
      </c:dateAx>
      <c:valAx>
        <c:axId val="10511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5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53.04</c:v>
                </c:pt>
                <c:pt idx="1">
                  <c:v>53.04</c:v>
                </c:pt>
                <c:pt idx="2">
                  <c:v>53.04</c:v>
                </c:pt>
                <c:pt idx="3">
                  <c:v>53.04</c:v>
                </c:pt>
                <c:pt idx="4">
                  <c:v>53.04</c:v>
                </c:pt>
              </c:numCache>
            </c:numRef>
          </c:val>
        </c:ser>
        <c:dLbls>
          <c:showLegendKey val="0"/>
          <c:showVal val="0"/>
          <c:showCatName val="0"/>
          <c:showSerName val="0"/>
          <c:showPercent val="0"/>
          <c:showBubbleSize val="0"/>
        </c:dLbls>
        <c:gapWidth val="150"/>
        <c:axId val="96363648"/>
        <c:axId val="9636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96363648"/>
        <c:axId val="96365568"/>
      </c:lineChart>
      <c:dateAx>
        <c:axId val="96363648"/>
        <c:scaling>
          <c:orientation val="minMax"/>
        </c:scaling>
        <c:delete val="1"/>
        <c:axPos val="b"/>
        <c:numFmt formatCode="ge" sourceLinked="1"/>
        <c:majorTickMark val="none"/>
        <c:minorTickMark val="none"/>
        <c:tickLblPos val="none"/>
        <c:crossAx val="96365568"/>
        <c:crosses val="autoZero"/>
        <c:auto val="1"/>
        <c:lblOffset val="100"/>
        <c:baseTimeUnit val="years"/>
      </c:dateAx>
      <c:valAx>
        <c:axId val="9636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6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87.01</c:v>
                </c:pt>
                <c:pt idx="1">
                  <c:v>88.93</c:v>
                </c:pt>
                <c:pt idx="2">
                  <c:v>90.15</c:v>
                </c:pt>
                <c:pt idx="3">
                  <c:v>91.03</c:v>
                </c:pt>
                <c:pt idx="4">
                  <c:v>91.09</c:v>
                </c:pt>
              </c:numCache>
            </c:numRef>
          </c:val>
        </c:ser>
        <c:dLbls>
          <c:showLegendKey val="0"/>
          <c:showVal val="0"/>
          <c:showCatName val="0"/>
          <c:showSerName val="0"/>
          <c:showPercent val="0"/>
          <c:showBubbleSize val="0"/>
        </c:dLbls>
        <c:gapWidth val="150"/>
        <c:axId val="96396032"/>
        <c:axId val="9639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96396032"/>
        <c:axId val="96397952"/>
      </c:lineChart>
      <c:dateAx>
        <c:axId val="96396032"/>
        <c:scaling>
          <c:orientation val="minMax"/>
        </c:scaling>
        <c:delete val="1"/>
        <c:axPos val="b"/>
        <c:numFmt formatCode="ge" sourceLinked="1"/>
        <c:majorTickMark val="none"/>
        <c:minorTickMark val="none"/>
        <c:tickLblPos val="none"/>
        <c:crossAx val="96397952"/>
        <c:crosses val="autoZero"/>
        <c:auto val="1"/>
        <c:lblOffset val="100"/>
        <c:baseTimeUnit val="years"/>
      </c:dateAx>
      <c:valAx>
        <c:axId val="9639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9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46.62</c:v>
                </c:pt>
                <c:pt idx="1">
                  <c:v>45.35</c:v>
                </c:pt>
                <c:pt idx="2">
                  <c:v>44.84</c:v>
                </c:pt>
                <c:pt idx="3">
                  <c:v>45.09</c:v>
                </c:pt>
                <c:pt idx="4">
                  <c:v>41.51</c:v>
                </c:pt>
              </c:numCache>
            </c:numRef>
          </c:val>
        </c:ser>
        <c:dLbls>
          <c:showLegendKey val="0"/>
          <c:showVal val="0"/>
          <c:showCatName val="0"/>
          <c:showSerName val="0"/>
          <c:showPercent val="0"/>
          <c:showBubbleSize val="0"/>
        </c:dLbls>
        <c:gapWidth val="150"/>
        <c:axId val="105162240"/>
        <c:axId val="10516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62240"/>
        <c:axId val="105164160"/>
      </c:lineChart>
      <c:dateAx>
        <c:axId val="105162240"/>
        <c:scaling>
          <c:orientation val="minMax"/>
        </c:scaling>
        <c:delete val="1"/>
        <c:axPos val="b"/>
        <c:numFmt formatCode="ge" sourceLinked="1"/>
        <c:majorTickMark val="none"/>
        <c:minorTickMark val="none"/>
        <c:tickLblPos val="none"/>
        <c:crossAx val="105164160"/>
        <c:crosses val="autoZero"/>
        <c:auto val="1"/>
        <c:lblOffset val="100"/>
        <c:baseTimeUnit val="years"/>
      </c:dateAx>
      <c:valAx>
        <c:axId val="10516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6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644608"/>
        <c:axId val="10664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644608"/>
        <c:axId val="106646528"/>
      </c:lineChart>
      <c:dateAx>
        <c:axId val="106644608"/>
        <c:scaling>
          <c:orientation val="minMax"/>
        </c:scaling>
        <c:delete val="1"/>
        <c:axPos val="b"/>
        <c:numFmt formatCode="ge" sourceLinked="1"/>
        <c:majorTickMark val="none"/>
        <c:minorTickMark val="none"/>
        <c:tickLblPos val="none"/>
        <c:crossAx val="106646528"/>
        <c:crosses val="autoZero"/>
        <c:auto val="1"/>
        <c:lblOffset val="100"/>
        <c:baseTimeUnit val="years"/>
      </c:dateAx>
      <c:valAx>
        <c:axId val="10664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4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689280"/>
        <c:axId val="1066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689280"/>
        <c:axId val="106691200"/>
      </c:lineChart>
      <c:dateAx>
        <c:axId val="106689280"/>
        <c:scaling>
          <c:orientation val="minMax"/>
        </c:scaling>
        <c:delete val="1"/>
        <c:axPos val="b"/>
        <c:numFmt formatCode="ge" sourceLinked="1"/>
        <c:majorTickMark val="none"/>
        <c:minorTickMark val="none"/>
        <c:tickLblPos val="none"/>
        <c:crossAx val="106691200"/>
        <c:crosses val="autoZero"/>
        <c:auto val="1"/>
        <c:lblOffset val="100"/>
        <c:baseTimeUnit val="years"/>
      </c:dateAx>
      <c:valAx>
        <c:axId val="1066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726144"/>
        <c:axId val="10672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726144"/>
        <c:axId val="106728064"/>
      </c:lineChart>
      <c:dateAx>
        <c:axId val="106726144"/>
        <c:scaling>
          <c:orientation val="minMax"/>
        </c:scaling>
        <c:delete val="1"/>
        <c:axPos val="b"/>
        <c:numFmt formatCode="ge" sourceLinked="1"/>
        <c:majorTickMark val="none"/>
        <c:minorTickMark val="none"/>
        <c:tickLblPos val="none"/>
        <c:crossAx val="106728064"/>
        <c:crosses val="autoZero"/>
        <c:auto val="1"/>
        <c:lblOffset val="100"/>
        <c:baseTimeUnit val="years"/>
      </c:dateAx>
      <c:valAx>
        <c:axId val="10672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2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768640"/>
        <c:axId val="10677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768640"/>
        <c:axId val="106770816"/>
      </c:lineChart>
      <c:dateAx>
        <c:axId val="106768640"/>
        <c:scaling>
          <c:orientation val="minMax"/>
        </c:scaling>
        <c:delete val="1"/>
        <c:axPos val="b"/>
        <c:numFmt formatCode="ge" sourceLinked="1"/>
        <c:majorTickMark val="none"/>
        <c:minorTickMark val="none"/>
        <c:tickLblPos val="none"/>
        <c:crossAx val="106770816"/>
        <c:crosses val="autoZero"/>
        <c:auto val="1"/>
        <c:lblOffset val="100"/>
        <c:baseTimeUnit val="years"/>
      </c:dateAx>
      <c:valAx>
        <c:axId val="10677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2804.31</c:v>
                </c:pt>
                <c:pt idx="1">
                  <c:v>2708.3</c:v>
                </c:pt>
                <c:pt idx="2">
                  <c:v>2531.4899999999998</c:v>
                </c:pt>
                <c:pt idx="3" formatCode="#,##0.00;&quot;△&quot;#,##0.00">
                  <c:v>0</c:v>
                </c:pt>
                <c:pt idx="4" formatCode="#,##0.00;&quot;△&quot;#,##0.00">
                  <c:v>0</c:v>
                </c:pt>
              </c:numCache>
            </c:numRef>
          </c:val>
        </c:ser>
        <c:dLbls>
          <c:showLegendKey val="0"/>
          <c:showVal val="0"/>
          <c:showCatName val="0"/>
          <c:showSerName val="0"/>
          <c:showPercent val="0"/>
          <c:showBubbleSize val="0"/>
        </c:dLbls>
        <c:gapWidth val="150"/>
        <c:axId val="106801024"/>
        <c:axId val="1068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06801024"/>
        <c:axId val="106811392"/>
      </c:lineChart>
      <c:dateAx>
        <c:axId val="106801024"/>
        <c:scaling>
          <c:orientation val="minMax"/>
        </c:scaling>
        <c:delete val="1"/>
        <c:axPos val="b"/>
        <c:numFmt formatCode="ge" sourceLinked="1"/>
        <c:majorTickMark val="none"/>
        <c:minorTickMark val="none"/>
        <c:tickLblPos val="none"/>
        <c:crossAx val="106811392"/>
        <c:crosses val="autoZero"/>
        <c:auto val="1"/>
        <c:lblOffset val="100"/>
        <c:baseTimeUnit val="years"/>
      </c:dateAx>
      <c:valAx>
        <c:axId val="10681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0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26.31</c:v>
                </c:pt>
                <c:pt idx="1">
                  <c:v>25.45</c:v>
                </c:pt>
                <c:pt idx="2">
                  <c:v>25.11</c:v>
                </c:pt>
                <c:pt idx="3">
                  <c:v>25.01</c:v>
                </c:pt>
                <c:pt idx="4">
                  <c:v>24.27</c:v>
                </c:pt>
              </c:numCache>
            </c:numRef>
          </c:val>
        </c:ser>
        <c:dLbls>
          <c:showLegendKey val="0"/>
          <c:showVal val="0"/>
          <c:showCatName val="0"/>
          <c:showSerName val="0"/>
          <c:showPercent val="0"/>
          <c:showBubbleSize val="0"/>
        </c:dLbls>
        <c:gapWidth val="150"/>
        <c:axId val="106818944"/>
        <c:axId val="1068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06818944"/>
        <c:axId val="106845696"/>
      </c:lineChart>
      <c:dateAx>
        <c:axId val="106818944"/>
        <c:scaling>
          <c:orientation val="minMax"/>
        </c:scaling>
        <c:delete val="1"/>
        <c:axPos val="b"/>
        <c:numFmt formatCode="ge" sourceLinked="1"/>
        <c:majorTickMark val="none"/>
        <c:minorTickMark val="none"/>
        <c:tickLblPos val="none"/>
        <c:crossAx val="106845696"/>
        <c:crosses val="autoZero"/>
        <c:auto val="1"/>
        <c:lblOffset val="100"/>
        <c:baseTimeUnit val="years"/>
      </c:dateAx>
      <c:valAx>
        <c:axId val="1068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1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379.87</c:v>
                </c:pt>
                <c:pt idx="1">
                  <c:v>360.93</c:v>
                </c:pt>
                <c:pt idx="2">
                  <c:v>389.24</c:v>
                </c:pt>
                <c:pt idx="3">
                  <c:v>388.73</c:v>
                </c:pt>
                <c:pt idx="4">
                  <c:v>381.59</c:v>
                </c:pt>
              </c:numCache>
            </c:numRef>
          </c:val>
        </c:ser>
        <c:dLbls>
          <c:showLegendKey val="0"/>
          <c:showVal val="0"/>
          <c:showCatName val="0"/>
          <c:showSerName val="0"/>
          <c:showPercent val="0"/>
          <c:showBubbleSize val="0"/>
        </c:dLbls>
        <c:gapWidth val="150"/>
        <c:axId val="106879232"/>
        <c:axId val="9633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06879232"/>
        <c:axId val="96337920"/>
      </c:lineChart>
      <c:dateAx>
        <c:axId val="106879232"/>
        <c:scaling>
          <c:orientation val="minMax"/>
        </c:scaling>
        <c:delete val="1"/>
        <c:axPos val="b"/>
        <c:numFmt formatCode="ge" sourceLinked="1"/>
        <c:majorTickMark val="none"/>
        <c:minorTickMark val="none"/>
        <c:tickLblPos val="none"/>
        <c:crossAx val="96337920"/>
        <c:crosses val="autoZero"/>
        <c:auto val="1"/>
        <c:lblOffset val="100"/>
        <c:baseTimeUnit val="years"/>
      </c:dateAx>
      <c:valAx>
        <c:axId val="9633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7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 zoomScaleNormal="100" workbookViewId="0">
      <selection activeCell="CB24" sqref="CB2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山形市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123</v>
      </c>
      <c r="AE8" s="49"/>
      <c r="AF8" s="49"/>
      <c r="AG8" s="49"/>
      <c r="AH8" s="49"/>
      <c r="AI8" s="49"/>
      <c r="AJ8" s="49"/>
      <c r="AK8" s="4"/>
      <c r="AL8" s="50">
        <f>データ!S6</f>
        <v>249133</v>
      </c>
      <c r="AM8" s="50"/>
      <c r="AN8" s="50"/>
      <c r="AO8" s="50"/>
      <c r="AP8" s="50"/>
      <c r="AQ8" s="50"/>
      <c r="AR8" s="50"/>
      <c r="AS8" s="50"/>
      <c r="AT8" s="45">
        <f>データ!T6</f>
        <v>381.3</v>
      </c>
      <c r="AU8" s="45"/>
      <c r="AV8" s="45"/>
      <c r="AW8" s="45"/>
      <c r="AX8" s="45"/>
      <c r="AY8" s="45"/>
      <c r="AZ8" s="45"/>
      <c r="BA8" s="45"/>
      <c r="BB8" s="45">
        <f>データ!U6</f>
        <v>653.38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1.79</v>
      </c>
      <c r="Q10" s="45"/>
      <c r="R10" s="45"/>
      <c r="S10" s="45"/>
      <c r="T10" s="45"/>
      <c r="U10" s="45"/>
      <c r="V10" s="45"/>
      <c r="W10" s="45">
        <f>データ!Q6</f>
        <v>100</v>
      </c>
      <c r="X10" s="45"/>
      <c r="Y10" s="45"/>
      <c r="Z10" s="45"/>
      <c r="AA10" s="45"/>
      <c r="AB10" s="45"/>
      <c r="AC10" s="45"/>
      <c r="AD10" s="50">
        <f>データ!R6</f>
        <v>2505</v>
      </c>
      <c r="AE10" s="50"/>
      <c r="AF10" s="50"/>
      <c r="AG10" s="50"/>
      <c r="AH10" s="50"/>
      <c r="AI10" s="50"/>
      <c r="AJ10" s="50"/>
      <c r="AK10" s="2"/>
      <c r="AL10" s="50">
        <f>データ!V6</f>
        <v>4435</v>
      </c>
      <c r="AM10" s="50"/>
      <c r="AN10" s="50"/>
      <c r="AO10" s="50"/>
      <c r="AP10" s="50"/>
      <c r="AQ10" s="50"/>
      <c r="AR10" s="50"/>
      <c r="AS10" s="50"/>
      <c r="AT10" s="45">
        <f>データ!W6</f>
        <v>2.98</v>
      </c>
      <c r="AU10" s="45"/>
      <c r="AV10" s="45"/>
      <c r="AW10" s="45"/>
      <c r="AX10" s="45"/>
      <c r="AY10" s="45"/>
      <c r="AZ10" s="45"/>
      <c r="BA10" s="45"/>
      <c r="BB10" s="45">
        <f>データ!X6</f>
        <v>1488.26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62014</v>
      </c>
      <c r="D6" s="33">
        <f t="shared" si="3"/>
        <v>47</v>
      </c>
      <c r="E6" s="33">
        <f t="shared" si="3"/>
        <v>17</v>
      </c>
      <c r="F6" s="33">
        <f t="shared" si="3"/>
        <v>5</v>
      </c>
      <c r="G6" s="33">
        <f t="shared" si="3"/>
        <v>0</v>
      </c>
      <c r="H6" s="33" t="str">
        <f t="shared" si="3"/>
        <v>山形県　山形市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1.79</v>
      </c>
      <c r="Q6" s="34">
        <f t="shared" si="3"/>
        <v>100</v>
      </c>
      <c r="R6" s="34">
        <f t="shared" si="3"/>
        <v>2505</v>
      </c>
      <c r="S6" s="34">
        <f t="shared" si="3"/>
        <v>249133</v>
      </c>
      <c r="T6" s="34">
        <f t="shared" si="3"/>
        <v>381.3</v>
      </c>
      <c r="U6" s="34">
        <f t="shared" si="3"/>
        <v>653.38</v>
      </c>
      <c r="V6" s="34">
        <f t="shared" si="3"/>
        <v>4435</v>
      </c>
      <c r="W6" s="34">
        <f t="shared" si="3"/>
        <v>2.98</v>
      </c>
      <c r="X6" s="34">
        <f t="shared" si="3"/>
        <v>1488.26</v>
      </c>
      <c r="Y6" s="35">
        <f>IF(Y7="",NA(),Y7)</f>
        <v>46.62</v>
      </c>
      <c r="Z6" s="35">
        <f t="shared" ref="Z6:AH6" si="4">IF(Z7="",NA(),Z7)</f>
        <v>45.35</v>
      </c>
      <c r="AA6" s="35">
        <f t="shared" si="4"/>
        <v>44.84</v>
      </c>
      <c r="AB6" s="35">
        <f t="shared" si="4"/>
        <v>45.09</v>
      </c>
      <c r="AC6" s="35">
        <f t="shared" si="4"/>
        <v>41.51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2804.31</v>
      </c>
      <c r="BG6" s="35">
        <f t="shared" ref="BG6:BO6" si="7">IF(BG7="",NA(),BG7)</f>
        <v>2708.3</v>
      </c>
      <c r="BH6" s="35">
        <f t="shared" si="7"/>
        <v>2531.4899999999998</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26.31</v>
      </c>
      <c r="BR6" s="35">
        <f t="shared" ref="BR6:BZ6" si="8">IF(BR7="",NA(),BR7)</f>
        <v>25.45</v>
      </c>
      <c r="BS6" s="35">
        <f t="shared" si="8"/>
        <v>25.11</v>
      </c>
      <c r="BT6" s="35">
        <f t="shared" si="8"/>
        <v>25.01</v>
      </c>
      <c r="BU6" s="35">
        <f t="shared" si="8"/>
        <v>24.27</v>
      </c>
      <c r="BV6" s="35">
        <f t="shared" si="8"/>
        <v>51.03</v>
      </c>
      <c r="BW6" s="35">
        <f t="shared" si="8"/>
        <v>50.9</v>
      </c>
      <c r="BX6" s="35">
        <f t="shared" si="8"/>
        <v>50.82</v>
      </c>
      <c r="BY6" s="35">
        <f t="shared" si="8"/>
        <v>52.19</v>
      </c>
      <c r="BZ6" s="35">
        <f t="shared" si="8"/>
        <v>55.32</v>
      </c>
      <c r="CA6" s="34" t="str">
        <f>IF(CA7="","",IF(CA7="-","【-】","【"&amp;SUBSTITUTE(TEXT(CA7,"#,##0.00"),"-","△")&amp;"】"))</f>
        <v>【55.73】</v>
      </c>
      <c r="CB6" s="35">
        <f>IF(CB7="",NA(),CB7)</f>
        <v>379.87</v>
      </c>
      <c r="CC6" s="35">
        <f t="shared" ref="CC6:CK6" si="9">IF(CC7="",NA(),CC7)</f>
        <v>360.93</v>
      </c>
      <c r="CD6" s="35">
        <f t="shared" si="9"/>
        <v>389.24</v>
      </c>
      <c r="CE6" s="35">
        <f t="shared" si="9"/>
        <v>388.73</v>
      </c>
      <c r="CF6" s="35">
        <f t="shared" si="9"/>
        <v>381.59</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53.04</v>
      </c>
      <c r="CN6" s="35">
        <f t="shared" ref="CN6:CV6" si="10">IF(CN7="",NA(),CN7)</f>
        <v>53.04</v>
      </c>
      <c r="CO6" s="35">
        <f t="shared" si="10"/>
        <v>53.04</v>
      </c>
      <c r="CP6" s="35">
        <f t="shared" si="10"/>
        <v>53.04</v>
      </c>
      <c r="CQ6" s="35">
        <f t="shared" si="10"/>
        <v>53.04</v>
      </c>
      <c r="CR6" s="35">
        <f t="shared" si="10"/>
        <v>54.74</v>
      </c>
      <c r="CS6" s="35">
        <f t="shared" si="10"/>
        <v>53.78</v>
      </c>
      <c r="CT6" s="35">
        <f t="shared" si="10"/>
        <v>53.24</v>
      </c>
      <c r="CU6" s="35">
        <f t="shared" si="10"/>
        <v>52.31</v>
      </c>
      <c r="CV6" s="35">
        <f t="shared" si="10"/>
        <v>60.65</v>
      </c>
      <c r="CW6" s="34" t="str">
        <f>IF(CW7="","",IF(CW7="-","【-】","【"&amp;SUBSTITUTE(TEXT(CW7,"#,##0.00"),"-","△")&amp;"】"))</f>
        <v>【59.15】</v>
      </c>
      <c r="CX6" s="35">
        <f>IF(CX7="",NA(),CX7)</f>
        <v>87.01</v>
      </c>
      <c r="CY6" s="35">
        <f t="shared" ref="CY6:DG6" si="11">IF(CY7="",NA(),CY7)</f>
        <v>88.93</v>
      </c>
      <c r="CZ6" s="35">
        <f t="shared" si="11"/>
        <v>90.15</v>
      </c>
      <c r="DA6" s="35">
        <f t="shared" si="11"/>
        <v>91.03</v>
      </c>
      <c r="DB6" s="35">
        <f t="shared" si="11"/>
        <v>91.09</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62014</v>
      </c>
      <c r="D7" s="37">
        <v>47</v>
      </c>
      <c r="E7" s="37">
        <v>17</v>
      </c>
      <c r="F7" s="37">
        <v>5</v>
      </c>
      <c r="G7" s="37">
        <v>0</v>
      </c>
      <c r="H7" s="37" t="s">
        <v>109</v>
      </c>
      <c r="I7" s="37" t="s">
        <v>110</v>
      </c>
      <c r="J7" s="37" t="s">
        <v>111</v>
      </c>
      <c r="K7" s="37" t="s">
        <v>112</v>
      </c>
      <c r="L7" s="37" t="s">
        <v>113</v>
      </c>
      <c r="M7" s="37"/>
      <c r="N7" s="38" t="s">
        <v>114</v>
      </c>
      <c r="O7" s="38" t="s">
        <v>115</v>
      </c>
      <c r="P7" s="38">
        <v>1.79</v>
      </c>
      <c r="Q7" s="38">
        <v>100</v>
      </c>
      <c r="R7" s="38">
        <v>2505</v>
      </c>
      <c r="S7" s="38">
        <v>249133</v>
      </c>
      <c r="T7" s="38">
        <v>381.3</v>
      </c>
      <c r="U7" s="38">
        <v>653.38</v>
      </c>
      <c r="V7" s="38">
        <v>4435</v>
      </c>
      <c r="W7" s="38">
        <v>2.98</v>
      </c>
      <c r="X7" s="38">
        <v>1488.26</v>
      </c>
      <c r="Y7" s="38">
        <v>46.62</v>
      </c>
      <c r="Z7" s="38">
        <v>45.35</v>
      </c>
      <c r="AA7" s="38">
        <v>44.84</v>
      </c>
      <c r="AB7" s="38">
        <v>45.09</v>
      </c>
      <c r="AC7" s="38">
        <v>41.51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2804.31</v>
      </c>
      <c r="BG7" s="38">
        <v>2708.3</v>
      </c>
      <c r="BH7" s="38">
        <v>2531.4899999999998</v>
      </c>
      <c r="BI7" s="38">
        <v>0</v>
      </c>
      <c r="BJ7" s="38">
        <v>0</v>
      </c>
      <c r="BK7" s="38">
        <v>1197.82</v>
      </c>
      <c r="BL7" s="38">
        <v>1126.77</v>
      </c>
      <c r="BM7" s="38">
        <v>1044.8</v>
      </c>
      <c r="BN7" s="38">
        <v>1081.8</v>
      </c>
      <c r="BO7" s="38">
        <v>974.93</v>
      </c>
      <c r="BP7" s="38">
        <v>914.53</v>
      </c>
      <c r="BQ7" s="38">
        <v>26.31</v>
      </c>
      <c r="BR7" s="38">
        <v>25.45</v>
      </c>
      <c r="BS7" s="38">
        <v>25.11</v>
      </c>
      <c r="BT7" s="38">
        <v>25.01</v>
      </c>
      <c r="BU7" s="38">
        <v>24.27</v>
      </c>
      <c r="BV7" s="38">
        <v>51.03</v>
      </c>
      <c r="BW7" s="38">
        <v>50.9</v>
      </c>
      <c r="BX7" s="38">
        <v>50.82</v>
      </c>
      <c r="BY7" s="38">
        <v>52.19</v>
      </c>
      <c r="BZ7" s="38">
        <v>55.32</v>
      </c>
      <c r="CA7" s="38">
        <v>55.73</v>
      </c>
      <c r="CB7" s="38">
        <v>379.87</v>
      </c>
      <c r="CC7" s="38">
        <v>360.93</v>
      </c>
      <c r="CD7" s="38">
        <v>389.24</v>
      </c>
      <c r="CE7" s="38">
        <v>388.73</v>
      </c>
      <c r="CF7" s="38">
        <v>381.59</v>
      </c>
      <c r="CG7" s="38">
        <v>289.60000000000002</v>
      </c>
      <c r="CH7" s="38">
        <v>293.27</v>
      </c>
      <c r="CI7" s="38">
        <v>300.52</v>
      </c>
      <c r="CJ7" s="38">
        <v>296.14</v>
      </c>
      <c r="CK7" s="38">
        <v>283.17</v>
      </c>
      <c r="CL7" s="38">
        <v>276.77999999999997</v>
      </c>
      <c r="CM7" s="38">
        <v>53.04</v>
      </c>
      <c r="CN7" s="38">
        <v>53.04</v>
      </c>
      <c r="CO7" s="38">
        <v>53.04</v>
      </c>
      <c r="CP7" s="38">
        <v>53.04</v>
      </c>
      <c r="CQ7" s="38">
        <v>53.04</v>
      </c>
      <c r="CR7" s="38">
        <v>54.74</v>
      </c>
      <c r="CS7" s="38">
        <v>53.78</v>
      </c>
      <c r="CT7" s="38">
        <v>53.24</v>
      </c>
      <c r="CU7" s="38">
        <v>52.31</v>
      </c>
      <c r="CV7" s="38">
        <v>60.65</v>
      </c>
      <c r="CW7" s="38">
        <v>59.15</v>
      </c>
      <c r="CX7" s="38">
        <v>87.01</v>
      </c>
      <c r="CY7" s="38">
        <v>88.93</v>
      </c>
      <c r="CZ7" s="38">
        <v>90.15</v>
      </c>
      <c r="DA7" s="38">
        <v>91.03</v>
      </c>
      <c r="DB7" s="38">
        <v>91.09</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2018-02-19T09:21:26Z</cp:lastPrinted>
  <dcterms:created xsi:type="dcterms:W3CDTF">2017-12-25T02:25:06Z</dcterms:created>
  <dcterms:modified xsi:type="dcterms:W3CDTF">2018-02-19T09:21:29Z</dcterms:modified>
  <cp:category/>
</cp:coreProperties>
</file>