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5.1.1.4\0103$\01 総務課 03 財政係\08　地方公営企業\11　公営企業に係る「経営比較分析表」【2.10】\H28\02　提出\2.14まで　修正後　分析結果\浄化槽\"/>
    </mc:Choice>
  </mc:AlternateContent>
  <workbookProtection workbookPassword="8649" lockStructure="1"/>
  <bookViews>
    <workbookView xWindow="0" yWindow="0" windowWidth="24000" windowHeight="14820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S6" i="5"/>
  <c r="AT8" i="4" s="1"/>
  <c r="R6" i="5"/>
  <c r="Q6" i="5"/>
  <c r="AD10" i="4" s="1"/>
  <c r="P6" i="5"/>
  <c r="O6" i="5"/>
  <c r="P10" i="4" s="1"/>
  <c r="N6" i="5"/>
  <c r="M6" i="5"/>
  <c r="L6" i="5"/>
  <c r="K6" i="5"/>
  <c r="P8" i="4" s="1"/>
  <c r="J6" i="5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W10" i="4"/>
  <c r="I10" i="4"/>
  <c r="B10" i="4"/>
  <c r="BB8" i="4"/>
  <c r="AL8" i="4"/>
  <c r="W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<sst xmlns="http://schemas.openxmlformats.org/spreadsheetml/2006/main" count="232" uniqueCount="111">
  <si>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</si>
  <si>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</si>
  <si>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</si>
  <si>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</si>
  <si>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</si>
  <si>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</si>
  <si>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</si>
  <si>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</si>
  <si>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</si>
  <si>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</si>
  <si>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</si>
  <si>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</si>
  <si>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</si>
  <si>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</si>
  <si>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</si>
  <si>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</si>
  <si>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</si>
  <si>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</si>
  <si>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</si>
  <si>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</si>
  <si>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</si>
  <si>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</si>
  <si>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</si>
  <si>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</si>
  <si>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</si>
  <si>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</si>
  <si>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</si>
  <si>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</si>
  <si>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</si>
  <si>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</si>
  <si>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</si>
  <si>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</si>
  <si>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</si>
  <si>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</si>
  <si>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</si>
  <si>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</si>
  <si>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</si>
  <si>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</si>
  <si>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</si>
  <si>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</si>
  <si>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</si>
  <si>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</si>
  <si>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</si>
  <si>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</si>
  <si>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</si>
  <si>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</si>
  <si>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</si>
  <si>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</si>
  <si>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</si>
  <si>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</si>
  <si>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</si>
  <si>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</si>
  <si>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</si>
  <si>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</si>
  <si>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</si>
  <si>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</si>
  <si>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</si>
  <si>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</si>
  <si>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</si>
  <si>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</si>
  <si>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</si>
  <si>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</si>
  <si>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</si>
  <si>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</si>
  <si>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</si>
  <si>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</si>
  <si>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</si>
  <si>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</si>
  <si>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</si>
  <si>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</si>
  <si>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</si>
  <si>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</si>
  <si>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</si>
  <si>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</si>
  <si>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</si>
  <si>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</si>
  <si>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</si>
  <si>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</si>
  <si>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</si>
  <si>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</si>
  <si>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</si>
  <si>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</si>
  <si>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</si>
  <si>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</si>
  <si>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</si>
  <si>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</si>
  <si>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</si>
  <si>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</si>
  <si>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</si>
  <si>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</si>
  <si>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</si>
  <si>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</si>
  <si>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</si>
  <si>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</si>
  <si>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</si>
  <si>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</si>
  <si>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最上町</t>
  </si>
  <si>
    <t>法非適用</t>
  </si>
  <si>
    <t>下水道事業</t>
  </si>
  <si>
    <t>特定地域生活排水処理</t>
  </si>
  <si>
    <t>K3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</si>
  <si>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</si>
  <si>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</si>
  <si>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</si>
  <si>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</si>
  <si>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</si>
  <si>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</si>
  <si>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</si>
  <si>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収支については、設置基数の増加に伴う地方債の増加により、地方債償還金も多くなっている為、赤字となっている。
　経費回収率については、全国平均より上回ってはいるものの、使用料以外の収入により賄っている状況にある。
　今後、老朽化に伴う修繕費等が増加することが予想される為、現在の使用料設定では賄えなくなることが予想される。
　水洗化率については、PFI方式の採用並びに町独自の積極策である分担金免除により、増加している。</t>
    <phoneticPr fontId="4"/>
  </si>
  <si>
    <t>　平成27年度現在で事業開始から10年目である。今のところ老朽化による修繕等は発生していないが、今後、老朽化に伴う修繕が発生することが予想される。</t>
    <phoneticPr fontId="4"/>
  </si>
  <si>
    <t>　今後、老朽化に伴う修繕費等の増加を見込んだ使用料設定が必要である。
　しかし、下水道・農業集落排水の使用料との格差を生むことはできない為、下水道・農業集落排水との関係を密にしながら、効率的な汚水処理事業を展開していきたい。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</si>
</sst>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661528"/>
        <c:axId val="299660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661528"/>
        <c:axId val="299660744"/>
      </c:lineChart>
      <c:dateAx>
        <c:axId val="299661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99660744"/>
        <c:crosses val="autoZero"/>
        <c:auto val="1"/>
        <c:lblOffset val="100"/>
        <c:baseTimeUnit val="years"/>
      </c:dateAx>
      <c:valAx>
        <c:axId val="299660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996615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70.14</c:v>
                </c:pt>
                <c:pt idx="1">
                  <c:v>69.959999999999994</c:v>
                </c:pt>
                <c:pt idx="2">
                  <c:v>69.25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133192"/>
        <c:axId val="362408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60.03</c:v>
                </c:pt>
                <c:pt idx="1">
                  <c:v>61.93</c:v>
                </c:pt>
                <c:pt idx="2">
                  <c:v>58.06</c:v>
                </c:pt>
                <c:pt idx="3">
                  <c:v>59.08</c:v>
                </c:pt>
                <c:pt idx="4">
                  <c:v>58.25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133192"/>
        <c:axId val="362408056"/>
      </c:lineChart>
      <c:dateAx>
        <c:axId val="301133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2408056"/>
        <c:crosses val="autoZero"/>
        <c:auto val="1"/>
        <c:lblOffset val="100"/>
        <c:baseTimeUnit val="years"/>
      </c:dateAx>
      <c:valAx>
        <c:axId val="362408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1133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409232"/>
        <c:axId val="362409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76.8</c:v>
                </c:pt>
                <c:pt idx="1">
                  <c:v>77.25</c:v>
                </c:pt>
                <c:pt idx="2">
                  <c:v>75.790000000000006</c:v>
                </c:pt>
                <c:pt idx="3">
                  <c:v>77.12</c:v>
                </c:pt>
                <c:pt idx="4">
                  <c:v>68.150000000000006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409232"/>
        <c:axId val="362409624"/>
      </c:lineChart>
      <c:dateAx>
        <c:axId val="362409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2409624"/>
        <c:crosses val="autoZero"/>
        <c:auto val="1"/>
        <c:lblOffset val="100"/>
        <c:baseTimeUnit val="years"/>
      </c:dateAx>
      <c:valAx>
        <c:axId val="362409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62409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99.98</c:v>
                </c:pt>
                <c:pt idx="1">
                  <c:v>76.849999999999994</c:v>
                </c:pt>
                <c:pt idx="2">
                  <c:v>82.99</c:v>
                </c:pt>
                <c:pt idx="3">
                  <c:v>86.56</c:v>
                </c:pt>
                <c:pt idx="4">
                  <c:v>88.21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662312"/>
        <c:axId val="299662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662312"/>
        <c:axId val="299662704"/>
      </c:lineChart>
      <c:dateAx>
        <c:axId val="299662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99662704"/>
        <c:crosses val="autoZero"/>
        <c:auto val="1"/>
        <c:lblOffset val="100"/>
        <c:baseTimeUnit val="years"/>
      </c:dateAx>
      <c:valAx>
        <c:axId val="299662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99662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130056"/>
        <c:axId val="301130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130056"/>
        <c:axId val="301130448"/>
      </c:lineChart>
      <c:dateAx>
        <c:axId val="301130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1130448"/>
        <c:crosses val="autoZero"/>
        <c:auto val="1"/>
        <c:lblOffset val="100"/>
        <c:baseTimeUnit val="years"/>
      </c:dateAx>
      <c:valAx>
        <c:axId val="301130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1130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131624"/>
        <c:axId val="301132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131624"/>
        <c:axId val="301132016"/>
      </c:lineChart>
      <c:dateAx>
        <c:axId val="301131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1132016"/>
        <c:crosses val="autoZero"/>
        <c:auto val="1"/>
        <c:lblOffset val="100"/>
        <c:baseTimeUnit val="years"/>
      </c:dateAx>
      <c:valAx>
        <c:axId val="301132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1131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187008"/>
        <c:axId val="362187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187008"/>
        <c:axId val="362187400"/>
      </c:lineChart>
      <c:dateAx>
        <c:axId val="3621870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2187400"/>
        <c:crosses val="autoZero"/>
        <c:auto val="1"/>
        <c:lblOffset val="100"/>
        <c:baseTimeUnit val="years"/>
      </c:dateAx>
      <c:valAx>
        <c:axId val="362187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62187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188576"/>
        <c:axId val="362188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188576"/>
        <c:axId val="362188968"/>
      </c:lineChart>
      <c:dateAx>
        <c:axId val="3621885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2188968"/>
        <c:crosses val="autoZero"/>
        <c:auto val="1"/>
        <c:lblOffset val="100"/>
        <c:baseTimeUnit val="years"/>
      </c:dateAx>
      <c:valAx>
        <c:axId val="362188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62188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190144"/>
        <c:axId val="362190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421.01</c:v>
                </c:pt>
                <c:pt idx="1">
                  <c:v>430.64</c:v>
                </c:pt>
                <c:pt idx="2">
                  <c:v>446.63</c:v>
                </c:pt>
                <c:pt idx="3">
                  <c:v>416.91</c:v>
                </c:pt>
                <c:pt idx="4">
                  <c:v>392.19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190144"/>
        <c:axId val="362190536"/>
      </c:lineChart>
      <c:dateAx>
        <c:axId val="362190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2190536"/>
        <c:crosses val="autoZero"/>
        <c:auto val="1"/>
        <c:lblOffset val="100"/>
        <c:baseTimeUnit val="years"/>
      </c:dateAx>
      <c:valAx>
        <c:axId val="362190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62190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80.87</c:v>
                </c:pt>
                <c:pt idx="1">
                  <c:v>76.849999999999994</c:v>
                </c:pt>
                <c:pt idx="2">
                  <c:v>79.87</c:v>
                </c:pt>
                <c:pt idx="3">
                  <c:v>78.58</c:v>
                </c:pt>
                <c:pt idx="4">
                  <c:v>79.78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212240"/>
        <c:axId val="301212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58.98</c:v>
                </c:pt>
                <c:pt idx="1">
                  <c:v>58.78</c:v>
                </c:pt>
                <c:pt idx="2">
                  <c:v>58.53</c:v>
                </c:pt>
                <c:pt idx="3">
                  <c:v>57.93</c:v>
                </c:pt>
                <c:pt idx="4">
                  <c:v>57.03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212240"/>
        <c:axId val="301212632"/>
      </c:lineChart>
      <c:dateAx>
        <c:axId val="301212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1212632"/>
        <c:crosses val="autoZero"/>
        <c:auto val="1"/>
        <c:lblOffset val="100"/>
        <c:baseTimeUnit val="years"/>
      </c:dateAx>
      <c:valAx>
        <c:axId val="301212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1212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208.19</c:v>
                </c:pt>
                <c:pt idx="1">
                  <c:v>229.24</c:v>
                </c:pt>
                <c:pt idx="2">
                  <c:v>218.3</c:v>
                </c:pt>
                <c:pt idx="3">
                  <c:v>159.96</c:v>
                </c:pt>
                <c:pt idx="4">
                  <c:v>159.44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213808"/>
        <c:axId val="301214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253.84</c:v>
                </c:pt>
                <c:pt idx="1">
                  <c:v>257.02999999999997</c:v>
                </c:pt>
                <c:pt idx="2">
                  <c:v>266.57</c:v>
                </c:pt>
                <c:pt idx="3">
                  <c:v>276.93</c:v>
                </c:pt>
                <c:pt idx="4">
                  <c:v>283.73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213808"/>
        <c:axId val="301214200"/>
      </c:lineChart>
      <c:dateAx>
        <c:axId val="301213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1214200"/>
        <c:crosses val="autoZero"/>
        <c:auto val="1"/>
        <c:lblOffset val="100"/>
        <c:baseTimeUnit val="years"/>
      </c:dateAx>
      <c:valAx>
        <c:axId val="301214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1213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【345.93】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【74.35】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【272.79】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【59.44】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N1" zoomScaleNormal="100" workbookViewId="0">
      <selection activeCell="BL16" sqref="BL16:BZ4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山形県　最上町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特定地域生活排水処理</v>
      </c>
      <c r="Q8" s="70"/>
      <c r="R8" s="70"/>
      <c r="S8" s="70"/>
      <c r="T8" s="70"/>
      <c r="U8" s="70"/>
      <c r="V8" s="70"/>
      <c r="W8" s="70" t="str">
        <f>データ!L6</f>
        <v>K3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9251</v>
      </c>
      <c r="AM8" s="64"/>
      <c r="AN8" s="64"/>
      <c r="AO8" s="64"/>
      <c r="AP8" s="64"/>
      <c r="AQ8" s="64"/>
      <c r="AR8" s="64"/>
      <c r="AS8" s="64"/>
      <c r="AT8" s="63">
        <f>データ!S6</f>
        <v>330.37</v>
      </c>
      <c r="AU8" s="63"/>
      <c r="AV8" s="63"/>
      <c r="AW8" s="63"/>
      <c r="AX8" s="63"/>
      <c r="AY8" s="63"/>
      <c r="AZ8" s="63"/>
      <c r="BA8" s="63"/>
      <c r="BB8" s="63">
        <f>データ!T6</f>
        <v>28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16.28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4100</v>
      </c>
      <c r="AE10" s="64"/>
      <c r="AF10" s="64"/>
      <c r="AG10" s="64"/>
      <c r="AH10" s="64"/>
      <c r="AI10" s="64"/>
      <c r="AJ10" s="64"/>
      <c r="AK10" s="2"/>
      <c r="AL10" s="64">
        <f>データ!U6</f>
        <v>1489</v>
      </c>
      <c r="AM10" s="64"/>
      <c r="AN10" s="64"/>
      <c r="AO10" s="64"/>
      <c r="AP10" s="64"/>
      <c r="AQ10" s="64"/>
      <c r="AR10" s="64"/>
      <c r="AS10" s="64"/>
      <c r="AT10" s="63">
        <f>データ!V6</f>
        <v>2.0299999999999998</v>
      </c>
      <c r="AU10" s="63"/>
      <c r="AV10" s="63"/>
      <c r="AW10" s="63"/>
      <c r="AX10" s="63"/>
      <c r="AY10" s="63"/>
      <c r="AZ10" s="63"/>
      <c r="BA10" s="63"/>
      <c r="BB10" s="63">
        <f>データ!W6</f>
        <v>733.5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109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110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63622</v>
      </c>
      <c r="D6" s="31">
        <f t="shared" si="3"/>
        <v>47</v>
      </c>
      <c r="E6" s="31">
        <f t="shared" si="3"/>
        <v>18</v>
      </c>
      <c r="F6" s="31">
        <f t="shared" si="3"/>
        <v>0</v>
      </c>
      <c r="G6" s="31">
        <f t="shared" si="3"/>
        <v>0</v>
      </c>
      <c r="H6" s="31" t="str">
        <f t="shared" si="3"/>
        <v>山形県　最上町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特定地域生活排水処理</v>
      </c>
      <c r="L6" s="31" t="str">
        <f t="shared" si="3"/>
        <v>K3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16.28</v>
      </c>
      <c r="P6" s="32">
        <f t="shared" si="3"/>
        <v>100</v>
      </c>
      <c r="Q6" s="32">
        <f t="shared" si="3"/>
        <v>4100</v>
      </c>
      <c r="R6" s="32">
        <f t="shared" si="3"/>
        <v>9251</v>
      </c>
      <c r="S6" s="32">
        <f t="shared" si="3"/>
        <v>330.37</v>
      </c>
      <c r="T6" s="32">
        <f t="shared" si="3"/>
        <v>28</v>
      </c>
      <c r="U6" s="32">
        <f t="shared" si="3"/>
        <v>1489</v>
      </c>
      <c r="V6" s="32">
        <f t="shared" si="3"/>
        <v>2.0299999999999998</v>
      </c>
      <c r="W6" s="32">
        <f t="shared" si="3"/>
        <v>733.5</v>
      </c>
      <c r="X6" s="33">
        <f>IF(X7="",NA(),X7)</f>
        <v>99.98</v>
      </c>
      <c r="Y6" s="33">
        <f t="shared" ref="Y6:AG6" si="4">IF(Y7="",NA(),Y7)</f>
        <v>76.849999999999994</v>
      </c>
      <c r="Z6" s="33">
        <f t="shared" si="4"/>
        <v>82.99</v>
      </c>
      <c r="AA6" s="33">
        <f t="shared" si="4"/>
        <v>86.56</v>
      </c>
      <c r="AB6" s="33">
        <f t="shared" si="4"/>
        <v>88.21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2">
        <f>IF(BE7="",NA(),BE7)</f>
        <v>0</v>
      </c>
      <c r="BF6" s="32">
        <f t="shared" ref="BF6:BN6" si="7">IF(BF7="",NA(),BF7)</f>
        <v>0</v>
      </c>
      <c r="BG6" s="32">
        <f t="shared" si="7"/>
        <v>0</v>
      </c>
      <c r="BH6" s="32">
        <f t="shared" si="7"/>
        <v>0</v>
      </c>
      <c r="BI6" s="32">
        <f t="shared" si="7"/>
        <v>0</v>
      </c>
      <c r="BJ6" s="33">
        <f t="shared" si="7"/>
        <v>421.01</v>
      </c>
      <c r="BK6" s="33">
        <f t="shared" si="7"/>
        <v>430.64</v>
      </c>
      <c r="BL6" s="33">
        <f t="shared" si="7"/>
        <v>446.63</v>
      </c>
      <c r="BM6" s="33">
        <f t="shared" si="7"/>
        <v>416.91</v>
      </c>
      <c r="BN6" s="33">
        <f t="shared" si="7"/>
        <v>392.19</v>
      </c>
      <c r="BO6" s="32" t="str">
        <f>IF(BO7="","",IF(BO7="-","【-】","【"&amp;SUBSTITUTE(TEXT(BO7,"#,##0.00"),"-","△")&amp;"】"))</f>
        <v>【345.93】</v>
      </c>
      <c r="BP6" s="33">
        <f>IF(BP7="",NA(),BP7)</f>
        <v>80.87</v>
      </c>
      <c r="BQ6" s="33">
        <f t="shared" ref="BQ6:BY6" si="8">IF(BQ7="",NA(),BQ7)</f>
        <v>76.849999999999994</v>
      </c>
      <c r="BR6" s="33">
        <f t="shared" si="8"/>
        <v>79.87</v>
      </c>
      <c r="BS6" s="33">
        <f t="shared" si="8"/>
        <v>78.58</v>
      </c>
      <c r="BT6" s="33">
        <f t="shared" si="8"/>
        <v>79.78</v>
      </c>
      <c r="BU6" s="33">
        <f t="shared" si="8"/>
        <v>58.98</v>
      </c>
      <c r="BV6" s="33">
        <f t="shared" si="8"/>
        <v>58.78</v>
      </c>
      <c r="BW6" s="33">
        <f t="shared" si="8"/>
        <v>58.53</v>
      </c>
      <c r="BX6" s="33">
        <f t="shared" si="8"/>
        <v>57.93</v>
      </c>
      <c r="BY6" s="33">
        <f t="shared" si="8"/>
        <v>57.03</v>
      </c>
      <c r="BZ6" s="32" t="str">
        <f>IF(BZ7="","",IF(BZ7="-","【-】","【"&amp;SUBSTITUTE(TEXT(BZ7,"#,##0.00"),"-","△")&amp;"】"))</f>
        <v>【59.44】</v>
      </c>
      <c r="CA6" s="33">
        <f>IF(CA7="",NA(),CA7)</f>
        <v>208.19</v>
      </c>
      <c r="CB6" s="33">
        <f t="shared" ref="CB6:CJ6" si="9">IF(CB7="",NA(),CB7)</f>
        <v>229.24</v>
      </c>
      <c r="CC6" s="33">
        <f t="shared" si="9"/>
        <v>218.3</v>
      </c>
      <c r="CD6" s="33">
        <f t="shared" si="9"/>
        <v>159.96</v>
      </c>
      <c r="CE6" s="33">
        <f t="shared" si="9"/>
        <v>159.44</v>
      </c>
      <c r="CF6" s="33">
        <f t="shared" si="9"/>
        <v>253.84</v>
      </c>
      <c r="CG6" s="33">
        <f t="shared" si="9"/>
        <v>257.02999999999997</v>
      </c>
      <c r="CH6" s="33">
        <f t="shared" si="9"/>
        <v>266.57</v>
      </c>
      <c r="CI6" s="33">
        <f t="shared" si="9"/>
        <v>276.93</v>
      </c>
      <c r="CJ6" s="33">
        <f t="shared" si="9"/>
        <v>283.73</v>
      </c>
      <c r="CK6" s="32" t="str">
        <f>IF(CK7="","",IF(CK7="-","【-】","【"&amp;SUBSTITUTE(TEXT(CK7,"#,##0.00"),"-","△")&amp;"】"))</f>
        <v>【272.79】</v>
      </c>
      <c r="CL6" s="33">
        <f>IF(CL7="",NA(),CL7)</f>
        <v>70.14</v>
      </c>
      <c r="CM6" s="33">
        <f t="shared" ref="CM6:CU6" si="10">IF(CM7="",NA(),CM7)</f>
        <v>69.959999999999994</v>
      </c>
      <c r="CN6" s="33">
        <f t="shared" si="10"/>
        <v>69.25</v>
      </c>
      <c r="CO6" s="33">
        <f t="shared" si="10"/>
        <v>100</v>
      </c>
      <c r="CP6" s="33">
        <f t="shared" si="10"/>
        <v>100</v>
      </c>
      <c r="CQ6" s="33">
        <f t="shared" si="10"/>
        <v>60.03</v>
      </c>
      <c r="CR6" s="33">
        <f t="shared" si="10"/>
        <v>61.93</v>
      </c>
      <c r="CS6" s="33">
        <f t="shared" si="10"/>
        <v>58.06</v>
      </c>
      <c r="CT6" s="33">
        <f t="shared" si="10"/>
        <v>59.08</v>
      </c>
      <c r="CU6" s="33">
        <f t="shared" si="10"/>
        <v>58.25</v>
      </c>
      <c r="CV6" s="32" t="str">
        <f>IF(CV7="","",IF(CV7="-","【-】","【"&amp;SUBSTITUTE(TEXT(CV7,"#,##0.00"),"-","△")&amp;"】"))</f>
        <v>【58.84】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76.8</v>
      </c>
      <c r="DC6" s="33">
        <f t="shared" si="11"/>
        <v>77.25</v>
      </c>
      <c r="DD6" s="33">
        <f t="shared" si="11"/>
        <v>75.790000000000006</v>
      </c>
      <c r="DE6" s="33">
        <f t="shared" si="11"/>
        <v>77.12</v>
      </c>
      <c r="DF6" s="33">
        <f t="shared" si="11"/>
        <v>68.150000000000006</v>
      </c>
      <c r="DG6" s="32" t="str">
        <f>IF(DG7="","",IF(DG7="-","【-】","【"&amp;SUBSTITUTE(TEXT(DG7,"#,##0.00"),"-","△")&amp;"】"))</f>
        <v>【74.35】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2015</v>
      </c>
      <c r="C7" s="35">
        <v>63622</v>
      </c>
      <c r="D7" s="35">
        <v>47</v>
      </c>
      <c r="E7" s="35">
        <v>18</v>
      </c>
      <c r="F7" s="35">
        <v>0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16.28</v>
      </c>
      <c r="P7" s="36">
        <v>100</v>
      </c>
      <c r="Q7" s="36">
        <v>4100</v>
      </c>
      <c r="R7" s="36">
        <v>9251</v>
      </c>
      <c r="S7" s="36">
        <v>330.37</v>
      </c>
      <c r="T7" s="36">
        <v>28</v>
      </c>
      <c r="U7" s="36">
        <v>1489</v>
      </c>
      <c r="V7" s="36">
        <v>2.0299999999999998</v>
      </c>
      <c r="W7" s="36">
        <v>733.5</v>
      </c>
      <c r="X7" s="36">
        <v>99.98</v>
      </c>
      <c r="Y7" s="36">
        <v>76.849999999999994</v>
      </c>
      <c r="Z7" s="36">
        <v>82.99</v>
      </c>
      <c r="AA7" s="36">
        <v>86.56</v>
      </c>
      <c r="AB7" s="36">
        <v>88.21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0</v>
      </c>
      <c r="BF7" s="36">
        <v>0</v>
      </c>
      <c r="BG7" s="36">
        <v>0</v>
      </c>
      <c r="BH7" s="36">
        <v>0</v>
      </c>
      <c r="BI7" s="36">
        <v>0</v>
      </c>
      <c r="BJ7" s="36">
        <v>421.01</v>
      </c>
      <c r="BK7" s="36">
        <v>430.64</v>
      </c>
      <c r="BL7" s="36">
        <v>446.63</v>
      </c>
      <c r="BM7" s="36">
        <v>416.91</v>
      </c>
      <c r="BN7" s="36">
        <v>392.19</v>
      </c>
      <c r="BO7" s="36">
        <v>345.93</v>
      </c>
      <c r="BP7" s="36">
        <v>80.87</v>
      </c>
      <c r="BQ7" s="36">
        <v>76.849999999999994</v>
      </c>
      <c r="BR7" s="36">
        <v>79.87</v>
      </c>
      <c r="BS7" s="36">
        <v>78.58</v>
      </c>
      <c r="BT7" s="36">
        <v>79.78</v>
      </c>
      <c r="BU7" s="36">
        <v>58.98</v>
      </c>
      <c r="BV7" s="36">
        <v>58.78</v>
      </c>
      <c r="BW7" s="36">
        <v>58.53</v>
      </c>
      <c r="BX7" s="36">
        <v>57.93</v>
      </c>
      <c r="BY7" s="36">
        <v>57.03</v>
      </c>
      <c r="BZ7" s="36">
        <v>59.44</v>
      </c>
      <c r="CA7" s="36">
        <v>208.19</v>
      </c>
      <c r="CB7" s="36">
        <v>229.24</v>
      </c>
      <c r="CC7" s="36">
        <v>218.3</v>
      </c>
      <c r="CD7" s="36">
        <v>159.96</v>
      </c>
      <c r="CE7" s="36">
        <v>159.44</v>
      </c>
      <c r="CF7" s="36">
        <v>253.84</v>
      </c>
      <c r="CG7" s="36">
        <v>257.02999999999997</v>
      </c>
      <c r="CH7" s="36">
        <v>266.57</v>
      </c>
      <c r="CI7" s="36">
        <v>276.93</v>
      </c>
      <c r="CJ7" s="36">
        <v>283.73</v>
      </c>
      <c r="CK7" s="36">
        <v>272.79000000000002</v>
      </c>
      <c r="CL7" s="36">
        <v>70.14</v>
      </c>
      <c r="CM7" s="36">
        <v>69.959999999999994</v>
      </c>
      <c r="CN7" s="36">
        <v>69.25</v>
      </c>
      <c r="CO7" s="36">
        <v>100</v>
      </c>
      <c r="CP7" s="36">
        <v>100</v>
      </c>
      <c r="CQ7" s="36">
        <v>60.03</v>
      </c>
      <c r="CR7" s="36">
        <v>61.93</v>
      </c>
      <c r="CS7" s="36">
        <v>58.06</v>
      </c>
      <c r="CT7" s="36">
        <v>59.08</v>
      </c>
      <c r="CU7" s="36">
        <v>58.25</v>
      </c>
      <c r="CV7" s="36">
        <v>58.84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76.8</v>
      </c>
      <c r="DC7" s="36">
        <v>77.25</v>
      </c>
      <c r="DD7" s="36">
        <v>75.790000000000006</v>
      </c>
      <c r="DE7" s="36">
        <v>77.12</v>
      </c>
      <c r="DF7" s="36">
        <v>68.150000000000006</v>
      </c>
      <c r="DG7" s="36">
        <v>74.349999999999994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101</v>
      </c>
      <c r="EE7" s="36" t="s">
        <v>101</v>
      </c>
      <c r="EF7" s="36" t="s">
        <v>101</v>
      </c>
      <c r="EG7" s="36" t="s">
        <v>101</v>
      </c>
      <c r="EH7" s="36" t="s">
        <v>101</v>
      </c>
      <c r="EI7" s="36" t="s">
        <v>101</v>
      </c>
      <c r="EJ7" s="36" t="s">
        <v>101</v>
      </c>
      <c r="EK7" s="36" t="s">
        <v>101</v>
      </c>
      <c r="EL7" s="36" t="s">
        <v>101</v>
      </c>
      <c r="EM7" s="36" t="s">
        <v>101</v>
      </c>
      <c r="EN7" s="36" t="s">
        <v>101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2017-02-08T03:21:57Z</dcterms:created>
  <dcterms:modified xsi:type="dcterms:W3CDTF">2017-02-14T01:01:44Z</dcterms:modified>
  <cp:category/>
</cp:coreProperties>
</file>