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M6" i="5"/>
  <c r="L6" i="5"/>
  <c r="K6" i="5"/>
  <c r="R8" i="4" s="1"/>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I8" i="4"/>
  <c r="Z8" i="4"/>
  <c r="J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<sst xmlns="http://schemas.openxmlformats.org/spreadsheetml/2006/main" count="218" uniqueCount="108">
  <si>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</si>
  <si>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</si>
  <si>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</si>
  <si>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</si>
  <si>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</si>
  <si>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</si>
  <si>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</si>
  <si>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</si>
  <si>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</si>
  <si>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</si>
  <si>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</si>
  <si>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</si>
  <si>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</si>
  <si>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</si>
  <si>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</si>
  <si>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</si>
  <si>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</si>
  <si>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</si>
  <si>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</si>
  <si>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</si>
  <si>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</si>
  <si>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</si>
  <si>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</si>
  <si>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</si>
  <si>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</si>
  <si>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</si>
  <si>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</si>
  <si>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</si>
  <si>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</si>
  <si>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</si>
  <si>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</si>
  <si>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</si>
  <si>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</si>
  <si>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</si>
  <si>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</si>
  <si>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</si>
  <si>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</si>
  <si>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</si>
  <si>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</si>
  <si>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</si>
  <si>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</si>
  <si>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</si>
  <si>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</si>
  <si>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</si>
  <si>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</si>
  <si>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</si>
  <si>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</si>
  <si>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</si>
  <si>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</si>
  <si>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</si>
  <si>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</si>
  <si>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</si>
  <si>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</si>
  <si>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</si>
  <si>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</si>
  <si>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</si>
  <si>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</si>
  <si>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</si>
  <si>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</si>
  <si>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</si>
  <si>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</si>
  <si>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</si>
  <si>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</si>
  <si>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</si>
  <si>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</si>
  <si>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</si>
  <si>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</si>
  <si>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</si>
  <si>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</si>
  <si>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</si>
  <si>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</si>
  <si>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</si>
  <si>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</si>
  <si>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</si>
  <si>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</si>
  <si>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</si>
  <si>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</si>
  <si>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</si>
  <si>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</si>
  <si>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</si>
  <si>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</si>
  <si>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</si>
  <si>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</si>
  <si>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</si>
  <si>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</si>
  <si>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</si>
  <si>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</si>
  <si>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</si>
  <si>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</si>
  <si>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</si>
  <si>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</si>
  <si>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</si>
  <si>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</si>
  <si>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庄内町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</si>
  <si>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</si>
  <si>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</si>
  <si>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</si>
  <si>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</si>
  <si>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</si>
  <si>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</si>
  <si>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</si>
  <si>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</si>
  <si>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</si>
  <si>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</si>
  <si>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</si>
  <si>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収益的収支比率が平均より高く、料金回収率も平均より高くなっていることから適正な料金といえる。
　しかし、施設の修繕や更新等は、優先順位を決めて実施しているが、予算の面で追い付いていないという実態があり、後年度へ先送りしているものがある。
　人口減少に伴い、配水流量が年々減少し、施設利用率が落ち込んでいる。　</t>
    <rPh sb="1" eb="4">
      <t>シュウエキテキ</t>
    </rPh>
    <rPh sb="4" eb="6">
      <t>シュウシ</t>
    </rPh>
    <rPh sb="6" eb="8">
      <t>ヒリツ</t>
    </rPh>
    <rPh sb="9" eb="11">
      <t>ヘイキン</t>
    </rPh>
    <rPh sb="13" eb="14">
      <t>タカ</t>
    </rPh>
    <rPh sb="16" eb="18">
      <t>リョウキン</t>
    </rPh>
    <rPh sb="18" eb="20">
      <t>カイシュウ</t>
    </rPh>
    <rPh sb="20" eb="21">
      <t>リツ</t>
    </rPh>
    <rPh sb="22" eb="24">
      <t>ヘイキン</t>
    </rPh>
    <rPh sb="26" eb="27">
      <t>タカ</t>
    </rPh>
    <rPh sb="37" eb="39">
      <t>テキセイ</t>
    </rPh>
    <rPh sb="40" eb="42">
      <t>リョウキン</t>
    </rPh>
    <rPh sb="53" eb="55">
      <t>シセツ</t>
    </rPh>
    <rPh sb="56" eb="58">
      <t>シュウゼン</t>
    </rPh>
    <rPh sb="59" eb="61">
      <t>コウシン</t>
    </rPh>
    <rPh sb="61" eb="62">
      <t>トウ</t>
    </rPh>
    <rPh sb="64" eb="66">
      <t>ユウセン</t>
    </rPh>
    <rPh sb="66" eb="68">
      <t>ジュンイ</t>
    </rPh>
    <rPh sb="69" eb="70">
      <t>キ</t>
    </rPh>
    <rPh sb="72" eb="74">
      <t>ジッシ</t>
    </rPh>
    <rPh sb="80" eb="82">
      <t>ヨサン</t>
    </rPh>
    <rPh sb="83" eb="84">
      <t>メン</t>
    </rPh>
    <rPh sb="85" eb="86">
      <t>オ</t>
    </rPh>
    <rPh sb="87" eb="88">
      <t>ツ</t>
    </rPh>
    <rPh sb="96" eb="98">
      <t>ジッタイ</t>
    </rPh>
    <rPh sb="102" eb="105">
      <t>コウネンド</t>
    </rPh>
    <rPh sb="106" eb="108">
      <t>サキオク</t>
    </rPh>
    <rPh sb="121" eb="123">
      <t>ジンコウ</t>
    </rPh>
    <rPh sb="123" eb="125">
      <t>ゲンショウ</t>
    </rPh>
    <rPh sb="126" eb="127">
      <t>トモナ</t>
    </rPh>
    <rPh sb="129" eb="131">
      <t>ハイスイ</t>
    </rPh>
    <rPh sb="131" eb="133">
      <t>リュウリョウ</t>
    </rPh>
    <rPh sb="134" eb="136">
      <t>ネンネン</t>
    </rPh>
    <rPh sb="136" eb="138">
      <t>ゲンショウ</t>
    </rPh>
    <rPh sb="140" eb="142">
      <t>シセツ</t>
    </rPh>
    <rPh sb="142" eb="145">
      <t>リヨウリツ</t>
    </rPh>
    <rPh sb="146" eb="147">
      <t>オ</t>
    </rPh>
    <rPh sb="148" eb="149">
      <t>コ</t>
    </rPh>
    <phoneticPr fontId="4"/>
  </si>
  <si>
    <t>　配水管については、入替が進んでおり耐用年数を超えるものはほとんど無いものの、配水池や機器・計器類は、既に更新時期を過ぎているものがほとんどである。</t>
    <rPh sb="1" eb="4">
      <t>ハイスイカン</t>
    </rPh>
    <rPh sb="10" eb="12">
      <t>イレカエ</t>
    </rPh>
    <rPh sb="13" eb="14">
      <t>スス</t>
    </rPh>
    <rPh sb="18" eb="20">
      <t>タイヨウ</t>
    </rPh>
    <rPh sb="20" eb="22">
      <t>ネンスウ</t>
    </rPh>
    <rPh sb="23" eb="24">
      <t>コ</t>
    </rPh>
    <rPh sb="33" eb="34">
      <t>ナ</t>
    </rPh>
    <rPh sb="39" eb="42">
      <t>ハイスイチ</t>
    </rPh>
    <rPh sb="43" eb="45">
      <t>キキ</t>
    </rPh>
    <rPh sb="46" eb="49">
      <t>ケイキルイ</t>
    </rPh>
    <rPh sb="51" eb="52">
      <t>スデ</t>
    </rPh>
    <rPh sb="53" eb="55">
      <t>コウシン</t>
    </rPh>
    <rPh sb="55" eb="57">
      <t>ジキ</t>
    </rPh>
    <rPh sb="58" eb="59">
      <t>ス</t>
    </rPh>
    <phoneticPr fontId="4"/>
  </si>
  <si>
    <t>　歳出面では、配水池や機器・計器類の老朽化に伴う更新や指標菌の検出に伴う浄水施設の更新が必要で、経費の増加が見込まれる。また、歳入面では、人口減少に伴い使用料金が落ち込み、収入が少なくなっている。
　よって、将来的に簡易水道事業単独では、経営が非常に厳しくなることが予測されることから、平成29年4月1日の上水道事業との統合を円滑に進める必要がある。</t>
    <rPh sb="1" eb="4">
      <t>サイシュツメン</t>
    </rPh>
    <rPh sb="18" eb="21">
      <t>ロウキュウカ</t>
    </rPh>
    <rPh sb="22" eb="23">
      <t>トモナ</t>
    </rPh>
    <rPh sb="24" eb="26">
      <t>コウシン</t>
    </rPh>
    <rPh sb="27" eb="29">
      <t>シヒョウ</t>
    </rPh>
    <rPh sb="29" eb="30">
      <t>キン</t>
    </rPh>
    <rPh sb="31" eb="33">
      <t>ケンシュツ</t>
    </rPh>
    <rPh sb="34" eb="35">
      <t>トモナ</t>
    </rPh>
    <rPh sb="36" eb="38">
      <t>ジョウスイ</t>
    </rPh>
    <rPh sb="38" eb="40">
      <t>シセツ</t>
    </rPh>
    <rPh sb="41" eb="43">
      <t>コウシン</t>
    </rPh>
    <rPh sb="44" eb="46">
      <t>ヒツヨウ</t>
    </rPh>
    <rPh sb="48" eb="50">
      <t>ケイヒ</t>
    </rPh>
    <rPh sb="51" eb="53">
      <t>ゾウカ</t>
    </rPh>
    <rPh sb="54" eb="56">
      <t>ミコ</t>
    </rPh>
    <rPh sb="63" eb="65">
      <t>サイニュウ</t>
    </rPh>
    <rPh sb="65" eb="66">
      <t>メン</t>
    </rPh>
    <rPh sb="69" eb="71">
      <t>ジンコウ</t>
    </rPh>
    <rPh sb="71" eb="73">
      <t>ゲンショウ</t>
    </rPh>
    <rPh sb="74" eb="75">
      <t>トモナ</t>
    </rPh>
    <rPh sb="76" eb="78">
      <t>シヨウ</t>
    </rPh>
    <rPh sb="78" eb="80">
      <t>リョウキン</t>
    </rPh>
    <rPh sb="81" eb="82">
      <t>オ</t>
    </rPh>
    <rPh sb="83" eb="84">
      <t>コ</t>
    </rPh>
    <rPh sb="86" eb="88">
      <t>シュウニュウ</t>
    </rPh>
    <rPh sb="89" eb="90">
      <t>スク</t>
    </rPh>
    <rPh sb="104" eb="107">
      <t>ショウライテキ</t>
    </rPh>
    <rPh sb="108" eb="110">
      <t>カンイ</t>
    </rPh>
    <rPh sb="110" eb="112">
      <t>スイドウ</t>
    </rPh>
    <rPh sb="112" eb="114">
      <t>ジギョウ</t>
    </rPh>
    <rPh sb="114" eb="116">
      <t>タンドク</t>
    </rPh>
    <rPh sb="119" eb="121">
      <t>ケイエイ</t>
    </rPh>
    <rPh sb="122" eb="124">
      <t>ヒジョウ</t>
    </rPh>
    <rPh sb="125" eb="126">
      <t>キビ</t>
    </rPh>
    <rPh sb="133" eb="135">
      <t>ヨソク</t>
    </rPh>
    <rPh sb="143" eb="145">
      <t>ヘイセイ</t>
    </rPh>
    <rPh sb="147" eb="148">
      <t>ネン</t>
    </rPh>
    <rPh sb="149" eb="150">
      <t>ガツ</t>
    </rPh>
    <rPh sb="151" eb="152">
      <t>ヒ</t>
    </rPh>
    <rPh sb="153" eb="156">
      <t>ジョウスイドウ</t>
    </rPh>
    <rPh sb="156" eb="158">
      <t>ジギョウ</t>
    </rPh>
    <rPh sb="160" eb="162">
      <t>トウゴウ</t>
    </rPh>
    <rPh sb="163" eb="165">
      <t>エンカツ</t>
    </rPh>
    <rPh sb="166" eb="167">
      <t>スス</t>
    </rPh>
    <rPh sb="169" eb="17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</si>
</sst>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241216"/>
        <c:axId val="8124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81241216"/>
        <c:axId val="81243136"/>
      </c:lineChart>
      <c:dateAx>
        <c:axId val="81241216"/>
        <c:scaling>
          <c:orientation val="minMax"/>
        </c:scaling>
        <c:delete val="1"/>
        <c:axPos val="b"/>
        <c:numFmt formatCode="ge" sourceLinked="1"/>
        <c:majorTickMark val="none"/>
        <c:minorTickMark val="none"/>
        <c:tickLblPos val="none"/>
        <c:crossAx val="81243136"/>
        <c:crosses val="autoZero"/>
        <c:auto val="1"/>
        <c:lblOffset val="100"/>
        <c:baseTimeUnit val="years"/>
      </c:dateAx>
      <c:valAx>
        <c:axId val="8124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4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47.95</c:v>
                </c:pt>
                <c:pt idx="1">
                  <c:v>45.47</c:v>
                </c:pt>
                <c:pt idx="2">
                  <c:v>43.7</c:v>
                </c:pt>
                <c:pt idx="3">
                  <c:v>42.72</c:v>
                </c:pt>
                <c:pt idx="4">
                  <c:v>41.64</c:v>
                </c:pt>
              </c:numCache>
            </c:numRef>
          </c:val>
        </c:ser>
        <c:dLbls>
          <c:showLegendKey val="0"/>
          <c:showVal val="0"/>
          <c:showCatName val="0"/>
          <c:showSerName val="0"/>
          <c:showPercent val="0"/>
          <c:showBubbleSize val="0"/>
        </c:dLbls>
        <c:gapWidth val="150"/>
        <c:axId val="84817408"/>
        <c:axId val="8481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84817408"/>
        <c:axId val="84819328"/>
      </c:lineChart>
      <c:dateAx>
        <c:axId val="84817408"/>
        <c:scaling>
          <c:orientation val="minMax"/>
        </c:scaling>
        <c:delete val="1"/>
        <c:axPos val="b"/>
        <c:numFmt formatCode="ge" sourceLinked="1"/>
        <c:majorTickMark val="none"/>
        <c:minorTickMark val="none"/>
        <c:tickLblPos val="none"/>
        <c:crossAx val="84819328"/>
        <c:crosses val="autoZero"/>
        <c:auto val="1"/>
        <c:lblOffset val="100"/>
        <c:baseTimeUnit val="years"/>
      </c:dateAx>
      <c:valAx>
        <c:axId val="8481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85.35</c:v>
                </c:pt>
                <c:pt idx="1">
                  <c:v>85.65</c:v>
                </c:pt>
                <c:pt idx="2">
                  <c:v>85.63</c:v>
                </c:pt>
                <c:pt idx="3">
                  <c:v>85.7</c:v>
                </c:pt>
                <c:pt idx="4">
                  <c:v>85.6</c:v>
                </c:pt>
              </c:numCache>
            </c:numRef>
          </c:val>
        </c:ser>
        <c:dLbls>
          <c:showLegendKey val="0"/>
          <c:showVal val="0"/>
          <c:showCatName val="0"/>
          <c:showSerName val="0"/>
          <c:showPercent val="0"/>
          <c:showBubbleSize val="0"/>
        </c:dLbls>
        <c:gapWidth val="150"/>
        <c:axId val="84857984"/>
        <c:axId val="8485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84857984"/>
        <c:axId val="84859904"/>
      </c:lineChart>
      <c:dateAx>
        <c:axId val="84857984"/>
        <c:scaling>
          <c:orientation val="minMax"/>
        </c:scaling>
        <c:delete val="1"/>
        <c:axPos val="b"/>
        <c:numFmt formatCode="ge" sourceLinked="1"/>
        <c:majorTickMark val="none"/>
        <c:minorTickMark val="none"/>
        <c:tickLblPos val="none"/>
        <c:crossAx val="84859904"/>
        <c:crosses val="autoZero"/>
        <c:auto val="1"/>
        <c:lblOffset val="100"/>
        <c:baseTimeUnit val="years"/>
      </c:dateAx>
      <c:valAx>
        <c:axId val="8485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5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83.64</c:v>
                </c:pt>
                <c:pt idx="1">
                  <c:v>75.39</c:v>
                </c:pt>
                <c:pt idx="2">
                  <c:v>82.44</c:v>
                </c:pt>
                <c:pt idx="3">
                  <c:v>101.01</c:v>
                </c:pt>
                <c:pt idx="4">
                  <c:v>108.07</c:v>
                </c:pt>
              </c:numCache>
            </c:numRef>
          </c:val>
        </c:ser>
        <c:dLbls>
          <c:showLegendKey val="0"/>
          <c:showVal val="0"/>
          <c:showCatName val="0"/>
          <c:showSerName val="0"/>
          <c:showPercent val="0"/>
          <c:showBubbleSize val="0"/>
        </c:dLbls>
        <c:gapWidth val="150"/>
        <c:axId val="81425152"/>
        <c:axId val="8142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81425152"/>
        <c:axId val="81427072"/>
      </c:lineChart>
      <c:dateAx>
        <c:axId val="81425152"/>
        <c:scaling>
          <c:orientation val="minMax"/>
        </c:scaling>
        <c:delete val="1"/>
        <c:axPos val="b"/>
        <c:numFmt formatCode="ge" sourceLinked="1"/>
        <c:majorTickMark val="none"/>
        <c:minorTickMark val="none"/>
        <c:tickLblPos val="none"/>
        <c:crossAx val="81427072"/>
        <c:crosses val="autoZero"/>
        <c:auto val="1"/>
        <c:lblOffset val="100"/>
        <c:baseTimeUnit val="years"/>
      </c:dateAx>
      <c:valAx>
        <c:axId val="8142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2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27168"/>
        <c:axId val="8152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27168"/>
        <c:axId val="81529088"/>
      </c:lineChart>
      <c:dateAx>
        <c:axId val="81527168"/>
        <c:scaling>
          <c:orientation val="minMax"/>
        </c:scaling>
        <c:delete val="1"/>
        <c:axPos val="b"/>
        <c:numFmt formatCode="ge" sourceLinked="1"/>
        <c:majorTickMark val="none"/>
        <c:minorTickMark val="none"/>
        <c:tickLblPos val="none"/>
        <c:crossAx val="81529088"/>
        <c:crosses val="autoZero"/>
        <c:auto val="1"/>
        <c:lblOffset val="100"/>
        <c:baseTimeUnit val="years"/>
      </c:dateAx>
      <c:valAx>
        <c:axId val="8152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1563648"/>
        <c:axId val="815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1563648"/>
        <c:axId val="81565568"/>
      </c:lineChart>
      <c:dateAx>
        <c:axId val="81563648"/>
        <c:scaling>
          <c:orientation val="minMax"/>
        </c:scaling>
        <c:delete val="1"/>
        <c:axPos val="b"/>
        <c:numFmt formatCode="ge" sourceLinked="1"/>
        <c:majorTickMark val="none"/>
        <c:minorTickMark val="none"/>
        <c:tickLblPos val="none"/>
        <c:crossAx val="81565568"/>
        <c:crosses val="autoZero"/>
        <c:auto val="1"/>
        <c:lblOffset val="100"/>
        <c:baseTimeUnit val="years"/>
      </c:dateAx>
      <c:valAx>
        <c:axId val="815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5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34816"/>
        <c:axId val="83236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34816"/>
        <c:axId val="83236736"/>
      </c:lineChart>
      <c:dateAx>
        <c:axId val="83234816"/>
        <c:scaling>
          <c:orientation val="minMax"/>
        </c:scaling>
        <c:delete val="1"/>
        <c:axPos val="b"/>
        <c:numFmt formatCode="ge" sourceLinked="1"/>
        <c:majorTickMark val="none"/>
        <c:minorTickMark val="none"/>
        <c:tickLblPos val="none"/>
        <c:crossAx val="83236736"/>
        <c:crosses val="autoZero"/>
        <c:auto val="1"/>
        <c:lblOffset val="100"/>
        <c:baseTimeUnit val="years"/>
      </c:dateAx>
      <c:valAx>
        <c:axId val="83236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3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246464"/>
        <c:axId val="8329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246464"/>
        <c:axId val="83297792"/>
      </c:lineChart>
      <c:dateAx>
        <c:axId val="83246464"/>
        <c:scaling>
          <c:orientation val="minMax"/>
        </c:scaling>
        <c:delete val="1"/>
        <c:axPos val="b"/>
        <c:numFmt formatCode="ge" sourceLinked="1"/>
        <c:majorTickMark val="none"/>
        <c:minorTickMark val="none"/>
        <c:tickLblPos val="none"/>
        <c:crossAx val="83297792"/>
        <c:crosses val="autoZero"/>
        <c:auto val="1"/>
        <c:lblOffset val="100"/>
        <c:baseTimeUnit val="years"/>
      </c:dateAx>
      <c:valAx>
        <c:axId val="8329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4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80.02</c:v>
                </c:pt>
                <c:pt idx="1">
                  <c:v>40.93</c:v>
                </c:pt>
                <c:pt idx="2" formatCode="#,##0.00;&quot;△&quot;#,##0.00">
                  <c:v>0</c:v>
                </c:pt>
                <c:pt idx="3" formatCode="#,##0.00;&quot;△&quot;#,##0.00">
                  <c:v>0</c:v>
                </c:pt>
                <c:pt idx="4">
                  <c:v>235.11</c:v>
                </c:pt>
              </c:numCache>
            </c:numRef>
          </c:val>
        </c:ser>
        <c:dLbls>
          <c:showLegendKey val="0"/>
          <c:showVal val="0"/>
          <c:showCatName val="0"/>
          <c:showSerName val="0"/>
          <c:showPercent val="0"/>
          <c:showBubbleSize val="0"/>
        </c:dLbls>
        <c:gapWidth val="150"/>
        <c:axId val="83307520"/>
        <c:axId val="8332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83307520"/>
        <c:axId val="83326080"/>
      </c:lineChart>
      <c:dateAx>
        <c:axId val="83307520"/>
        <c:scaling>
          <c:orientation val="minMax"/>
        </c:scaling>
        <c:delete val="1"/>
        <c:axPos val="b"/>
        <c:numFmt formatCode="ge" sourceLinked="1"/>
        <c:majorTickMark val="none"/>
        <c:minorTickMark val="none"/>
        <c:tickLblPos val="none"/>
        <c:crossAx val="83326080"/>
        <c:crosses val="autoZero"/>
        <c:auto val="1"/>
        <c:lblOffset val="100"/>
        <c:baseTimeUnit val="years"/>
      </c:dateAx>
      <c:valAx>
        <c:axId val="8332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80.290000000000006</c:v>
                </c:pt>
                <c:pt idx="1">
                  <c:v>74.84</c:v>
                </c:pt>
                <c:pt idx="2">
                  <c:v>81.17</c:v>
                </c:pt>
                <c:pt idx="3">
                  <c:v>82.64</c:v>
                </c:pt>
                <c:pt idx="4">
                  <c:v>76.900000000000006</c:v>
                </c:pt>
              </c:numCache>
            </c:numRef>
          </c:val>
        </c:ser>
        <c:dLbls>
          <c:showLegendKey val="0"/>
          <c:showVal val="0"/>
          <c:showCatName val="0"/>
          <c:showSerName val="0"/>
          <c:showPercent val="0"/>
          <c:showBubbleSize val="0"/>
        </c:dLbls>
        <c:gapWidth val="150"/>
        <c:axId val="83360384"/>
        <c:axId val="834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83360384"/>
        <c:axId val="83436288"/>
      </c:lineChart>
      <c:dateAx>
        <c:axId val="83360384"/>
        <c:scaling>
          <c:orientation val="minMax"/>
        </c:scaling>
        <c:delete val="1"/>
        <c:axPos val="b"/>
        <c:numFmt formatCode="ge" sourceLinked="1"/>
        <c:majorTickMark val="none"/>
        <c:minorTickMark val="none"/>
        <c:tickLblPos val="none"/>
        <c:crossAx val="83436288"/>
        <c:crosses val="autoZero"/>
        <c:auto val="1"/>
        <c:lblOffset val="100"/>
        <c:baseTimeUnit val="years"/>
      </c:dateAx>
      <c:valAx>
        <c:axId val="834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115.55</c:v>
                </c:pt>
                <c:pt idx="1">
                  <c:v>127.91</c:v>
                </c:pt>
                <c:pt idx="2">
                  <c:v>121.08</c:v>
                </c:pt>
                <c:pt idx="3">
                  <c:v>92.37</c:v>
                </c:pt>
                <c:pt idx="4">
                  <c:v>99.48</c:v>
                </c:pt>
              </c:numCache>
            </c:numRef>
          </c:val>
        </c:ser>
        <c:dLbls>
          <c:showLegendKey val="0"/>
          <c:showVal val="0"/>
          <c:showCatName val="0"/>
          <c:showSerName val="0"/>
          <c:showPercent val="0"/>
          <c:showBubbleSize val="0"/>
        </c:dLbls>
        <c:gapWidth val="150"/>
        <c:axId val="83466112"/>
        <c:axId val="8347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83466112"/>
        <c:axId val="83476480"/>
      </c:lineChart>
      <c:dateAx>
        <c:axId val="83466112"/>
        <c:scaling>
          <c:orientation val="minMax"/>
        </c:scaling>
        <c:delete val="1"/>
        <c:axPos val="b"/>
        <c:numFmt formatCode="ge" sourceLinked="1"/>
        <c:majorTickMark val="none"/>
        <c:minorTickMark val="none"/>
        <c:tickLblPos val="none"/>
        <c:crossAx val="83476480"/>
        <c:crosses val="autoZero"/>
        <c:auto val="1"/>
        <c:lblOffset val="100"/>
        <c:baseTimeUnit val="years"/>
      </c:dateAx>
      <c:valAx>
        <c:axId val="8347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L13" zoomScaleNormal="100" workbookViewId="0">
      <selection activeCell="AV34" sqref="AV34:BI3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山形県　庄内町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22220</v>
      </c>
      <c r="AJ8" s="55"/>
      <c r="AK8" s="55"/>
      <c r="AL8" s="55"/>
      <c r="AM8" s="55"/>
      <c r="AN8" s="55"/>
      <c r="AO8" s="55"/>
      <c r="AP8" s="56"/>
      <c r="AQ8" s="46">
        <f>データ!R6</f>
        <v>249.17</v>
      </c>
      <c r="AR8" s="46"/>
      <c r="AS8" s="46"/>
      <c r="AT8" s="46"/>
      <c r="AU8" s="46"/>
      <c r="AV8" s="46"/>
      <c r="AW8" s="46"/>
      <c r="AX8" s="46"/>
      <c r="AY8" s="46">
        <f>データ!S6</f>
        <v>89.18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3.34</v>
      </c>
      <c r="S10" s="46"/>
      <c r="T10" s="46"/>
      <c r="U10" s="46"/>
      <c r="V10" s="46"/>
      <c r="W10" s="46"/>
      <c r="X10" s="46"/>
      <c r="Y10" s="46"/>
      <c r="Z10" s="80">
        <f>データ!P6</f>
        <v>1753</v>
      </c>
      <c r="AA10" s="80"/>
      <c r="AB10" s="80"/>
      <c r="AC10" s="80"/>
      <c r="AD10" s="80"/>
      <c r="AE10" s="80"/>
      <c r="AF10" s="80"/>
      <c r="AG10" s="80"/>
      <c r="AH10" s="2"/>
      <c r="AI10" s="80">
        <f>データ!T6</f>
        <v>738</v>
      </c>
      <c r="AJ10" s="80"/>
      <c r="AK10" s="80"/>
      <c r="AL10" s="80"/>
      <c r="AM10" s="80"/>
      <c r="AN10" s="80"/>
      <c r="AO10" s="80"/>
      <c r="AP10" s="80"/>
      <c r="AQ10" s="46">
        <f>データ!U6</f>
        <v>3.41</v>
      </c>
      <c r="AR10" s="46"/>
      <c r="AS10" s="46"/>
      <c r="AT10" s="46"/>
      <c r="AU10" s="46"/>
      <c r="AV10" s="46"/>
      <c r="AW10" s="46"/>
      <c r="AX10" s="46"/>
      <c r="AY10" s="46">
        <f>データ!V6</f>
        <v>216.42</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64289</v>
      </c>
      <c r="D6" s="31">
        <f t="shared" si="3"/>
        <v>47</v>
      </c>
      <c r="E6" s="31">
        <f t="shared" si="3"/>
        <v>1</v>
      </c>
      <c r="F6" s="31">
        <f t="shared" si="3"/>
        <v>0</v>
      </c>
      <c r="G6" s="31">
        <f t="shared" si="3"/>
        <v>0</v>
      </c>
      <c r="H6" s="31" t="str">
        <f t="shared" si="3"/>
        <v>山形県　庄内町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3.34</v>
      </c>
      <c r="P6" s="32">
        <f t="shared" si="3"/>
        <v>1753</v>
      </c>
      <c r="Q6" s="32">
        <f t="shared" si="3"/>
        <v>22220</v>
      </c>
      <c r="R6" s="32">
        <f t="shared" si="3"/>
        <v>249.17</v>
      </c>
      <c r="S6" s="32">
        <f t="shared" si="3"/>
        <v>89.18</v>
      </c>
      <c r="T6" s="32">
        <f t="shared" si="3"/>
        <v>738</v>
      </c>
      <c r="U6" s="32">
        <f t="shared" si="3"/>
        <v>3.41</v>
      </c>
      <c r="V6" s="32">
        <f t="shared" si="3"/>
        <v>216.42</v>
      </c>
      <c r="W6" s="33">
        <f>IF(W7="",NA(),W7)</f>
        <v>83.64</v>
      </c>
      <c r="X6" s="33">
        <f t="shared" ref="X6:AF6" si="4">IF(X7="",NA(),X7)</f>
        <v>75.39</v>
      </c>
      <c r="Y6" s="33">
        <f t="shared" si="4"/>
        <v>82.44</v>
      </c>
      <c r="Z6" s="33">
        <f t="shared" si="4"/>
        <v>101.01</v>
      </c>
      <c r="AA6" s="33">
        <f t="shared" si="4"/>
        <v>108.07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80.02</v>
      </c>
      <c r="BE6" s="33">
        <f t="shared" ref="BE6:BM6" si="7">IF(BE7="",NA(),BE7)</f>
        <v>40.93</v>
      </c>
      <c r="BF6" s="32">
        <f t="shared" si="7"/>
        <v>0</v>
      </c>
      <c r="BG6" s="32">
        <f t="shared" si="7"/>
        <v>0</v>
      </c>
      <c r="BH6" s="33">
        <f t="shared" si="7"/>
        <v>235.11</v>
      </c>
      <c r="BI6" s="33">
        <f t="shared" si="7"/>
        <v>1442.51</v>
      </c>
      <c r="BJ6" s="33">
        <f t="shared" si="7"/>
        <v>1496.15</v>
      </c>
      <c r="BK6" s="33">
        <f t="shared" si="7"/>
        <v>1462.56</v>
      </c>
      <c r="BL6" s="33">
        <f t="shared" si="7"/>
        <v>1486.62</v>
      </c>
      <c r="BM6" s="33">
        <f t="shared" si="7"/>
        <v>1510.14</v>
      </c>
      <c r="BN6" s="32" t="str">
        <f>IF(BN7="","",IF(BN7="-","【-】","【"&amp;SUBSTITUTE(TEXT(BN7,"#,##0.00"),"-","△")&amp;"】"))</f>
        <v>【1,242.90】</v>
      </c>
      <c r="BO6" s="33">
        <f>IF(BO7="",NA(),BO7)</f>
        <v>80.290000000000006</v>
      </c>
      <c r="BP6" s="33">
        <f t="shared" ref="BP6:BX6" si="8">IF(BP7="",NA(),BP7)</f>
        <v>74.84</v>
      </c>
      <c r="BQ6" s="33">
        <f t="shared" si="8"/>
        <v>81.17</v>
      </c>
      <c r="BR6" s="33">
        <f t="shared" si="8"/>
        <v>82.64</v>
      </c>
      <c r="BS6" s="33">
        <f t="shared" si="8"/>
        <v>76.900000000000006</v>
      </c>
      <c r="BT6" s="33">
        <f t="shared" si="8"/>
        <v>33.299999999999997</v>
      </c>
      <c r="BU6" s="33">
        <f t="shared" si="8"/>
        <v>33.01</v>
      </c>
      <c r="BV6" s="33">
        <f t="shared" si="8"/>
        <v>32.39</v>
      </c>
      <c r="BW6" s="33">
        <f t="shared" si="8"/>
        <v>24.39</v>
      </c>
      <c r="BX6" s="33">
        <f t="shared" si="8"/>
        <v>22.67</v>
      </c>
      <c r="BY6" s="32" t="str">
        <f>IF(BY7="","",IF(BY7="-","【-】","【"&amp;SUBSTITUTE(TEXT(BY7,"#,##0.00"),"-","△")&amp;"】"))</f>
        <v>【33.35】</v>
      </c>
      <c r="BZ6" s="33">
        <f>IF(BZ7="",NA(),BZ7)</f>
        <v>115.55</v>
      </c>
      <c r="CA6" s="33">
        <f t="shared" ref="CA6:CI6" si="9">IF(CA7="",NA(),CA7)</f>
        <v>127.91</v>
      </c>
      <c r="CB6" s="33">
        <f t="shared" si="9"/>
        <v>121.08</v>
      </c>
      <c r="CC6" s="33">
        <f t="shared" si="9"/>
        <v>92.37</v>
      </c>
      <c r="CD6" s="33">
        <f t="shared" si="9"/>
        <v>99.48</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47.95</v>
      </c>
      <c r="CL6" s="33">
        <f t="shared" ref="CL6:CT6" si="10">IF(CL7="",NA(),CL7)</f>
        <v>45.47</v>
      </c>
      <c r="CM6" s="33">
        <f t="shared" si="10"/>
        <v>43.7</v>
      </c>
      <c r="CN6" s="33">
        <f t="shared" si="10"/>
        <v>42.72</v>
      </c>
      <c r="CO6" s="33">
        <f t="shared" si="10"/>
        <v>41.64</v>
      </c>
      <c r="CP6" s="33">
        <f t="shared" si="10"/>
        <v>50.66</v>
      </c>
      <c r="CQ6" s="33">
        <f t="shared" si="10"/>
        <v>51.11</v>
      </c>
      <c r="CR6" s="33">
        <f t="shared" si="10"/>
        <v>50.49</v>
      </c>
      <c r="CS6" s="33">
        <f t="shared" si="10"/>
        <v>48.36</v>
      </c>
      <c r="CT6" s="33">
        <f t="shared" si="10"/>
        <v>48.7</v>
      </c>
      <c r="CU6" s="32" t="str">
        <f>IF(CU7="","",IF(CU7="-","【-】","【"&amp;SUBSTITUTE(TEXT(CU7,"#,##0.00"),"-","△")&amp;"】"))</f>
        <v>【57.58】</v>
      </c>
      <c r="CV6" s="33">
        <f>IF(CV7="",NA(),CV7)</f>
        <v>85.35</v>
      </c>
      <c r="CW6" s="33">
        <f t="shared" ref="CW6:DE6" si="11">IF(CW7="",NA(),CW7)</f>
        <v>85.65</v>
      </c>
      <c r="CX6" s="33">
        <f t="shared" si="11"/>
        <v>85.63</v>
      </c>
      <c r="CY6" s="33">
        <f t="shared" si="11"/>
        <v>85.7</v>
      </c>
      <c r="CZ6" s="33">
        <f t="shared" si="11"/>
        <v>85.6</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64289</v>
      </c>
      <c r="D7" s="35">
        <v>47</v>
      </c>
      <c r="E7" s="35">
        <v>1</v>
      </c>
      <c r="F7" s="35">
        <v>0</v>
      </c>
      <c r="G7" s="35">
        <v>0</v>
      </c>
      <c r="H7" s="35" t="s">
        <v>93</v>
      </c>
      <c r="I7" s="35" t="s">
        <v>94</v>
      </c>
      <c r="J7" s="35" t="s">
        <v>95</v>
      </c>
      <c r="K7" s="35" t="s">
        <v>96</v>
      </c>
      <c r="L7" s="35" t="s">
        <v>97</v>
      </c>
      <c r="M7" s="36" t="s">
        <v>98</v>
      </c>
      <c r="N7" s="36" t="s">
        <v>99</v>
      </c>
      <c r="O7" s="36">
        <v>3.34</v>
      </c>
      <c r="P7" s="36">
        <v>1753</v>
      </c>
      <c r="Q7" s="36">
        <v>22220</v>
      </c>
      <c r="R7" s="36">
        <v>249.17</v>
      </c>
      <c r="S7" s="36">
        <v>89.18</v>
      </c>
      <c r="T7" s="36">
        <v>738</v>
      </c>
      <c r="U7" s="36">
        <v>3.41</v>
      </c>
      <c r="V7" s="36">
        <v>216.42</v>
      </c>
      <c r="W7" s="36">
        <v>83.64</v>
      </c>
      <c r="X7" s="36">
        <v>75.39</v>
      </c>
      <c r="Y7" s="36">
        <v>82.44</v>
      </c>
      <c r="Z7" s="36">
        <v>101.01</v>
      </c>
      <c r="AA7" s="36">
        <v>108.07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80.02</v>
      </c>
      <c r="BE7" s="36">
        <v>40.93</v>
      </c>
      <c r="BF7" s="36">
        <v>0</v>
      </c>
      <c r="BG7" s="36">
        <v>0</v>
      </c>
      <c r="BH7" s="36">
        <v>235.11</v>
      </c>
      <c r="BI7" s="36">
        <v>1442.51</v>
      </c>
      <c r="BJ7" s="36">
        <v>1496.15</v>
      </c>
      <c r="BK7" s="36">
        <v>1462.56</v>
      </c>
      <c r="BL7" s="36">
        <v>1486.62</v>
      </c>
      <c r="BM7" s="36">
        <v>1510.14</v>
      </c>
      <c r="BN7" s="36">
        <v>1242.9000000000001</v>
      </c>
      <c r="BO7" s="36">
        <v>80.290000000000006</v>
      </c>
      <c r="BP7" s="36">
        <v>74.84</v>
      </c>
      <c r="BQ7" s="36">
        <v>81.17</v>
      </c>
      <c r="BR7" s="36">
        <v>82.64</v>
      </c>
      <c r="BS7" s="36">
        <v>76.900000000000006</v>
      </c>
      <c r="BT7" s="36">
        <v>33.299999999999997</v>
      </c>
      <c r="BU7" s="36">
        <v>33.01</v>
      </c>
      <c r="BV7" s="36">
        <v>32.39</v>
      </c>
      <c r="BW7" s="36">
        <v>24.39</v>
      </c>
      <c r="BX7" s="36">
        <v>22.67</v>
      </c>
      <c r="BY7" s="36">
        <v>33.35</v>
      </c>
      <c r="BZ7" s="36">
        <v>115.55</v>
      </c>
      <c r="CA7" s="36">
        <v>127.91</v>
      </c>
      <c r="CB7" s="36">
        <v>121.08</v>
      </c>
      <c r="CC7" s="36">
        <v>92.37</v>
      </c>
      <c r="CD7" s="36">
        <v>99.48</v>
      </c>
      <c r="CE7" s="36">
        <v>526.57000000000005</v>
      </c>
      <c r="CF7" s="36">
        <v>523.08000000000004</v>
      </c>
      <c r="CG7" s="36">
        <v>530.83000000000004</v>
      </c>
      <c r="CH7" s="36">
        <v>734.18</v>
      </c>
      <c r="CI7" s="36">
        <v>789.62</v>
      </c>
      <c r="CJ7" s="36">
        <v>524.69000000000005</v>
      </c>
      <c r="CK7" s="36">
        <v>47.95</v>
      </c>
      <c r="CL7" s="36">
        <v>45.47</v>
      </c>
      <c r="CM7" s="36">
        <v>43.7</v>
      </c>
      <c r="CN7" s="36">
        <v>42.72</v>
      </c>
      <c r="CO7" s="36">
        <v>41.64</v>
      </c>
      <c r="CP7" s="36">
        <v>50.66</v>
      </c>
      <c r="CQ7" s="36">
        <v>51.11</v>
      </c>
      <c r="CR7" s="36">
        <v>50.49</v>
      </c>
      <c r="CS7" s="36">
        <v>48.36</v>
      </c>
      <c r="CT7" s="36">
        <v>48.7</v>
      </c>
      <c r="CU7" s="36">
        <v>57.58</v>
      </c>
      <c r="CV7" s="36">
        <v>85.35</v>
      </c>
      <c r="CW7" s="36">
        <v>85.65</v>
      </c>
      <c r="CX7" s="36">
        <v>85.63</v>
      </c>
      <c r="CY7" s="36">
        <v>85.7</v>
      </c>
      <c r="CZ7" s="36">
        <v>85.6</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2016-12-02T02:16:13Z</dcterms:created>
  <dcterms:modified xsi:type="dcterms:W3CDTF">2017-01-30T04:47:39Z</dcterms:modified>
  <cp:category/>
</cp:coreProperties>
</file>