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W10" i="4" s="1"/>
  <c r="O6" i="5"/>
  <c r="P10" i="4" s="1"/>
  <c r="N6" i="5"/>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W8" i="4"/>
  <c r="B8" i="4"/>
  <c r="D10" i="5" l="1"/>
  <c r="C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<sst xmlns="http://schemas.openxmlformats.org/spreadsheetml/2006/main" count="220" uniqueCount="110">
  <si>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</si>
  <si>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</si>
  <si>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</si>
  <si>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</si>
  <si>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</si>
  <si>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</si>
  <si>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</si>
  <si>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</si>
  <si>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</si>
  <si>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</si>
  <si>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</si>
  <si>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</si>
  <si>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</si>
  <si>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</si>
  <si>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</si>
  <si>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</si>
  <si>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</si>
  <si>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</si>
  <si>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</si>
  <si>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</si>
  <si>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</si>
  <si>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</si>
  <si>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</si>
  <si>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</si>
  <si>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</si>
  <si>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</si>
  <si>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</si>
  <si>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</si>
  <si>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</si>
  <si>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</si>
  <si>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</si>
  <si>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</si>
  <si>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</si>
  <si>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</si>
  <si>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</si>
  <si>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</si>
  <si>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</si>
  <si>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</si>
  <si>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</si>
  <si>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</si>
  <si>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</si>
  <si>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</si>
  <si>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</si>
  <si>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</si>
  <si>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</si>
  <si>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</si>
  <si>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</si>
  <si>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</si>
  <si>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</si>
  <si>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</si>
  <si>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</si>
  <si>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</si>
  <si>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</si>
  <si>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</si>
  <si>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</si>
  <si>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</si>
  <si>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</si>
  <si>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</si>
  <si>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</si>
  <si>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</si>
  <si>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</si>
  <si>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</si>
  <si>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</si>
  <si>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</si>
  <si>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</si>
  <si>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</si>
  <si>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</si>
  <si>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</si>
  <si>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</si>
  <si>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</si>
  <si>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</si>
  <si>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</si>
  <si>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</si>
  <si>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</si>
  <si>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</si>
  <si>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</si>
  <si>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</si>
  <si>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</si>
  <si>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</si>
  <si>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</si>
  <si>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</si>
  <si>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</si>
  <si>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</si>
  <si>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</si>
  <si>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</si>
  <si>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</si>
  <si>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</si>
  <si>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</si>
  <si>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</si>
  <si>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</si>
  <si>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</si>
  <si>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</si>
  <si>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</si>
  <si>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</si>
  <si>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</si>
  <si>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</si>
  <si>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山形市</t>
  </si>
  <si>
    <t>法適用</t>
  </si>
  <si>
    <t>下水道事業</t>
  </si>
  <si>
    <t>公共下水道</t>
  </si>
  <si>
    <t>Ad</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</si>
  <si>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</si>
  <si>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</si>
  <si>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</si>
  <si>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</si>
  <si>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</si>
  <si>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</si>
  <si>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経常収支比率は100%を超え、黒字を確保できているものの、類似団体平均と比べて低くなっている。今後も引き続き安定した経営の維持に努めていく必要がある。
　流動比率については、企業債未償還残高が大きく、類似団体よりも低くなっているが、引き続き未償還残高の削減に努める必要がある。
　企業債残高対事業規模比率は、短期間で集中的に整備したことにより類似団体より高い数値で推移しているが、年々減少してきており今後も償還額が借入額を上回る見通しのため、さらに減少する見込みとなっている。
　経費回収率については100％を超えてはいるものの、汚水処理原価は類似団体と比べても高く、今後も水道の節水傾向の影響等による減収傾向が見込まれるため汚水処理費の削減に努める必要がある。
　施設利用率については類似団体と比較して高い数値で推移している。
　水洗化率については、経年比較で上昇しているが、今後も未接続解消に努める必要がある。</t>
    <phoneticPr fontId="4"/>
  </si>
  <si>
    <t>　本市の下水道事業は比較的安定した経営状況となっているが、今後は、近年の節水傾向等による下水道使用料収入が減少すると見込まれる一方で、老朽化の進行などによる施設の更新や維持管理などの費用が増加することが見込まれるため、厳しい経営環境となることが予想される。
　そのため、未接続者に対する個別訪問等による水洗化率の向上や不明水対策による有収率の向上、施設の長寿命化による費用の低減など、収入の確保・費用の削減に取り組み、効率的な経営に努める必要がある。</t>
    <phoneticPr fontId="4"/>
  </si>
  <si>
    <t>　有形固定資産減価償却率、管渠老朽化率は全国平均値や類似団体平均値に比べて低い数値にあるが、管渠改善率は、長寿命化・地震対策等の計画に基づく更新を確実に進めているため、全国平均や類似団体平均と比べ、高い数値となっている。</t>
    <rPh sb="73" eb="75">
      <t>カクジツ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</si>
</sst>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0.12</c:v>
                </c:pt>
                <c:pt idx="1">
                  <c:v>0.03</c:v>
                </c:pt>
                <c:pt idx="2">
                  <c:v>0.21</c:v>
                </c:pt>
                <c:pt idx="3">
                  <c:v>0.12</c:v>
                </c:pt>
                <c:pt idx="4">
                  <c:v>0.27</c:v>
                </c:pt>
              </c:numCache>
            </c:numRef>
          </c:val>
        </c:ser>
        <c:dLbls>
          <c:showLegendKey val="0"/>
          <c:showVal val="0"/>
          <c:showCatName val="0"/>
          <c:showSerName val="0"/>
          <c:showPercent val="0"/>
          <c:showBubbleSize val="0"/>
        </c:dLbls>
        <c:gapWidth val="150"/>
        <c:axId val="108329600"/>
        <c:axId val="10833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0.11</c:v>
                </c:pt>
                <c:pt idx="1">
                  <c:v>0.14000000000000001</c:v>
                </c:pt>
                <c:pt idx="2">
                  <c:v>0.11</c:v>
                </c:pt>
                <c:pt idx="3">
                  <c:v>0.08</c:v>
                </c:pt>
                <c:pt idx="4">
                  <c:v>0.22</c:v>
                </c:pt>
              </c:numCache>
            </c:numRef>
          </c:val>
          <c:smooth val="0"/>
        </c:ser>
        <c:dLbls>
          <c:showLegendKey val="0"/>
          <c:showVal val="0"/>
          <c:showCatName val="0"/>
          <c:showSerName val="0"/>
          <c:showPercent val="0"/>
          <c:showBubbleSize val="0"/>
        </c:dLbls>
        <c:marker val="1"/>
        <c:smooth val="0"/>
        <c:axId val="108329600"/>
        <c:axId val="108335872"/>
      </c:lineChart>
      <c:dateAx>
        <c:axId val="108329600"/>
        <c:scaling>
          <c:orientation val="minMax"/>
        </c:scaling>
        <c:delete val="1"/>
        <c:axPos val="b"/>
        <c:numFmt formatCode="ge" sourceLinked="1"/>
        <c:majorTickMark val="none"/>
        <c:minorTickMark val="none"/>
        <c:tickLblPos val="none"/>
        <c:crossAx val="108335872"/>
        <c:crosses val="autoZero"/>
        <c:auto val="1"/>
        <c:lblOffset val="100"/>
        <c:baseTimeUnit val="years"/>
      </c:dateAx>
      <c:valAx>
        <c:axId val="10833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2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74.569999999999993</c:v>
                </c:pt>
                <c:pt idx="1">
                  <c:v>75.7</c:v>
                </c:pt>
                <c:pt idx="2">
                  <c:v>76.599999999999994</c:v>
                </c:pt>
                <c:pt idx="3">
                  <c:v>76.69</c:v>
                </c:pt>
                <c:pt idx="4">
                  <c:v>71.790000000000006</c:v>
                </c:pt>
              </c:numCache>
            </c:numRef>
          </c:val>
        </c:ser>
        <c:dLbls>
          <c:showLegendKey val="0"/>
          <c:showVal val="0"/>
          <c:showCatName val="0"/>
          <c:showSerName val="0"/>
          <c:showPercent val="0"/>
          <c:showBubbleSize val="0"/>
        </c:dLbls>
        <c:gapWidth val="150"/>
        <c:axId val="120847360"/>
        <c:axId val="12518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68.209999999999994</c:v>
                </c:pt>
                <c:pt idx="1">
                  <c:v>67.569999999999993</c:v>
                </c:pt>
                <c:pt idx="2">
                  <c:v>67.099999999999994</c:v>
                </c:pt>
                <c:pt idx="3">
                  <c:v>67.95</c:v>
                </c:pt>
                <c:pt idx="4">
                  <c:v>66.63</c:v>
                </c:pt>
              </c:numCache>
            </c:numRef>
          </c:val>
          <c:smooth val="0"/>
        </c:ser>
        <c:dLbls>
          <c:showLegendKey val="0"/>
          <c:showVal val="0"/>
          <c:showCatName val="0"/>
          <c:showSerName val="0"/>
          <c:showPercent val="0"/>
          <c:showBubbleSize val="0"/>
        </c:dLbls>
        <c:marker val="1"/>
        <c:smooth val="0"/>
        <c:axId val="120847360"/>
        <c:axId val="125183104"/>
      </c:lineChart>
      <c:dateAx>
        <c:axId val="120847360"/>
        <c:scaling>
          <c:orientation val="minMax"/>
        </c:scaling>
        <c:delete val="1"/>
        <c:axPos val="b"/>
        <c:numFmt formatCode="ge" sourceLinked="1"/>
        <c:majorTickMark val="none"/>
        <c:minorTickMark val="none"/>
        <c:tickLblPos val="none"/>
        <c:crossAx val="125183104"/>
        <c:crosses val="autoZero"/>
        <c:auto val="1"/>
        <c:lblOffset val="100"/>
        <c:baseTimeUnit val="years"/>
      </c:dateAx>
      <c:valAx>
        <c:axId val="1251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84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90.75</c:v>
                </c:pt>
                <c:pt idx="1">
                  <c:v>91.51</c:v>
                </c:pt>
                <c:pt idx="2">
                  <c:v>92.17</c:v>
                </c:pt>
                <c:pt idx="3">
                  <c:v>92.56</c:v>
                </c:pt>
                <c:pt idx="4">
                  <c:v>92.83</c:v>
                </c:pt>
              </c:numCache>
            </c:numRef>
          </c:val>
        </c:ser>
        <c:dLbls>
          <c:showLegendKey val="0"/>
          <c:showVal val="0"/>
          <c:showCatName val="0"/>
          <c:showSerName val="0"/>
          <c:showPercent val="0"/>
          <c:showBubbleSize val="0"/>
        </c:dLbls>
        <c:gapWidth val="150"/>
        <c:axId val="125221504"/>
        <c:axId val="12523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92.8</c:v>
                </c:pt>
                <c:pt idx="1">
                  <c:v>92.87</c:v>
                </c:pt>
                <c:pt idx="2">
                  <c:v>93.01</c:v>
                </c:pt>
                <c:pt idx="3">
                  <c:v>93.12</c:v>
                </c:pt>
                <c:pt idx="4">
                  <c:v>93.38</c:v>
                </c:pt>
              </c:numCache>
            </c:numRef>
          </c:val>
          <c:smooth val="0"/>
        </c:ser>
        <c:dLbls>
          <c:showLegendKey val="0"/>
          <c:showVal val="0"/>
          <c:showCatName val="0"/>
          <c:showSerName val="0"/>
          <c:showPercent val="0"/>
          <c:showBubbleSize val="0"/>
        </c:dLbls>
        <c:marker val="1"/>
        <c:smooth val="0"/>
        <c:axId val="125221504"/>
        <c:axId val="125231872"/>
      </c:lineChart>
      <c:dateAx>
        <c:axId val="125221504"/>
        <c:scaling>
          <c:orientation val="minMax"/>
        </c:scaling>
        <c:delete val="1"/>
        <c:axPos val="b"/>
        <c:numFmt formatCode="ge" sourceLinked="1"/>
        <c:majorTickMark val="none"/>
        <c:minorTickMark val="none"/>
        <c:tickLblPos val="none"/>
        <c:crossAx val="125231872"/>
        <c:crosses val="autoZero"/>
        <c:auto val="1"/>
        <c:lblOffset val="100"/>
        <c:baseTimeUnit val="years"/>
      </c:dateAx>
      <c:valAx>
        <c:axId val="12523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22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103.5</c:v>
                </c:pt>
                <c:pt idx="1">
                  <c:v>102.36</c:v>
                </c:pt>
                <c:pt idx="2">
                  <c:v>102.59</c:v>
                </c:pt>
                <c:pt idx="3">
                  <c:v>101.82</c:v>
                </c:pt>
                <c:pt idx="4">
                  <c:v>106.65</c:v>
                </c:pt>
              </c:numCache>
            </c:numRef>
          </c:val>
        </c:ser>
        <c:dLbls>
          <c:showLegendKey val="0"/>
          <c:showVal val="0"/>
          <c:showCatName val="0"/>
          <c:showSerName val="0"/>
          <c:showPercent val="0"/>
          <c:showBubbleSize val="0"/>
        </c:dLbls>
        <c:gapWidth val="150"/>
        <c:axId val="108370176"/>
        <c:axId val="10838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104.92</c:v>
                </c:pt>
                <c:pt idx="1">
                  <c:v>104.17</c:v>
                </c:pt>
                <c:pt idx="2">
                  <c:v>105.07</c:v>
                </c:pt>
                <c:pt idx="3">
                  <c:v>108.53</c:v>
                </c:pt>
                <c:pt idx="4">
                  <c:v>108.52</c:v>
                </c:pt>
              </c:numCache>
            </c:numRef>
          </c:val>
          <c:smooth val="0"/>
        </c:ser>
        <c:dLbls>
          <c:showLegendKey val="0"/>
          <c:showVal val="0"/>
          <c:showCatName val="0"/>
          <c:showSerName val="0"/>
          <c:showPercent val="0"/>
          <c:showBubbleSize val="0"/>
        </c:dLbls>
        <c:marker val="1"/>
        <c:smooth val="0"/>
        <c:axId val="108370176"/>
        <c:axId val="108384640"/>
      </c:lineChart>
      <c:dateAx>
        <c:axId val="108370176"/>
        <c:scaling>
          <c:orientation val="minMax"/>
        </c:scaling>
        <c:delete val="1"/>
        <c:axPos val="b"/>
        <c:numFmt formatCode="ge" sourceLinked="1"/>
        <c:majorTickMark val="none"/>
        <c:minorTickMark val="none"/>
        <c:tickLblPos val="none"/>
        <c:crossAx val="108384640"/>
        <c:crosses val="autoZero"/>
        <c:auto val="1"/>
        <c:lblOffset val="100"/>
        <c:baseTimeUnit val="years"/>
      </c:dateAx>
      <c:valAx>
        <c:axId val="10838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7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4.8899999999999997</c:v>
                </c:pt>
                <c:pt idx="1">
                  <c:v>6.34</c:v>
                </c:pt>
                <c:pt idx="2">
                  <c:v>7.84</c:v>
                </c:pt>
                <c:pt idx="3">
                  <c:v>15.1</c:v>
                </c:pt>
                <c:pt idx="4">
                  <c:v>17.399999999999999</c:v>
                </c:pt>
              </c:numCache>
            </c:numRef>
          </c:val>
        </c:ser>
        <c:dLbls>
          <c:showLegendKey val="0"/>
          <c:showVal val="0"/>
          <c:showCatName val="0"/>
          <c:showSerName val="0"/>
          <c:showPercent val="0"/>
          <c:showBubbleSize val="0"/>
        </c:dLbls>
        <c:gapWidth val="150"/>
        <c:axId val="108427136"/>
        <c:axId val="10843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16.55</c:v>
                </c:pt>
                <c:pt idx="1">
                  <c:v>16.02</c:v>
                </c:pt>
                <c:pt idx="2">
                  <c:v>16.559999999999999</c:v>
                </c:pt>
                <c:pt idx="3">
                  <c:v>28.35</c:v>
                </c:pt>
                <c:pt idx="4">
                  <c:v>27.96</c:v>
                </c:pt>
              </c:numCache>
            </c:numRef>
          </c:val>
          <c:smooth val="0"/>
        </c:ser>
        <c:dLbls>
          <c:showLegendKey val="0"/>
          <c:showVal val="0"/>
          <c:showCatName val="0"/>
          <c:showSerName val="0"/>
          <c:showPercent val="0"/>
          <c:showBubbleSize val="0"/>
        </c:dLbls>
        <c:marker val="1"/>
        <c:smooth val="0"/>
        <c:axId val="108427136"/>
        <c:axId val="108437504"/>
      </c:lineChart>
      <c:dateAx>
        <c:axId val="108427136"/>
        <c:scaling>
          <c:orientation val="minMax"/>
        </c:scaling>
        <c:delete val="1"/>
        <c:axPos val="b"/>
        <c:numFmt formatCode="ge" sourceLinked="1"/>
        <c:majorTickMark val="none"/>
        <c:minorTickMark val="none"/>
        <c:tickLblPos val="none"/>
        <c:crossAx val="108437504"/>
        <c:crosses val="autoZero"/>
        <c:auto val="1"/>
        <c:lblOffset val="100"/>
        <c:baseTimeUnit val="years"/>
      </c:dateAx>
      <c:valAx>
        <c:axId val="10843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2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0.02</c:v>
                </c:pt>
                <c:pt idx="1">
                  <c:v>0.11</c:v>
                </c:pt>
                <c:pt idx="2">
                  <c:v>0.34</c:v>
                </c:pt>
                <c:pt idx="3">
                  <c:v>0.74</c:v>
                </c:pt>
                <c:pt idx="4">
                  <c:v>0.88</c:v>
                </c:pt>
              </c:numCache>
            </c:numRef>
          </c:val>
        </c:ser>
        <c:dLbls>
          <c:showLegendKey val="0"/>
          <c:showVal val="0"/>
          <c:showCatName val="0"/>
          <c:showSerName val="0"/>
          <c:showPercent val="0"/>
          <c:showBubbleSize val="0"/>
        </c:dLbls>
        <c:gapWidth val="150"/>
        <c:axId val="108590592"/>
        <c:axId val="10859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2.7</c:v>
                </c:pt>
                <c:pt idx="1">
                  <c:v>2.68</c:v>
                </c:pt>
                <c:pt idx="2">
                  <c:v>2.82</c:v>
                </c:pt>
                <c:pt idx="3">
                  <c:v>3.05</c:v>
                </c:pt>
                <c:pt idx="4">
                  <c:v>3.4</c:v>
                </c:pt>
              </c:numCache>
            </c:numRef>
          </c:val>
          <c:smooth val="0"/>
        </c:ser>
        <c:dLbls>
          <c:showLegendKey val="0"/>
          <c:showVal val="0"/>
          <c:showCatName val="0"/>
          <c:showSerName val="0"/>
          <c:showPercent val="0"/>
          <c:showBubbleSize val="0"/>
        </c:dLbls>
        <c:marker val="1"/>
        <c:smooth val="0"/>
        <c:axId val="108590592"/>
        <c:axId val="108592512"/>
      </c:lineChart>
      <c:dateAx>
        <c:axId val="108590592"/>
        <c:scaling>
          <c:orientation val="minMax"/>
        </c:scaling>
        <c:delete val="1"/>
        <c:axPos val="b"/>
        <c:numFmt formatCode="ge" sourceLinked="1"/>
        <c:majorTickMark val="none"/>
        <c:minorTickMark val="none"/>
        <c:tickLblPos val="none"/>
        <c:crossAx val="108592512"/>
        <c:crosses val="autoZero"/>
        <c:auto val="1"/>
        <c:lblOffset val="100"/>
        <c:baseTimeUnit val="years"/>
      </c:dateAx>
      <c:valAx>
        <c:axId val="10859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9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0040192"/>
        <c:axId val="11004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23.04</c:v>
                </c:pt>
                <c:pt idx="1">
                  <c:v>19.97</c:v>
                </c:pt>
                <c:pt idx="2">
                  <c:v>23.32</c:v>
                </c:pt>
                <c:pt idx="3">
                  <c:v>4.72</c:v>
                </c:pt>
                <c:pt idx="4">
                  <c:v>4.87</c:v>
                </c:pt>
              </c:numCache>
            </c:numRef>
          </c:val>
          <c:smooth val="0"/>
        </c:ser>
        <c:dLbls>
          <c:showLegendKey val="0"/>
          <c:showVal val="0"/>
          <c:showCatName val="0"/>
          <c:showSerName val="0"/>
          <c:showPercent val="0"/>
          <c:showBubbleSize val="0"/>
        </c:dLbls>
        <c:marker val="1"/>
        <c:smooth val="0"/>
        <c:axId val="110040192"/>
        <c:axId val="110042112"/>
      </c:lineChart>
      <c:dateAx>
        <c:axId val="110040192"/>
        <c:scaling>
          <c:orientation val="minMax"/>
        </c:scaling>
        <c:delete val="1"/>
        <c:axPos val="b"/>
        <c:numFmt formatCode="ge" sourceLinked="1"/>
        <c:majorTickMark val="none"/>
        <c:minorTickMark val="none"/>
        <c:tickLblPos val="none"/>
        <c:crossAx val="110042112"/>
        <c:crosses val="autoZero"/>
        <c:auto val="1"/>
        <c:lblOffset val="100"/>
        <c:baseTimeUnit val="years"/>
      </c:dateAx>
      <c:valAx>
        <c:axId val="11004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4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201.2</c:v>
                </c:pt>
                <c:pt idx="1">
                  <c:v>235.49</c:v>
                </c:pt>
                <c:pt idx="2">
                  <c:v>293.25</c:v>
                </c:pt>
                <c:pt idx="3">
                  <c:v>30.5</c:v>
                </c:pt>
                <c:pt idx="4">
                  <c:v>30.86</c:v>
                </c:pt>
              </c:numCache>
            </c:numRef>
          </c:val>
        </c:ser>
        <c:dLbls>
          <c:showLegendKey val="0"/>
          <c:showVal val="0"/>
          <c:showCatName val="0"/>
          <c:showSerName val="0"/>
          <c:showPercent val="0"/>
          <c:showBubbleSize val="0"/>
        </c:dLbls>
        <c:gapWidth val="150"/>
        <c:axId val="110465792"/>
        <c:axId val="11046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150.22999999999999</c:v>
                </c:pt>
                <c:pt idx="1">
                  <c:v>152.78</c:v>
                </c:pt>
                <c:pt idx="2">
                  <c:v>179.3</c:v>
                </c:pt>
                <c:pt idx="3">
                  <c:v>45.99</c:v>
                </c:pt>
                <c:pt idx="4">
                  <c:v>47.32</c:v>
                </c:pt>
              </c:numCache>
            </c:numRef>
          </c:val>
          <c:smooth val="0"/>
        </c:ser>
        <c:dLbls>
          <c:showLegendKey val="0"/>
          <c:showVal val="0"/>
          <c:showCatName val="0"/>
          <c:showSerName val="0"/>
          <c:showPercent val="0"/>
          <c:showBubbleSize val="0"/>
        </c:dLbls>
        <c:marker val="1"/>
        <c:smooth val="0"/>
        <c:axId val="110465792"/>
        <c:axId val="110467712"/>
      </c:lineChart>
      <c:dateAx>
        <c:axId val="110465792"/>
        <c:scaling>
          <c:orientation val="minMax"/>
        </c:scaling>
        <c:delete val="1"/>
        <c:axPos val="b"/>
        <c:numFmt formatCode="ge" sourceLinked="1"/>
        <c:majorTickMark val="none"/>
        <c:minorTickMark val="none"/>
        <c:tickLblPos val="none"/>
        <c:crossAx val="110467712"/>
        <c:crosses val="autoZero"/>
        <c:auto val="1"/>
        <c:lblOffset val="100"/>
        <c:baseTimeUnit val="years"/>
      </c:dateAx>
      <c:valAx>
        <c:axId val="11046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6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1505.88</c:v>
                </c:pt>
                <c:pt idx="1">
                  <c:v>1459.63</c:v>
                </c:pt>
                <c:pt idx="2">
                  <c:v>1429.22</c:v>
                </c:pt>
                <c:pt idx="3">
                  <c:v>1418.64</c:v>
                </c:pt>
                <c:pt idx="4">
                  <c:v>1325.35</c:v>
                </c:pt>
              </c:numCache>
            </c:numRef>
          </c:val>
        </c:ser>
        <c:dLbls>
          <c:showLegendKey val="0"/>
          <c:showVal val="0"/>
          <c:showCatName val="0"/>
          <c:showSerName val="0"/>
          <c:showPercent val="0"/>
          <c:showBubbleSize val="0"/>
        </c:dLbls>
        <c:gapWidth val="150"/>
        <c:axId val="119652736"/>
        <c:axId val="11965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978.41</c:v>
                </c:pt>
                <c:pt idx="1">
                  <c:v>935.65</c:v>
                </c:pt>
                <c:pt idx="2">
                  <c:v>924.44</c:v>
                </c:pt>
                <c:pt idx="3">
                  <c:v>963.16</c:v>
                </c:pt>
                <c:pt idx="4">
                  <c:v>1017.47</c:v>
                </c:pt>
              </c:numCache>
            </c:numRef>
          </c:val>
          <c:smooth val="0"/>
        </c:ser>
        <c:dLbls>
          <c:showLegendKey val="0"/>
          <c:showVal val="0"/>
          <c:showCatName val="0"/>
          <c:showSerName val="0"/>
          <c:showPercent val="0"/>
          <c:showBubbleSize val="0"/>
        </c:dLbls>
        <c:marker val="1"/>
        <c:smooth val="0"/>
        <c:axId val="119652736"/>
        <c:axId val="119654656"/>
      </c:lineChart>
      <c:dateAx>
        <c:axId val="119652736"/>
        <c:scaling>
          <c:orientation val="minMax"/>
        </c:scaling>
        <c:delete val="1"/>
        <c:axPos val="b"/>
        <c:numFmt formatCode="ge" sourceLinked="1"/>
        <c:majorTickMark val="none"/>
        <c:minorTickMark val="none"/>
        <c:tickLblPos val="none"/>
        <c:crossAx val="119654656"/>
        <c:crosses val="autoZero"/>
        <c:auto val="1"/>
        <c:lblOffset val="100"/>
        <c:baseTimeUnit val="years"/>
      </c:dateAx>
      <c:valAx>
        <c:axId val="11965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65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104.6</c:v>
                </c:pt>
                <c:pt idx="1">
                  <c:v>101.58</c:v>
                </c:pt>
                <c:pt idx="2">
                  <c:v>103.55</c:v>
                </c:pt>
                <c:pt idx="3">
                  <c:v>98.16</c:v>
                </c:pt>
                <c:pt idx="4">
                  <c:v>101.97</c:v>
                </c:pt>
              </c:numCache>
            </c:numRef>
          </c:val>
        </c:ser>
        <c:dLbls>
          <c:showLegendKey val="0"/>
          <c:showVal val="0"/>
          <c:showCatName val="0"/>
          <c:showSerName val="0"/>
          <c:showPercent val="0"/>
          <c:showBubbleSize val="0"/>
        </c:dLbls>
        <c:gapWidth val="150"/>
        <c:axId val="120791040"/>
        <c:axId val="12079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88.02</c:v>
                </c:pt>
                <c:pt idx="1">
                  <c:v>90.14</c:v>
                </c:pt>
                <c:pt idx="2">
                  <c:v>90.24</c:v>
                </c:pt>
                <c:pt idx="3">
                  <c:v>94.82</c:v>
                </c:pt>
                <c:pt idx="4">
                  <c:v>96.37</c:v>
                </c:pt>
              </c:numCache>
            </c:numRef>
          </c:val>
          <c:smooth val="0"/>
        </c:ser>
        <c:dLbls>
          <c:showLegendKey val="0"/>
          <c:showVal val="0"/>
          <c:showCatName val="0"/>
          <c:showSerName val="0"/>
          <c:showPercent val="0"/>
          <c:showBubbleSize val="0"/>
        </c:dLbls>
        <c:marker val="1"/>
        <c:smooth val="0"/>
        <c:axId val="120791040"/>
        <c:axId val="120792960"/>
      </c:lineChart>
      <c:dateAx>
        <c:axId val="120791040"/>
        <c:scaling>
          <c:orientation val="minMax"/>
        </c:scaling>
        <c:delete val="1"/>
        <c:axPos val="b"/>
        <c:numFmt formatCode="ge" sourceLinked="1"/>
        <c:majorTickMark val="none"/>
        <c:minorTickMark val="none"/>
        <c:tickLblPos val="none"/>
        <c:crossAx val="120792960"/>
        <c:crosses val="autoZero"/>
        <c:auto val="1"/>
        <c:lblOffset val="100"/>
        <c:baseTimeUnit val="years"/>
      </c:dateAx>
      <c:valAx>
        <c:axId val="12079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79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176.12</c:v>
                </c:pt>
                <c:pt idx="1">
                  <c:v>182.17</c:v>
                </c:pt>
                <c:pt idx="2">
                  <c:v>178.15</c:v>
                </c:pt>
                <c:pt idx="3">
                  <c:v>187.25</c:v>
                </c:pt>
                <c:pt idx="4">
                  <c:v>180.74</c:v>
                </c:pt>
              </c:numCache>
            </c:numRef>
          </c:val>
        </c:ser>
        <c:dLbls>
          <c:showLegendKey val="0"/>
          <c:showVal val="0"/>
          <c:showCatName val="0"/>
          <c:showSerName val="0"/>
          <c:showPercent val="0"/>
          <c:showBubbleSize val="0"/>
        </c:dLbls>
        <c:gapWidth val="150"/>
        <c:axId val="120819072"/>
        <c:axId val="12082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172.91</c:v>
                </c:pt>
                <c:pt idx="1">
                  <c:v>169.64</c:v>
                </c:pt>
                <c:pt idx="2">
                  <c:v>170.22</c:v>
                </c:pt>
                <c:pt idx="3">
                  <c:v>162.88</c:v>
                </c:pt>
                <c:pt idx="4">
                  <c:v>162.65</c:v>
                </c:pt>
              </c:numCache>
            </c:numRef>
          </c:val>
          <c:smooth val="0"/>
        </c:ser>
        <c:dLbls>
          <c:showLegendKey val="0"/>
          <c:showVal val="0"/>
          <c:showCatName val="0"/>
          <c:showSerName val="0"/>
          <c:showPercent val="0"/>
          <c:showBubbleSize val="0"/>
        </c:dLbls>
        <c:marker val="1"/>
        <c:smooth val="0"/>
        <c:axId val="120819072"/>
        <c:axId val="120829440"/>
      </c:lineChart>
      <c:dateAx>
        <c:axId val="120819072"/>
        <c:scaling>
          <c:orientation val="minMax"/>
        </c:scaling>
        <c:delete val="1"/>
        <c:axPos val="b"/>
        <c:numFmt formatCode="ge" sourceLinked="1"/>
        <c:majorTickMark val="none"/>
        <c:minorTickMark val="none"/>
        <c:tickLblPos val="none"/>
        <c:crossAx val="120829440"/>
        <c:crosses val="autoZero"/>
        <c:auto val="1"/>
        <c:lblOffset val="100"/>
        <c:baseTimeUnit val="years"/>
      </c:dateAx>
      <c:valAx>
        <c:axId val="12082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81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I37" zoomScaleNormal="100" workbookViewId="0">
      <selection activeCell="BL64" sqref="BL64:BZ6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山形市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Ad</v>
      </c>
      <c r="X8" s="46"/>
      <c r="Y8" s="46"/>
      <c r="Z8" s="46"/>
      <c r="AA8" s="46"/>
      <c r="AB8" s="46"/>
      <c r="AC8" s="46"/>
      <c r="AD8" s="3"/>
      <c r="AE8" s="3"/>
      <c r="AF8" s="3"/>
      <c r="AG8" s="3"/>
      <c r="AH8" s="3"/>
      <c r="AI8" s="3"/>
      <c r="AJ8" s="3"/>
      <c r="AK8" s="3"/>
      <c r="AL8" s="47">
        <f>データ!R6</f>
        <v>249778</v>
      </c>
      <c r="AM8" s="47"/>
      <c r="AN8" s="47"/>
      <c r="AO8" s="47"/>
      <c r="AP8" s="47"/>
      <c r="AQ8" s="47"/>
      <c r="AR8" s="47"/>
      <c r="AS8" s="47"/>
      <c r="AT8" s="43">
        <f>データ!S6</f>
        <v>381.3</v>
      </c>
      <c r="AU8" s="43"/>
      <c r="AV8" s="43"/>
      <c r="AW8" s="43"/>
      <c r="AX8" s="43"/>
      <c r="AY8" s="43"/>
      <c r="AZ8" s="43"/>
      <c r="BA8" s="43"/>
      <c r="BB8" s="43">
        <f>データ!T6</f>
        <v>655.07000000000005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39.799999999999997</v>
      </c>
      <c r="J10" s="43"/>
      <c r="K10" s="43"/>
      <c r="L10" s="43"/>
      <c r="M10" s="43"/>
      <c r="N10" s="43"/>
      <c r="O10" s="43"/>
      <c r="P10" s="43">
        <f>データ!O6</f>
        <v>87.28</v>
      </c>
      <c r="Q10" s="43"/>
      <c r="R10" s="43"/>
      <c r="S10" s="43"/>
      <c r="T10" s="43"/>
      <c r="U10" s="43"/>
      <c r="V10" s="43"/>
      <c r="W10" s="43">
        <f>データ!P6</f>
        <v>82.58</v>
      </c>
      <c r="X10" s="43"/>
      <c r="Y10" s="43"/>
      <c r="Z10" s="43"/>
      <c r="AA10" s="43"/>
      <c r="AB10" s="43"/>
      <c r="AC10" s="43"/>
      <c r="AD10" s="47">
        <f>データ!Q6</f>
        <v>3294</v>
      </c>
      <c r="AE10" s="47"/>
      <c r="AF10" s="47"/>
      <c r="AG10" s="47"/>
      <c r="AH10" s="47"/>
      <c r="AI10" s="47"/>
      <c r="AJ10" s="47"/>
      <c r="AK10" s="2"/>
      <c r="AL10" s="47">
        <f>データ!U6</f>
        <v>217373</v>
      </c>
      <c r="AM10" s="47"/>
      <c r="AN10" s="47"/>
      <c r="AO10" s="47"/>
      <c r="AP10" s="47"/>
      <c r="AQ10" s="47"/>
      <c r="AR10" s="47"/>
      <c r="AS10" s="47"/>
      <c r="AT10" s="43">
        <f>データ!V6</f>
        <v>50.68</v>
      </c>
      <c r="AU10" s="43"/>
      <c r="AV10" s="43"/>
      <c r="AW10" s="43"/>
      <c r="AX10" s="43"/>
      <c r="AY10" s="43"/>
      <c r="AZ10" s="43"/>
      <c r="BA10" s="43"/>
      <c r="BB10" s="43">
        <f>データ!W6</f>
        <v>4289.13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62014</v>
      </c>
      <c r="D6" s="31">
        <f t="shared" si="3"/>
        <v>46</v>
      </c>
      <c r="E6" s="31">
        <f t="shared" si="3"/>
        <v>17</v>
      </c>
      <c r="F6" s="31">
        <f t="shared" si="3"/>
        <v>1</v>
      </c>
      <c r="G6" s="31">
        <f t="shared" si="3"/>
        <v>0</v>
      </c>
      <c r="H6" s="31" t="str">
        <f t="shared" si="3"/>
        <v>山形県　山形市</v>
      </c>
      <c r="I6" s="31" t="str">
        <f t="shared" si="3"/>
        <v>法適用</v>
      </c>
      <c r="J6" s="31" t="str">
        <f t="shared" si="3"/>
        <v>下水道事業</v>
      </c>
      <c r="K6" s="31" t="str">
        <f t="shared" si="3"/>
        <v>公共下水道</v>
      </c>
      <c r="L6" s="31" t="str">
        <f t="shared" si="3"/>
        <v>Ad</v>
      </c>
      <c r="M6" s="32" t="str">
        <f t="shared" si="3"/>
        <v>-</v>
      </c>
      <c r="N6" s="32">
        <f t="shared" si="3"/>
        <v>39.799999999999997</v>
      </c>
      <c r="O6" s="32">
        <f t="shared" si="3"/>
        <v>87.28</v>
      </c>
      <c r="P6" s="32">
        <f t="shared" si="3"/>
        <v>82.58</v>
      </c>
      <c r="Q6" s="32">
        <f t="shared" si="3"/>
        <v>3294</v>
      </c>
      <c r="R6" s="32">
        <f t="shared" si="3"/>
        <v>249778</v>
      </c>
      <c r="S6" s="32">
        <f t="shared" si="3"/>
        <v>381.3</v>
      </c>
      <c r="T6" s="32">
        <f t="shared" si="3"/>
        <v>655.07000000000005</v>
      </c>
      <c r="U6" s="32">
        <f t="shared" si="3"/>
        <v>217373</v>
      </c>
      <c r="V6" s="32">
        <f t="shared" si="3"/>
        <v>50.68</v>
      </c>
      <c r="W6" s="32">
        <f t="shared" si="3"/>
        <v>4289.13</v>
      </c>
      <c r="X6" s="33">
        <f>IF(X7="",NA(),X7)</f>
        <v>103.5</v>
      </c>
      <c r="Y6" s="33">
        <f t="shared" ref="Y6:AG6" si="4">IF(Y7="",NA(),Y7)</f>
        <v>102.36</v>
      </c>
      <c r="Z6" s="33">
        <f t="shared" si="4"/>
        <v>102.59</v>
      </c>
      <c r="AA6" s="33">
        <f t="shared" si="4"/>
        <v>101.82</v>
      </c>
      <c r="AB6" s="33">
        <f t="shared" si="4"/>
        <v>106.65</v>
      </c>
      <c r="AC6" s="33">
        <f t="shared" si="4"/>
        <v>104.92</v>
      </c>
      <c r="AD6" s="33">
        <f t="shared" si="4"/>
        <v>104.17</v>
      </c>
      <c r="AE6" s="33">
        <f t="shared" si="4"/>
        <v>105.07</v>
      </c>
      <c r="AF6" s="33">
        <f t="shared" si="4"/>
        <v>108.53</v>
      </c>
      <c r="AG6" s="33">
        <f t="shared" si="4"/>
        <v>108.52</v>
      </c>
      <c r="AH6" s="32" t="str">
        <f>IF(AH7="","",IF(AH7="-","【-】","【"&amp;SUBSTITUTE(TEXT(AH7,"#,##0.00"),"-","△")&amp;"】"))</f>
        <v>【108.23】</v>
      </c>
      <c r="AI6" s="32">
        <f>IF(AI7="",NA(),AI7)</f>
        <v>0</v>
      </c>
      <c r="AJ6" s="32">
        <f t="shared" ref="AJ6:AR6" si="5">IF(AJ7="",NA(),AJ7)</f>
        <v>0</v>
      </c>
      <c r="AK6" s="32">
        <f t="shared" si="5"/>
        <v>0</v>
      </c>
      <c r="AL6" s="32">
        <f t="shared" si="5"/>
        <v>0</v>
      </c>
      <c r="AM6" s="32">
        <f t="shared" si="5"/>
        <v>0</v>
      </c>
      <c r="AN6" s="33">
        <f t="shared" si="5"/>
        <v>23.04</v>
      </c>
      <c r="AO6" s="33">
        <f t="shared" si="5"/>
        <v>19.97</v>
      </c>
      <c r="AP6" s="33">
        <f t="shared" si="5"/>
        <v>23.32</v>
      </c>
      <c r="AQ6" s="33">
        <f t="shared" si="5"/>
        <v>4.72</v>
      </c>
      <c r="AR6" s="33">
        <f t="shared" si="5"/>
        <v>4.87</v>
      </c>
      <c r="AS6" s="32" t="str">
        <f>IF(AS7="","",IF(AS7="-","【-】","【"&amp;SUBSTITUTE(TEXT(AS7,"#,##0.00"),"-","△")&amp;"】"))</f>
        <v>【4.45】</v>
      </c>
      <c r="AT6" s="33">
        <f>IF(AT7="",NA(),AT7)</f>
        <v>201.2</v>
      </c>
      <c r="AU6" s="33">
        <f t="shared" ref="AU6:BC6" si="6">IF(AU7="",NA(),AU7)</f>
        <v>235.49</v>
      </c>
      <c r="AV6" s="33">
        <f t="shared" si="6"/>
        <v>293.25</v>
      </c>
      <c r="AW6" s="33">
        <f t="shared" si="6"/>
        <v>30.5</v>
      </c>
      <c r="AX6" s="33">
        <f t="shared" si="6"/>
        <v>30.86</v>
      </c>
      <c r="AY6" s="33">
        <f t="shared" si="6"/>
        <v>150.22999999999999</v>
      </c>
      <c r="AZ6" s="33">
        <f t="shared" si="6"/>
        <v>152.78</v>
      </c>
      <c r="BA6" s="33">
        <f t="shared" si="6"/>
        <v>179.3</v>
      </c>
      <c r="BB6" s="33">
        <f t="shared" si="6"/>
        <v>45.99</v>
      </c>
      <c r="BC6" s="33">
        <f t="shared" si="6"/>
        <v>47.32</v>
      </c>
      <c r="BD6" s="32" t="str">
        <f>IF(BD7="","",IF(BD7="-","【-】","【"&amp;SUBSTITUTE(TEXT(BD7,"#,##0.00"),"-","△")&amp;"】"))</f>
        <v>【57.41】</v>
      </c>
      <c r="BE6" s="33">
        <f>IF(BE7="",NA(),BE7)</f>
        <v>1505.88</v>
      </c>
      <c r="BF6" s="33">
        <f t="shared" ref="BF6:BN6" si="7">IF(BF7="",NA(),BF7)</f>
        <v>1459.63</v>
      </c>
      <c r="BG6" s="33">
        <f t="shared" si="7"/>
        <v>1429.22</v>
      </c>
      <c r="BH6" s="33">
        <f t="shared" si="7"/>
        <v>1418.64</v>
      </c>
      <c r="BI6" s="33">
        <f t="shared" si="7"/>
        <v>1325.35</v>
      </c>
      <c r="BJ6" s="33">
        <f t="shared" si="7"/>
        <v>978.41</v>
      </c>
      <c r="BK6" s="33">
        <f t="shared" si="7"/>
        <v>935.65</v>
      </c>
      <c r="BL6" s="33">
        <f t="shared" si="7"/>
        <v>924.44</v>
      </c>
      <c r="BM6" s="33">
        <f t="shared" si="7"/>
        <v>963.16</v>
      </c>
      <c r="BN6" s="33">
        <f t="shared" si="7"/>
        <v>1017.47</v>
      </c>
      <c r="BO6" s="32" t="str">
        <f>IF(BO7="","",IF(BO7="-","【-】","【"&amp;SUBSTITUTE(TEXT(BO7,"#,##0.00"),"-","△")&amp;"】"))</f>
        <v>【763.62】</v>
      </c>
      <c r="BP6" s="33">
        <f>IF(BP7="",NA(),BP7)</f>
        <v>104.6</v>
      </c>
      <c r="BQ6" s="33">
        <f t="shared" ref="BQ6:BY6" si="8">IF(BQ7="",NA(),BQ7)</f>
        <v>101.58</v>
      </c>
      <c r="BR6" s="33">
        <f t="shared" si="8"/>
        <v>103.55</v>
      </c>
      <c r="BS6" s="33">
        <f t="shared" si="8"/>
        <v>98.16</v>
      </c>
      <c r="BT6" s="33">
        <f t="shared" si="8"/>
        <v>101.97</v>
      </c>
      <c r="BU6" s="33">
        <f t="shared" si="8"/>
        <v>88.02</v>
      </c>
      <c r="BV6" s="33">
        <f t="shared" si="8"/>
        <v>90.14</v>
      </c>
      <c r="BW6" s="33">
        <f t="shared" si="8"/>
        <v>90.24</v>
      </c>
      <c r="BX6" s="33">
        <f t="shared" si="8"/>
        <v>94.82</v>
      </c>
      <c r="BY6" s="33">
        <f t="shared" si="8"/>
        <v>96.37</v>
      </c>
      <c r="BZ6" s="32" t="str">
        <f>IF(BZ7="","",IF(BZ7="-","【-】","【"&amp;SUBSTITUTE(TEXT(BZ7,"#,##0.00"),"-","△")&amp;"】"))</f>
        <v>【98.53】</v>
      </c>
      <c r="CA6" s="33">
        <f>IF(CA7="",NA(),CA7)</f>
        <v>176.12</v>
      </c>
      <c r="CB6" s="33">
        <f t="shared" ref="CB6:CJ6" si="9">IF(CB7="",NA(),CB7)</f>
        <v>182.17</v>
      </c>
      <c r="CC6" s="33">
        <f t="shared" si="9"/>
        <v>178.15</v>
      </c>
      <c r="CD6" s="33">
        <f t="shared" si="9"/>
        <v>187.25</v>
      </c>
      <c r="CE6" s="33">
        <f t="shared" si="9"/>
        <v>180.74</v>
      </c>
      <c r="CF6" s="33">
        <f t="shared" si="9"/>
        <v>172.91</v>
      </c>
      <c r="CG6" s="33">
        <f t="shared" si="9"/>
        <v>169.64</v>
      </c>
      <c r="CH6" s="33">
        <f t="shared" si="9"/>
        <v>170.22</v>
      </c>
      <c r="CI6" s="33">
        <f t="shared" si="9"/>
        <v>162.88</v>
      </c>
      <c r="CJ6" s="33">
        <f t="shared" si="9"/>
        <v>162.65</v>
      </c>
      <c r="CK6" s="32" t="str">
        <f>IF(CK7="","",IF(CK7="-","【-】","【"&amp;SUBSTITUTE(TEXT(CK7,"#,##0.00"),"-","△")&amp;"】"))</f>
        <v>【139.70】</v>
      </c>
      <c r="CL6" s="33">
        <f>IF(CL7="",NA(),CL7)</f>
        <v>74.569999999999993</v>
      </c>
      <c r="CM6" s="33">
        <f t="shared" ref="CM6:CU6" si="10">IF(CM7="",NA(),CM7)</f>
        <v>75.7</v>
      </c>
      <c r="CN6" s="33">
        <f t="shared" si="10"/>
        <v>76.599999999999994</v>
      </c>
      <c r="CO6" s="33">
        <f t="shared" si="10"/>
        <v>76.69</v>
      </c>
      <c r="CP6" s="33">
        <f t="shared" si="10"/>
        <v>71.790000000000006</v>
      </c>
      <c r="CQ6" s="33">
        <f t="shared" si="10"/>
        <v>68.209999999999994</v>
      </c>
      <c r="CR6" s="33">
        <f t="shared" si="10"/>
        <v>67.569999999999993</v>
      </c>
      <c r="CS6" s="33">
        <f t="shared" si="10"/>
        <v>67.099999999999994</v>
      </c>
      <c r="CT6" s="33">
        <f t="shared" si="10"/>
        <v>67.95</v>
      </c>
      <c r="CU6" s="33">
        <f t="shared" si="10"/>
        <v>66.63</v>
      </c>
      <c r="CV6" s="32" t="str">
        <f>IF(CV7="","",IF(CV7="-","【-】","【"&amp;SUBSTITUTE(TEXT(CV7,"#,##0.00"),"-","△")&amp;"】"))</f>
        <v>【60.01】</v>
      </c>
      <c r="CW6" s="33">
        <f>IF(CW7="",NA(),CW7)</f>
        <v>90.75</v>
      </c>
      <c r="CX6" s="33">
        <f t="shared" ref="CX6:DF6" si="11">IF(CX7="",NA(),CX7)</f>
        <v>91.51</v>
      </c>
      <c r="CY6" s="33">
        <f t="shared" si="11"/>
        <v>92.17</v>
      </c>
      <c r="CZ6" s="33">
        <f t="shared" si="11"/>
        <v>92.56</v>
      </c>
      <c r="DA6" s="33">
        <f t="shared" si="11"/>
        <v>92.83</v>
      </c>
      <c r="DB6" s="33">
        <f t="shared" si="11"/>
        <v>92.8</v>
      </c>
      <c r="DC6" s="33">
        <f t="shared" si="11"/>
        <v>92.87</v>
      </c>
      <c r="DD6" s="33">
        <f t="shared" si="11"/>
        <v>93.01</v>
      </c>
      <c r="DE6" s="33">
        <f t="shared" si="11"/>
        <v>93.12</v>
      </c>
      <c r="DF6" s="33">
        <f t="shared" si="11"/>
        <v>93.38</v>
      </c>
      <c r="DG6" s="32" t="str">
        <f>IF(DG7="","",IF(DG7="-","【-】","【"&amp;SUBSTITUTE(TEXT(DG7,"#,##0.00"),"-","△")&amp;"】"))</f>
        <v>【94.73】</v>
      </c>
      <c r="DH6" s="33">
        <f>IF(DH7="",NA(),DH7)</f>
        <v>4.8899999999999997</v>
      </c>
      <c r="DI6" s="33">
        <f t="shared" ref="DI6:DQ6" si="12">IF(DI7="",NA(),DI7)</f>
        <v>6.34</v>
      </c>
      <c r="DJ6" s="33">
        <f t="shared" si="12"/>
        <v>7.84</v>
      </c>
      <c r="DK6" s="33">
        <f t="shared" si="12"/>
        <v>15.1</v>
      </c>
      <c r="DL6" s="33">
        <f t="shared" si="12"/>
        <v>17.399999999999999</v>
      </c>
      <c r="DM6" s="33">
        <f t="shared" si="12"/>
        <v>16.55</v>
      </c>
      <c r="DN6" s="33">
        <f t="shared" si="12"/>
        <v>16.02</v>
      </c>
      <c r="DO6" s="33">
        <f t="shared" si="12"/>
        <v>16.559999999999999</v>
      </c>
      <c r="DP6" s="33">
        <f t="shared" si="12"/>
        <v>28.35</v>
      </c>
      <c r="DQ6" s="33">
        <f t="shared" si="12"/>
        <v>27.96</v>
      </c>
      <c r="DR6" s="32" t="str">
        <f>IF(DR7="","",IF(DR7="-","【-】","【"&amp;SUBSTITUTE(TEXT(DR7,"#,##0.00"),"-","△")&amp;"】"))</f>
        <v>【36.85】</v>
      </c>
      <c r="DS6" s="33">
        <f>IF(DS7="",NA(),DS7)</f>
        <v>0.02</v>
      </c>
      <c r="DT6" s="33">
        <f t="shared" ref="DT6:EB6" si="13">IF(DT7="",NA(),DT7)</f>
        <v>0.11</v>
      </c>
      <c r="DU6" s="33">
        <f t="shared" si="13"/>
        <v>0.34</v>
      </c>
      <c r="DV6" s="33">
        <f t="shared" si="13"/>
        <v>0.74</v>
      </c>
      <c r="DW6" s="33">
        <f t="shared" si="13"/>
        <v>0.88</v>
      </c>
      <c r="DX6" s="33">
        <f t="shared" si="13"/>
        <v>2.7</v>
      </c>
      <c r="DY6" s="33">
        <f t="shared" si="13"/>
        <v>2.68</v>
      </c>
      <c r="DZ6" s="33">
        <f t="shared" si="13"/>
        <v>2.82</v>
      </c>
      <c r="EA6" s="33">
        <f t="shared" si="13"/>
        <v>3.05</v>
      </c>
      <c r="EB6" s="33">
        <f t="shared" si="13"/>
        <v>3.4</v>
      </c>
      <c r="EC6" s="32" t="str">
        <f>IF(EC7="","",IF(EC7="-","【-】","【"&amp;SUBSTITUTE(TEXT(EC7,"#,##0.00"),"-","△")&amp;"】"))</f>
        <v>【4.56】</v>
      </c>
      <c r="ED6" s="33">
        <f>IF(ED7="",NA(),ED7)</f>
        <v>0.12</v>
      </c>
      <c r="EE6" s="33">
        <f t="shared" ref="EE6:EM6" si="14">IF(EE7="",NA(),EE7)</f>
        <v>0.03</v>
      </c>
      <c r="EF6" s="33">
        <f t="shared" si="14"/>
        <v>0.21</v>
      </c>
      <c r="EG6" s="33">
        <f t="shared" si="14"/>
        <v>0.12</v>
      </c>
      <c r="EH6" s="33">
        <f t="shared" si="14"/>
        <v>0.27</v>
      </c>
      <c r="EI6" s="33">
        <f t="shared" si="14"/>
        <v>0.11</v>
      </c>
      <c r="EJ6" s="33">
        <f t="shared" si="14"/>
        <v>0.14000000000000001</v>
      </c>
      <c r="EK6" s="33">
        <f t="shared" si="14"/>
        <v>0.11</v>
      </c>
      <c r="EL6" s="33">
        <f t="shared" si="14"/>
        <v>0.08</v>
      </c>
      <c r="EM6" s="33">
        <f t="shared" si="14"/>
        <v>0.22</v>
      </c>
      <c r="EN6" s="32" t="str">
        <f>IF(EN7="","",IF(EN7="-","【-】","【"&amp;SUBSTITUTE(TEXT(EN7,"#,##0.00"),"-","△")&amp;"】"))</f>
        <v>【0.23】</v>
      </c>
    </row>
    <row r="7" spans="1:147" s="34" customFormat="1">
      <c r="A7" s="26"/>
      <c r="B7" s="35">
        <v>2015</v>
      </c>
      <c r="C7" s="35">
        <v>62014</v>
      </c>
      <c r="D7" s="35">
        <v>46</v>
      </c>
      <c r="E7" s="35">
        <v>17</v>
      </c>
      <c r="F7" s="35">
        <v>1</v>
      </c>
      <c r="G7" s="35">
        <v>0</v>
      </c>
      <c r="H7" s="35" t="s">
        <v>96</v>
      </c>
      <c r="I7" s="35" t="s">
        <v>97</v>
      </c>
      <c r="J7" s="35" t="s">
        <v>98</v>
      </c>
      <c r="K7" s="35" t="s">
        <v>99</v>
      </c>
      <c r="L7" s="35" t="s">
        <v>100</v>
      </c>
      <c r="M7" s="36" t="s">
        <v>101</v>
      </c>
      <c r="N7" s="36">
        <v>39.799999999999997</v>
      </c>
      <c r="O7" s="36">
        <v>87.28</v>
      </c>
      <c r="P7" s="36">
        <v>82.58</v>
      </c>
      <c r="Q7" s="36">
        <v>3294</v>
      </c>
      <c r="R7" s="36">
        <v>249778</v>
      </c>
      <c r="S7" s="36">
        <v>381.3</v>
      </c>
      <c r="T7" s="36">
        <v>655.07000000000005</v>
      </c>
      <c r="U7" s="36">
        <v>217373</v>
      </c>
      <c r="V7" s="36">
        <v>50.68</v>
      </c>
      <c r="W7" s="36">
        <v>4289.13</v>
      </c>
      <c r="X7" s="36">
        <v>103.5</v>
      </c>
      <c r="Y7" s="36">
        <v>102.36</v>
      </c>
      <c r="Z7" s="36">
        <v>102.59</v>
      </c>
      <c r="AA7" s="36">
        <v>101.82</v>
      </c>
      <c r="AB7" s="36">
        <v>106.65</v>
      </c>
      <c r="AC7" s="36">
        <v>104.92</v>
      </c>
      <c r="AD7" s="36">
        <v>104.17</v>
      </c>
      <c r="AE7" s="36">
        <v>105.07</v>
      </c>
      <c r="AF7" s="36">
        <v>108.53</v>
      </c>
      <c r="AG7" s="36">
        <v>108.52</v>
      </c>
      <c r="AH7" s="36">
        <v>108.23</v>
      </c>
      <c r="AI7" s="36">
        <v>0</v>
      </c>
      <c r="AJ7" s="36">
        <v>0</v>
      </c>
      <c r="AK7" s="36">
        <v>0</v>
      </c>
      <c r="AL7" s="36">
        <v>0</v>
      </c>
      <c r="AM7" s="36">
        <v>0</v>
      </c>
      <c r="AN7" s="36">
        <v>23.04</v>
      </c>
      <c r="AO7" s="36">
        <v>19.97</v>
      </c>
      <c r="AP7" s="36">
        <v>23.32</v>
      </c>
      <c r="AQ7" s="36">
        <v>4.72</v>
      </c>
      <c r="AR7" s="36">
        <v>4.87</v>
      </c>
      <c r="AS7" s="36">
        <v>4.45</v>
      </c>
      <c r="AT7" s="36">
        <v>201.2</v>
      </c>
      <c r="AU7" s="36">
        <v>235.49</v>
      </c>
      <c r="AV7" s="36">
        <v>293.25</v>
      </c>
      <c r="AW7" s="36">
        <v>30.5</v>
      </c>
      <c r="AX7" s="36">
        <v>30.86</v>
      </c>
      <c r="AY7" s="36">
        <v>150.22999999999999</v>
      </c>
      <c r="AZ7" s="36">
        <v>152.78</v>
      </c>
      <c r="BA7" s="36">
        <v>179.3</v>
      </c>
      <c r="BB7" s="36">
        <v>45.99</v>
      </c>
      <c r="BC7" s="36">
        <v>47.32</v>
      </c>
      <c r="BD7" s="36">
        <v>57.41</v>
      </c>
      <c r="BE7" s="36">
        <v>1505.88</v>
      </c>
      <c r="BF7" s="36">
        <v>1459.63</v>
      </c>
      <c r="BG7" s="36">
        <v>1429.22</v>
      </c>
      <c r="BH7" s="36">
        <v>1418.64</v>
      </c>
      <c r="BI7" s="36">
        <v>1325.35</v>
      </c>
      <c r="BJ7" s="36">
        <v>978.41</v>
      </c>
      <c r="BK7" s="36">
        <v>935.65</v>
      </c>
      <c r="BL7" s="36">
        <v>924.44</v>
      </c>
      <c r="BM7" s="36">
        <v>963.16</v>
      </c>
      <c r="BN7" s="36">
        <v>1017.47</v>
      </c>
      <c r="BO7" s="36">
        <v>763.62</v>
      </c>
      <c r="BP7" s="36">
        <v>104.6</v>
      </c>
      <c r="BQ7" s="36">
        <v>101.58</v>
      </c>
      <c r="BR7" s="36">
        <v>103.55</v>
      </c>
      <c r="BS7" s="36">
        <v>98.16</v>
      </c>
      <c r="BT7" s="36">
        <v>101.97</v>
      </c>
      <c r="BU7" s="36">
        <v>88.02</v>
      </c>
      <c r="BV7" s="36">
        <v>90.14</v>
      </c>
      <c r="BW7" s="36">
        <v>90.24</v>
      </c>
      <c r="BX7" s="36">
        <v>94.82</v>
      </c>
      <c r="BY7" s="36">
        <v>96.37</v>
      </c>
      <c r="BZ7" s="36">
        <v>98.53</v>
      </c>
      <c r="CA7" s="36">
        <v>176.12</v>
      </c>
      <c r="CB7" s="36">
        <v>182.17</v>
      </c>
      <c r="CC7" s="36">
        <v>178.15</v>
      </c>
      <c r="CD7" s="36">
        <v>187.25</v>
      </c>
      <c r="CE7" s="36">
        <v>180.74</v>
      </c>
      <c r="CF7" s="36">
        <v>172.91</v>
      </c>
      <c r="CG7" s="36">
        <v>169.64</v>
      </c>
      <c r="CH7" s="36">
        <v>170.22</v>
      </c>
      <c r="CI7" s="36">
        <v>162.88</v>
      </c>
      <c r="CJ7" s="36">
        <v>162.65</v>
      </c>
      <c r="CK7" s="36">
        <v>139.69999999999999</v>
      </c>
      <c r="CL7" s="36">
        <v>74.569999999999993</v>
      </c>
      <c r="CM7" s="36">
        <v>75.7</v>
      </c>
      <c r="CN7" s="36">
        <v>76.599999999999994</v>
      </c>
      <c r="CO7" s="36">
        <v>76.69</v>
      </c>
      <c r="CP7" s="36">
        <v>71.790000000000006</v>
      </c>
      <c r="CQ7" s="36">
        <v>68.209999999999994</v>
      </c>
      <c r="CR7" s="36">
        <v>67.569999999999993</v>
      </c>
      <c r="CS7" s="36">
        <v>67.099999999999994</v>
      </c>
      <c r="CT7" s="36">
        <v>67.95</v>
      </c>
      <c r="CU7" s="36">
        <v>66.63</v>
      </c>
      <c r="CV7" s="36">
        <v>60.01</v>
      </c>
      <c r="CW7" s="36">
        <v>90.75</v>
      </c>
      <c r="CX7" s="36">
        <v>91.51</v>
      </c>
      <c r="CY7" s="36">
        <v>92.17</v>
      </c>
      <c r="CZ7" s="36">
        <v>92.56</v>
      </c>
      <c r="DA7" s="36">
        <v>92.83</v>
      </c>
      <c r="DB7" s="36">
        <v>92.8</v>
      </c>
      <c r="DC7" s="36">
        <v>92.87</v>
      </c>
      <c r="DD7" s="36">
        <v>93.01</v>
      </c>
      <c r="DE7" s="36">
        <v>93.12</v>
      </c>
      <c r="DF7" s="36">
        <v>93.38</v>
      </c>
      <c r="DG7" s="36">
        <v>94.73</v>
      </c>
      <c r="DH7" s="36">
        <v>4.8899999999999997</v>
      </c>
      <c r="DI7" s="36">
        <v>6.34</v>
      </c>
      <c r="DJ7" s="36">
        <v>7.84</v>
      </c>
      <c r="DK7" s="36">
        <v>15.1</v>
      </c>
      <c r="DL7" s="36">
        <v>17.399999999999999</v>
      </c>
      <c r="DM7" s="36">
        <v>16.55</v>
      </c>
      <c r="DN7" s="36">
        <v>16.02</v>
      </c>
      <c r="DO7" s="36">
        <v>16.559999999999999</v>
      </c>
      <c r="DP7" s="36">
        <v>28.35</v>
      </c>
      <c r="DQ7" s="36">
        <v>27.96</v>
      </c>
      <c r="DR7" s="36">
        <v>36.85</v>
      </c>
      <c r="DS7" s="36">
        <v>0.02</v>
      </c>
      <c r="DT7" s="36">
        <v>0.11</v>
      </c>
      <c r="DU7" s="36">
        <v>0.34</v>
      </c>
      <c r="DV7" s="36">
        <v>0.74</v>
      </c>
      <c r="DW7" s="36">
        <v>0.88</v>
      </c>
      <c r="DX7" s="36">
        <v>2.7</v>
      </c>
      <c r="DY7" s="36">
        <v>2.68</v>
      </c>
      <c r="DZ7" s="36">
        <v>2.82</v>
      </c>
      <c r="EA7" s="36">
        <v>3.05</v>
      </c>
      <c r="EB7" s="36">
        <v>3.4</v>
      </c>
      <c r="EC7" s="36">
        <v>4.5599999999999996</v>
      </c>
      <c r="ED7" s="36">
        <v>0.12</v>
      </c>
      <c r="EE7" s="36">
        <v>0.03</v>
      </c>
      <c r="EF7" s="36">
        <v>0.21</v>
      </c>
      <c r="EG7" s="36">
        <v>0.12</v>
      </c>
      <c r="EH7" s="36">
        <v>0.27</v>
      </c>
      <c r="EI7" s="36">
        <v>0.11</v>
      </c>
      <c r="EJ7" s="36">
        <v>0.14000000000000001</v>
      </c>
      <c r="EK7" s="36">
        <v>0.11</v>
      </c>
      <c r="EL7" s="36">
        <v>0.08</v>
      </c>
      <c r="EM7" s="36">
        <v>0.22</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dcterms:created xsi:type="dcterms:W3CDTF">2017-02-08T02:34:23Z</dcterms:created>
  <dcterms:modified xsi:type="dcterms:W3CDTF">2017-02-14T05:47:54Z</dcterms:modified>
</cp:coreProperties>
</file>