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D10" i="5" l="1"/>
  <c r="E10" i="5"/>
  <c r="C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<sst xmlns="http://schemas.openxmlformats.org/spreadsheetml/2006/main" count="221" uniqueCount="111">
  <si>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</si>
  <si>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</si>
  <si>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</si>
  <si>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</si>
  <si>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</si>
  <si>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</si>
  <si>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</si>
  <si>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</si>
  <si>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</si>
  <si>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</si>
  <si>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</si>
  <si>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</si>
  <si>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</si>
  <si>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</si>
  <si>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</si>
  <si>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</si>
  <si>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</si>
  <si>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</si>
  <si>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</si>
  <si>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</si>
  <si>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</si>
  <si>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</si>
  <si>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</si>
  <si>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</si>
  <si>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</si>
  <si>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</si>
  <si>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</si>
  <si>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</si>
  <si>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</si>
  <si>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</si>
  <si>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</si>
  <si>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</si>
  <si>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</si>
  <si>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</si>
  <si>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</si>
  <si>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</si>
  <si>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</si>
  <si>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</si>
  <si>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</si>
  <si>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</si>
  <si>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</si>
  <si>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</si>
  <si>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</si>
  <si>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</si>
  <si>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</si>
  <si>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</si>
  <si>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</si>
  <si>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</si>
  <si>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</si>
  <si>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</si>
  <si>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</si>
  <si>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</si>
  <si>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</si>
  <si>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</si>
  <si>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</si>
  <si>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</si>
  <si>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</si>
  <si>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</si>
  <si>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</si>
  <si>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</si>
  <si>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</si>
  <si>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</si>
  <si>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</si>
  <si>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</si>
  <si>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</si>
  <si>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</si>
  <si>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</si>
  <si>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</si>
  <si>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</si>
  <si>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</si>
  <si>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</si>
  <si>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</si>
  <si>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</si>
  <si>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</si>
  <si>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</si>
  <si>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</si>
  <si>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</si>
  <si>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</si>
  <si>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</si>
  <si>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</si>
  <si>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</si>
  <si>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</si>
  <si>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</si>
  <si>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</si>
  <si>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</si>
  <si>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</si>
  <si>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</si>
  <si>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</si>
  <si>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</si>
  <si>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</si>
  <si>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</si>
  <si>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</si>
  <si>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</si>
  <si>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</si>
  <si>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</si>
  <si>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</si>
  <si>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遊佐町</t>
  </si>
  <si>
    <t>法非適用</t>
  </si>
  <si>
    <t>下水道事業</t>
  </si>
  <si>
    <t>簡易排水</t>
  </si>
  <si>
    <t>J2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</si>
  <si>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</si>
  <si>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</si>
  <si>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</si>
  <si>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</si>
  <si>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</si>
  <si>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</si>
  <si>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</si>
  <si>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①100％で推移している。
④企業債残高はなし。
⑤類似団体と比較して高い数値で推移しているが、使用料収入以外に依存している割合が高い。
⑥類似団体と比較して低い数値で推移している。
⑦類似団体とほぼ同じ数値である。
⑧100％で推移している。
　以上のことから、平成26年度までは類似団体と比較して安定した経営ができていると言える。</t>
    <phoneticPr fontId="4"/>
  </si>
  <si>
    <t>③類似団体と同じ数値で推移している。
　管渠については、法定耐用年数が経過するまで期間があるが、計画的な更新について検討が必要である。</t>
    <phoneticPr fontId="4"/>
  </si>
  <si>
    <t>　類似団体と比較して安定した経営ができていると言える。
　しかし、使用料収入以外の収入で賄っている部分がある。今後は健全・効率的な経営のために、収納率向上の取り組みを行う必要がある。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</si>
</sst>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3335296"/>
        <c:axId val="17333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73335296"/>
        <c:axId val="173337216"/>
      </c:lineChart>
      <c:dateAx>
        <c:axId val="173335296"/>
        <c:scaling>
          <c:orientation val="minMax"/>
        </c:scaling>
        <c:delete val="1"/>
        <c:axPos val="b"/>
        <c:numFmt formatCode="ge" sourceLinked="1"/>
        <c:majorTickMark val="none"/>
        <c:minorTickMark val="none"/>
        <c:tickLblPos val="none"/>
        <c:crossAx val="173337216"/>
        <c:crosses val="autoZero"/>
        <c:auto val="1"/>
        <c:lblOffset val="100"/>
        <c:baseTimeUnit val="years"/>
      </c:dateAx>
      <c:valAx>
        <c:axId val="17333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33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34.619999999999997</c:v>
                </c:pt>
                <c:pt idx="2">
                  <c:v>30.77</c:v>
                </c:pt>
                <c:pt idx="3">
                  <c:v>30.77</c:v>
                </c:pt>
                <c:pt idx="4">
                  <c:v>26.92</c:v>
                </c:pt>
              </c:numCache>
            </c:numRef>
          </c:val>
        </c:ser>
        <c:dLbls>
          <c:showLegendKey val="0"/>
          <c:showVal val="0"/>
          <c:showCatName val="0"/>
          <c:showSerName val="0"/>
          <c:showPercent val="0"/>
          <c:showBubbleSize val="0"/>
        </c:dLbls>
        <c:gapWidth val="150"/>
        <c:axId val="174343296"/>
        <c:axId val="17434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27.8</c:v>
                </c:pt>
                <c:pt idx="1">
                  <c:v>27.39</c:v>
                </c:pt>
                <c:pt idx="2">
                  <c:v>28.09</c:v>
                </c:pt>
                <c:pt idx="3">
                  <c:v>28.6</c:v>
                </c:pt>
                <c:pt idx="4">
                  <c:v>28.81</c:v>
                </c:pt>
              </c:numCache>
            </c:numRef>
          </c:val>
          <c:smooth val="0"/>
        </c:ser>
        <c:dLbls>
          <c:showLegendKey val="0"/>
          <c:showVal val="0"/>
          <c:showCatName val="0"/>
          <c:showSerName val="0"/>
          <c:showPercent val="0"/>
          <c:showBubbleSize val="0"/>
        </c:dLbls>
        <c:marker val="1"/>
        <c:smooth val="0"/>
        <c:axId val="174343296"/>
        <c:axId val="174345216"/>
      </c:lineChart>
      <c:dateAx>
        <c:axId val="174343296"/>
        <c:scaling>
          <c:orientation val="minMax"/>
        </c:scaling>
        <c:delete val="1"/>
        <c:axPos val="b"/>
        <c:numFmt formatCode="ge" sourceLinked="1"/>
        <c:majorTickMark val="none"/>
        <c:minorTickMark val="none"/>
        <c:tickLblPos val="none"/>
        <c:crossAx val="174345216"/>
        <c:crosses val="autoZero"/>
        <c:auto val="1"/>
        <c:lblOffset val="100"/>
        <c:baseTimeUnit val="years"/>
      </c:dateAx>
      <c:valAx>
        <c:axId val="1743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34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74383872"/>
        <c:axId val="17438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94.89</c:v>
                </c:pt>
                <c:pt idx="1">
                  <c:v>94.59</c:v>
                </c:pt>
                <c:pt idx="2">
                  <c:v>95.31</c:v>
                </c:pt>
                <c:pt idx="3">
                  <c:v>95.3</c:v>
                </c:pt>
                <c:pt idx="4">
                  <c:v>95.8</c:v>
                </c:pt>
              </c:numCache>
            </c:numRef>
          </c:val>
          <c:smooth val="0"/>
        </c:ser>
        <c:dLbls>
          <c:showLegendKey val="0"/>
          <c:showVal val="0"/>
          <c:showCatName val="0"/>
          <c:showSerName val="0"/>
          <c:showPercent val="0"/>
          <c:showBubbleSize val="0"/>
        </c:dLbls>
        <c:marker val="1"/>
        <c:smooth val="0"/>
        <c:axId val="174383872"/>
        <c:axId val="174385792"/>
      </c:lineChart>
      <c:dateAx>
        <c:axId val="174383872"/>
        <c:scaling>
          <c:orientation val="minMax"/>
        </c:scaling>
        <c:delete val="1"/>
        <c:axPos val="b"/>
        <c:numFmt formatCode="ge" sourceLinked="1"/>
        <c:majorTickMark val="none"/>
        <c:minorTickMark val="none"/>
        <c:tickLblPos val="none"/>
        <c:crossAx val="174385792"/>
        <c:crosses val="autoZero"/>
        <c:auto val="1"/>
        <c:lblOffset val="100"/>
        <c:baseTimeUnit val="years"/>
      </c:dateAx>
      <c:valAx>
        <c:axId val="17438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38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73242240"/>
        <c:axId val="17324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3242240"/>
        <c:axId val="173248512"/>
      </c:lineChart>
      <c:dateAx>
        <c:axId val="173242240"/>
        <c:scaling>
          <c:orientation val="minMax"/>
        </c:scaling>
        <c:delete val="1"/>
        <c:axPos val="b"/>
        <c:numFmt formatCode="ge" sourceLinked="1"/>
        <c:majorTickMark val="none"/>
        <c:minorTickMark val="none"/>
        <c:tickLblPos val="none"/>
        <c:crossAx val="173248512"/>
        <c:crosses val="autoZero"/>
        <c:auto val="1"/>
        <c:lblOffset val="100"/>
        <c:baseTimeUnit val="years"/>
      </c:dateAx>
      <c:valAx>
        <c:axId val="17324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24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4080000"/>
        <c:axId val="17408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080000"/>
        <c:axId val="174081920"/>
      </c:lineChart>
      <c:dateAx>
        <c:axId val="174080000"/>
        <c:scaling>
          <c:orientation val="minMax"/>
        </c:scaling>
        <c:delete val="1"/>
        <c:axPos val="b"/>
        <c:numFmt formatCode="ge" sourceLinked="1"/>
        <c:majorTickMark val="none"/>
        <c:minorTickMark val="none"/>
        <c:tickLblPos val="none"/>
        <c:crossAx val="174081920"/>
        <c:crosses val="autoZero"/>
        <c:auto val="1"/>
        <c:lblOffset val="100"/>
        <c:baseTimeUnit val="years"/>
      </c:dateAx>
      <c:valAx>
        <c:axId val="1740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0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4120320"/>
        <c:axId val="17412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120320"/>
        <c:axId val="174126592"/>
      </c:lineChart>
      <c:dateAx>
        <c:axId val="174120320"/>
        <c:scaling>
          <c:orientation val="minMax"/>
        </c:scaling>
        <c:delete val="1"/>
        <c:axPos val="b"/>
        <c:numFmt formatCode="ge" sourceLinked="1"/>
        <c:majorTickMark val="none"/>
        <c:minorTickMark val="none"/>
        <c:tickLblPos val="none"/>
        <c:crossAx val="174126592"/>
        <c:crosses val="autoZero"/>
        <c:auto val="1"/>
        <c:lblOffset val="100"/>
        <c:baseTimeUnit val="years"/>
      </c:dateAx>
      <c:valAx>
        <c:axId val="17412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12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4140800"/>
        <c:axId val="17416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140800"/>
        <c:axId val="174167552"/>
      </c:lineChart>
      <c:dateAx>
        <c:axId val="174140800"/>
        <c:scaling>
          <c:orientation val="minMax"/>
        </c:scaling>
        <c:delete val="1"/>
        <c:axPos val="b"/>
        <c:numFmt formatCode="ge" sourceLinked="1"/>
        <c:majorTickMark val="none"/>
        <c:minorTickMark val="none"/>
        <c:tickLblPos val="none"/>
        <c:crossAx val="174167552"/>
        <c:crosses val="autoZero"/>
        <c:auto val="1"/>
        <c:lblOffset val="100"/>
        <c:baseTimeUnit val="years"/>
      </c:dateAx>
      <c:valAx>
        <c:axId val="17416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14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4189568"/>
        <c:axId val="17419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189568"/>
        <c:axId val="174199936"/>
      </c:lineChart>
      <c:dateAx>
        <c:axId val="174189568"/>
        <c:scaling>
          <c:orientation val="minMax"/>
        </c:scaling>
        <c:delete val="1"/>
        <c:axPos val="b"/>
        <c:numFmt formatCode="ge" sourceLinked="1"/>
        <c:majorTickMark val="none"/>
        <c:minorTickMark val="none"/>
        <c:tickLblPos val="none"/>
        <c:crossAx val="174199936"/>
        <c:crosses val="autoZero"/>
        <c:auto val="1"/>
        <c:lblOffset val="100"/>
        <c:baseTimeUnit val="years"/>
      </c:dateAx>
      <c:valAx>
        <c:axId val="17419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18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4234240"/>
        <c:axId val="17424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332.96</c:v>
                </c:pt>
                <c:pt idx="1">
                  <c:v>314.81</c:v>
                </c:pt>
                <c:pt idx="2">
                  <c:v>195.18</c:v>
                </c:pt>
                <c:pt idx="3">
                  <c:v>183.02</c:v>
                </c:pt>
                <c:pt idx="4">
                  <c:v>163.30000000000001</c:v>
                </c:pt>
              </c:numCache>
            </c:numRef>
          </c:val>
          <c:smooth val="0"/>
        </c:ser>
        <c:dLbls>
          <c:showLegendKey val="0"/>
          <c:showVal val="0"/>
          <c:showCatName val="0"/>
          <c:showSerName val="0"/>
          <c:showPercent val="0"/>
          <c:showBubbleSize val="0"/>
        </c:dLbls>
        <c:marker val="1"/>
        <c:smooth val="0"/>
        <c:axId val="174234240"/>
        <c:axId val="174244608"/>
      </c:lineChart>
      <c:dateAx>
        <c:axId val="174234240"/>
        <c:scaling>
          <c:orientation val="minMax"/>
        </c:scaling>
        <c:delete val="1"/>
        <c:axPos val="b"/>
        <c:numFmt formatCode="ge" sourceLinked="1"/>
        <c:majorTickMark val="none"/>
        <c:minorTickMark val="none"/>
        <c:tickLblPos val="none"/>
        <c:crossAx val="174244608"/>
        <c:crosses val="autoZero"/>
        <c:auto val="1"/>
        <c:lblOffset val="100"/>
        <c:baseTimeUnit val="years"/>
      </c:dateAx>
      <c:valAx>
        <c:axId val="17424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23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81.739999999999995</c:v>
                </c:pt>
                <c:pt idx="1">
                  <c:v>52.98</c:v>
                </c:pt>
                <c:pt idx="2">
                  <c:v>63.99</c:v>
                </c:pt>
                <c:pt idx="3">
                  <c:v>67.400000000000006</c:v>
                </c:pt>
                <c:pt idx="4">
                  <c:v>53.96</c:v>
                </c:pt>
              </c:numCache>
            </c:numRef>
          </c:val>
        </c:ser>
        <c:dLbls>
          <c:showLegendKey val="0"/>
          <c:showVal val="0"/>
          <c:showCatName val="0"/>
          <c:showSerName val="0"/>
          <c:showPercent val="0"/>
          <c:showBubbleSize val="0"/>
        </c:dLbls>
        <c:gapWidth val="150"/>
        <c:axId val="174680320"/>
        <c:axId val="17468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38.72</c:v>
                </c:pt>
                <c:pt idx="1">
                  <c:v>38.25</c:v>
                </c:pt>
                <c:pt idx="2">
                  <c:v>43.42</c:v>
                </c:pt>
                <c:pt idx="3">
                  <c:v>41.25</c:v>
                </c:pt>
                <c:pt idx="4">
                  <c:v>39.99</c:v>
                </c:pt>
              </c:numCache>
            </c:numRef>
          </c:val>
          <c:smooth val="0"/>
        </c:ser>
        <c:dLbls>
          <c:showLegendKey val="0"/>
          <c:showVal val="0"/>
          <c:showCatName val="0"/>
          <c:showSerName val="0"/>
          <c:showPercent val="0"/>
          <c:showBubbleSize val="0"/>
        </c:dLbls>
        <c:marker val="1"/>
        <c:smooth val="0"/>
        <c:axId val="174680320"/>
        <c:axId val="174686592"/>
      </c:lineChart>
      <c:dateAx>
        <c:axId val="174680320"/>
        <c:scaling>
          <c:orientation val="minMax"/>
        </c:scaling>
        <c:delete val="1"/>
        <c:axPos val="b"/>
        <c:numFmt formatCode="ge" sourceLinked="1"/>
        <c:majorTickMark val="none"/>
        <c:minorTickMark val="none"/>
        <c:tickLblPos val="none"/>
        <c:crossAx val="174686592"/>
        <c:crosses val="autoZero"/>
        <c:auto val="1"/>
        <c:lblOffset val="100"/>
        <c:baseTimeUnit val="years"/>
      </c:dateAx>
      <c:valAx>
        <c:axId val="17468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68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219.82</c:v>
                </c:pt>
                <c:pt idx="1">
                  <c:v>330.43</c:v>
                </c:pt>
                <c:pt idx="2">
                  <c:v>308.42</c:v>
                </c:pt>
                <c:pt idx="3">
                  <c:v>280.17</c:v>
                </c:pt>
                <c:pt idx="4">
                  <c:v>317.43</c:v>
                </c:pt>
              </c:numCache>
            </c:numRef>
          </c:val>
        </c:ser>
        <c:dLbls>
          <c:showLegendKey val="0"/>
          <c:showVal val="0"/>
          <c:showCatName val="0"/>
          <c:showSerName val="0"/>
          <c:showPercent val="0"/>
          <c:showBubbleSize val="0"/>
        </c:dLbls>
        <c:gapWidth val="150"/>
        <c:axId val="174708224"/>
        <c:axId val="17471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477.16</c:v>
                </c:pt>
                <c:pt idx="1">
                  <c:v>476.98</c:v>
                </c:pt>
                <c:pt idx="2">
                  <c:v>442.13</c:v>
                </c:pt>
                <c:pt idx="3">
                  <c:v>457.42</c:v>
                </c:pt>
                <c:pt idx="4">
                  <c:v>477.5</c:v>
                </c:pt>
              </c:numCache>
            </c:numRef>
          </c:val>
          <c:smooth val="0"/>
        </c:ser>
        <c:dLbls>
          <c:showLegendKey val="0"/>
          <c:showVal val="0"/>
          <c:showCatName val="0"/>
          <c:showSerName val="0"/>
          <c:showPercent val="0"/>
          <c:showBubbleSize val="0"/>
        </c:dLbls>
        <c:marker val="1"/>
        <c:smooth val="0"/>
        <c:axId val="174708224"/>
        <c:axId val="174710144"/>
      </c:lineChart>
      <c:dateAx>
        <c:axId val="174708224"/>
        <c:scaling>
          <c:orientation val="minMax"/>
        </c:scaling>
        <c:delete val="1"/>
        <c:axPos val="b"/>
        <c:numFmt formatCode="ge" sourceLinked="1"/>
        <c:majorTickMark val="none"/>
        <c:minorTickMark val="none"/>
        <c:tickLblPos val="none"/>
        <c:crossAx val="174710144"/>
        <c:crosses val="autoZero"/>
        <c:auto val="1"/>
        <c:lblOffset val="100"/>
        <c:baseTimeUnit val="years"/>
      </c:dateAx>
      <c:valAx>
        <c:axId val="17471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0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【299.19】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【93.93】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【29.20】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【471.53】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【39.84】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J68" sqref="BJ6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遊佐町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簡易排水</v>
      </c>
      <c r="Q8" s="70"/>
      <c r="R8" s="70"/>
      <c r="S8" s="70"/>
      <c r="T8" s="70"/>
      <c r="U8" s="70"/>
      <c r="V8" s="70"/>
      <c r="W8" s="70" t="str">
        <f>データ!L6</f>
        <v>J2</v>
      </c>
      <c r="X8" s="70"/>
      <c r="Y8" s="70"/>
      <c r="Z8" s="70"/>
      <c r="AA8" s="70"/>
      <c r="AB8" s="70"/>
      <c r="AC8" s="70"/>
      <c r="AD8" s="3"/>
      <c r="AE8" s="3"/>
      <c r="AF8" s="3"/>
      <c r="AG8" s="3"/>
      <c r="AH8" s="3"/>
      <c r="AI8" s="3"/>
      <c r="AJ8" s="3"/>
      <c r="AK8" s="3"/>
      <c r="AL8" s="64">
        <f>データ!R6</f>
        <v>14892</v>
      </c>
      <c r="AM8" s="64"/>
      <c r="AN8" s="64"/>
      <c r="AO8" s="64"/>
      <c r="AP8" s="64"/>
      <c r="AQ8" s="64"/>
      <c r="AR8" s="64"/>
      <c r="AS8" s="64"/>
      <c r="AT8" s="63">
        <f>データ!S6</f>
        <v>208.39</v>
      </c>
      <c r="AU8" s="63"/>
      <c r="AV8" s="63"/>
      <c r="AW8" s="63"/>
      <c r="AX8" s="63"/>
      <c r="AY8" s="63"/>
      <c r="AZ8" s="63"/>
      <c r="BA8" s="63"/>
      <c r="BB8" s="63">
        <f>データ!T6</f>
        <v>71.459999999999994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0.3</v>
      </c>
      <c r="Q10" s="63"/>
      <c r="R10" s="63"/>
      <c r="S10" s="63"/>
      <c r="T10" s="63"/>
      <c r="U10" s="63"/>
      <c r="V10" s="63"/>
      <c r="W10" s="63">
        <f>データ!P6</f>
        <v>100</v>
      </c>
      <c r="X10" s="63"/>
      <c r="Y10" s="63"/>
      <c r="Z10" s="63"/>
      <c r="AA10" s="63"/>
      <c r="AB10" s="63"/>
      <c r="AC10" s="63"/>
      <c r="AD10" s="64">
        <f>データ!Q6</f>
        <v>3672</v>
      </c>
      <c r="AE10" s="64"/>
      <c r="AF10" s="64"/>
      <c r="AG10" s="64"/>
      <c r="AH10" s="64"/>
      <c r="AI10" s="64"/>
      <c r="AJ10" s="64"/>
      <c r="AK10" s="2"/>
      <c r="AL10" s="64">
        <f>データ!U6</f>
        <v>44</v>
      </c>
      <c r="AM10" s="64"/>
      <c r="AN10" s="64"/>
      <c r="AO10" s="64"/>
      <c r="AP10" s="64"/>
      <c r="AQ10" s="64"/>
      <c r="AR10" s="64"/>
      <c r="AS10" s="64"/>
      <c r="AT10" s="63">
        <f>データ!V6</f>
        <v>0.06</v>
      </c>
      <c r="AU10" s="63"/>
      <c r="AV10" s="63"/>
      <c r="AW10" s="63"/>
      <c r="AX10" s="63"/>
      <c r="AY10" s="63"/>
      <c r="AZ10" s="63"/>
      <c r="BA10" s="63"/>
      <c r="BB10" s="63">
        <f>データ!W6</f>
        <v>733.33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64611</v>
      </c>
      <c r="D6" s="31">
        <f t="shared" si="3"/>
        <v>47</v>
      </c>
      <c r="E6" s="31">
        <f t="shared" si="3"/>
        <v>17</v>
      </c>
      <c r="F6" s="31">
        <f t="shared" si="3"/>
        <v>8</v>
      </c>
      <c r="G6" s="31">
        <f t="shared" si="3"/>
        <v>0</v>
      </c>
      <c r="H6" s="31" t="str">
        <f t="shared" si="3"/>
        <v>山形県　遊佐町</v>
      </c>
      <c r="I6" s="31" t="str">
        <f t="shared" si="3"/>
        <v>法非適用</v>
      </c>
      <c r="J6" s="31" t="str">
        <f t="shared" si="3"/>
        <v>下水道事業</v>
      </c>
      <c r="K6" s="31" t="str">
        <f t="shared" si="3"/>
        <v>簡易排水</v>
      </c>
      <c r="L6" s="31" t="str">
        <f t="shared" si="3"/>
        <v>J2</v>
      </c>
      <c r="M6" s="32" t="str">
        <f t="shared" si="3"/>
        <v>-</v>
      </c>
      <c r="N6" s="32" t="str">
        <f t="shared" si="3"/>
        <v>該当数値なし</v>
      </c>
      <c r="O6" s="32">
        <f t="shared" si="3"/>
        <v>0.3</v>
      </c>
      <c r="P6" s="32">
        <f t="shared" si="3"/>
        <v>100</v>
      </c>
      <c r="Q6" s="32">
        <f t="shared" si="3"/>
        <v>3672</v>
      </c>
      <c r="R6" s="32">
        <f t="shared" si="3"/>
        <v>14892</v>
      </c>
      <c r="S6" s="32">
        <f t="shared" si="3"/>
        <v>208.39</v>
      </c>
      <c r="T6" s="32">
        <f t="shared" si="3"/>
        <v>71.459999999999994</v>
      </c>
      <c r="U6" s="32">
        <f t="shared" si="3"/>
        <v>44</v>
      </c>
      <c r="V6" s="32">
        <f t="shared" si="3"/>
        <v>0.06</v>
      </c>
      <c r="W6" s="32">
        <f t="shared" si="3"/>
        <v>733.33</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332.96</v>
      </c>
      <c r="BK6" s="33">
        <f t="shared" si="7"/>
        <v>314.81</v>
      </c>
      <c r="BL6" s="33">
        <f t="shared" si="7"/>
        <v>195.18</v>
      </c>
      <c r="BM6" s="33">
        <f t="shared" si="7"/>
        <v>183.02</v>
      </c>
      <c r="BN6" s="33">
        <f t="shared" si="7"/>
        <v>163.30000000000001</v>
      </c>
      <c r="BO6" s="32" t="str">
        <f>IF(BO7="","",IF(BO7="-","【-】","【"&amp;SUBSTITUTE(TEXT(BO7,"#,##0.00"),"-","△")&amp;"】"))</f>
        <v>【299.19】</v>
      </c>
      <c r="BP6" s="33">
        <f>IF(BP7="",NA(),BP7)</f>
        <v>81.739999999999995</v>
      </c>
      <c r="BQ6" s="33">
        <f t="shared" ref="BQ6:BY6" si="8">IF(BQ7="",NA(),BQ7)</f>
        <v>52.98</v>
      </c>
      <c r="BR6" s="33">
        <f t="shared" si="8"/>
        <v>63.99</v>
      </c>
      <c r="BS6" s="33">
        <f t="shared" si="8"/>
        <v>67.400000000000006</v>
      </c>
      <c r="BT6" s="33">
        <f t="shared" si="8"/>
        <v>53.96</v>
      </c>
      <c r="BU6" s="33">
        <f t="shared" si="8"/>
        <v>38.72</v>
      </c>
      <c r="BV6" s="33">
        <f t="shared" si="8"/>
        <v>38.25</v>
      </c>
      <c r="BW6" s="33">
        <f t="shared" si="8"/>
        <v>43.42</v>
      </c>
      <c r="BX6" s="33">
        <f t="shared" si="8"/>
        <v>41.25</v>
      </c>
      <c r="BY6" s="33">
        <f t="shared" si="8"/>
        <v>39.99</v>
      </c>
      <c r="BZ6" s="32" t="str">
        <f>IF(BZ7="","",IF(BZ7="-","【-】","【"&amp;SUBSTITUTE(TEXT(BZ7,"#,##0.00"),"-","△")&amp;"】"))</f>
        <v>【39.84】</v>
      </c>
      <c r="CA6" s="33">
        <f>IF(CA7="",NA(),CA7)</f>
        <v>219.82</v>
      </c>
      <c r="CB6" s="33">
        <f t="shared" ref="CB6:CJ6" si="9">IF(CB7="",NA(),CB7)</f>
        <v>330.43</v>
      </c>
      <c r="CC6" s="33">
        <f t="shared" si="9"/>
        <v>308.42</v>
      </c>
      <c r="CD6" s="33">
        <f t="shared" si="9"/>
        <v>280.17</v>
      </c>
      <c r="CE6" s="33">
        <f t="shared" si="9"/>
        <v>317.43</v>
      </c>
      <c r="CF6" s="33">
        <f t="shared" si="9"/>
        <v>477.16</v>
      </c>
      <c r="CG6" s="33">
        <f t="shared" si="9"/>
        <v>476.98</v>
      </c>
      <c r="CH6" s="33">
        <f t="shared" si="9"/>
        <v>442.13</v>
      </c>
      <c r="CI6" s="33">
        <f t="shared" si="9"/>
        <v>457.42</v>
      </c>
      <c r="CJ6" s="33">
        <f t="shared" si="9"/>
        <v>477.5</v>
      </c>
      <c r="CK6" s="32" t="str">
        <f>IF(CK7="","",IF(CK7="-","【-】","【"&amp;SUBSTITUTE(TEXT(CK7,"#,##0.00"),"-","△")&amp;"】"))</f>
        <v>【471.53】</v>
      </c>
      <c r="CL6" s="32">
        <f>IF(CL7="",NA(),CL7)</f>
        <v>0</v>
      </c>
      <c r="CM6" s="33">
        <f t="shared" ref="CM6:CU6" si="10">IF(CM7="",NA(),CM7)</f>
        <v>34.619999999999997</v>
      </c>
      <c r="CN6" s="33">
        <f t="shared" si="10"/>
        <v>30.77</v>
      </c>
      <c r="CO6" s="33">
        <f t="shared" si="10"/>
        <v>30.77</v>
      </c>
      <c r="CP6" s="33">
        <f t="shared" si="10"/>
        <v>26.92</v>
      </c>
      <c r="CQ6" s="33">
        <f t="shared" si="10"/>
        <v>27.8</v>
      </c>
      <c r="CR6" s="33">
        <f t="shared" si="10"/>
        <v>27.39</v>
      </c>
      <c r="CS6" s="33">
        <f t="shared" si="10"/>
        <v>28.09</v>
      </c>
      <c r="CT6" s="33">
        <f t="shared" si="10"/>
        <v>28.6</v>
      </c>
      <c r="CU6" s="33">
        <f t="shared" si="10"/>
        <v>28.81</v>
      </c>
      <c r="CV6" s="32" t="str">
        <f>IF(CV7="","",IF(CV7="-","【-】","【"&amp;SUBSTITUTE(TEXT(CV7,"#,##0.00"),"-","△")&amp;"】"))</f>
        <v>【29.20】</v>
      </c>
      <c r="CW6" s="33">
        <f>IF(CW7="",NA(),CW7)</f>
        <v>100</v>
      </c>
      <c r="CX6" s="33">
        <f t="shared" ref="CX6:DF6" si="11">IF(CX7="",NA(),CX7)</f>
        <v>100</v>
      </c>
      <c r="CY6" s="33">
        <f t="shared" si="11"/>
        <v>100</v>
      </c>
      <c r="CZ6" s="33">
        <f t="shared" si="11"/>
        <v>100</v>
      </c>
      <c r="DA6" s="33">
        <f t="shared" si="11"/>
        <v>100</v>
      </c>
      <c r="DB6" s="33">
        <f t="shared" si="11"/>
        <v>94.89</v>
      </c>
      <c r="DC6" s="33">
        <f t="shared" si="11"/>
        <v>94.59</v>
      </c>
      <c r="DD6" s="33">
        <f t="shared" si="11"/>
        <v>95.31</v>
      </c>
      <c r="DE6" s="33">
        <f t="shared" si="11"/>
        <v>95.3</v>
      </c>
      <c r="DF6" s="33">
        <f t="shared" si="11"/>
        <v>95.8</v>
      </c>
      <c r="DG6" s="32" t="str">
        <f>IF(DG7="","",IF(DG7="-","【-】","【"&amp;SUBSTITUTE(TEXT(DG7,"#,##0.00"),"-","△")&amp;"】"))</f>
        <v>【93.93】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64611</v>
      </c>
      <c r="D7" s="35">
        <v>47</v>
      </c>
      <c r="E7" s="35">
        <v>17</v>
      </c>
      <c r="F7" s="35">
        <v>8</v>
      </c>
      <c r="G7" s="35">
        <v>0</v>
      </c>
      <c r="H7" s="35" t="s">
        <v>96</v>
      </c>
      <c r="I7" s="35" t="s">
        <v>97</v>
      </c>
      <c r="J7" s="35" t="s">
        <v>98</v>
      </c>
      <c r="K7" s="35" t="s">
        <v>99</v>
      </c>
      <c r="L7" s="35" t="s">
        <v>100</v>
      </c>
      <c r="M7" s="36" t="s">
        <v>101</v>
      </c>
      <c r="N7" s="36" t="s">
        <v>102</v>
      </c>
      <c r="O7" s="36">
        <v>0.3</v>
      </c>
      <c r="P7" s="36">
        <v>100</v>
      </c>
      <c r="Q7" s="36">
        <v>3672</v>
      </c>
      <c r="R7" s="36">
        <v>14892</v>
      </c>
      <c r="S7" s="36">
        <v>208.39</v>
      </c>
      <c r="T7" s="36">
        <v>71.459999999999994</v>
      </c>
      <c r="U7" s="36">
        <v>44</v>
      </c>
      <c r="V7" s="36">
        <v>0.06</v>
      </c>
      <c r="W7" s="36">
        <v>733.33</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332.96</v>
      </c>
      <c r="BK7" s="36">
        <v>314.81</v>
      </c>
      <c r="BL7" s="36">
        <v>195.18</v>
      </c>
      <c r="BM7" s="36">
        <v>183.02</v>
      </c>
      <c r="BN7" s="36">
        <v>163.30000000000001</v>
      </c>
      <c r="BO7" s="36">
        <v>299.19</v>
      </c>
      <c r="BP7" s="36">
        <v>81.739999999999995</v>
      </c>
      <c r="BQ7" s="36">
        <v>52.98</v>
      </c>
      <c r="BR7" s="36">
        <v>63.99</v>
      </c>
      <c r="BS7" s="36">
        <v>67.400000000000006</v>
      </c>
      <c r="BT7" s="36">
        <v>53.96</v>
      </c>
      <c r="BU7" s="36">
        <v>38.72</v>
      </c>
      <c r="BV7" s="36">
        <v>38.25</v>
      </c>
      <c r="BW7" s="36">
        <v>43.42</v>
      </c>
      <c r="BX7" s="36">
        <v>41.25</v>
      </c>
      <c r="BY7" s="36">
        <v>39.99</v>
      </c>
      <c r="BZ7" s="36">
        <v>39.840000000000003</v>
      </c>
      <c r="CA7" s="36">
        <v>219.82</v>
      </c>
      <c r="CB7" s="36">
        <v>330.43</v>
      </c>
      <c r="CC7" s="36">
        <v>308.42</v>
      </c>
      <c r="CD7" s="36">
        <v>280.17</v>
      </c>
      <c r="CE7" s="36">
        <v>317.43</v>
      </c>
      <c r="CF7" s="36">
        <v>477.16</v>
      </c>
      <c r="CG7" s="36">
        <v>476.98</v>
      </c>
      <c r="CH7" s="36">
        <v>442.13</v>
      </c>
      <c r="CI7" s="36">
        <v>457.42</v>
      </c>
      <c r="CJ7" s="36">
        <v>477.5</v>
      </c>
      <c r="CK7" s="36">
        <v>471.53</v>
      </c>
      <c r="CL7" s="36">
        <v>0</v>
      </c>
      <c r="CM7" s="36">
        <v>34.619999999999997</v>
      </c>
      <c r="CN7" s="36">
        <v>30.77</v>
      </c>
      <c r="CO7" s="36">
        <v>30.77</v>
      </c>
      <c r="CP7" s="36">
        <v>26.92</v>
      </c>
      <c r="CQ7" s="36">
        <v>27.8</v>
      </c>
      <c r="CR7" s="36">
        <v>27.39</v>
      </c>
      <c r="CS7" s="36">
        <v>28.09</v>
      </c>
      <c r="CT7" s="36">
        <v>28.6</v>
      </c>
      <c r="CU7" s="36">
        <v>28.81</v>
      </c>
      <c r="CV7" s="36">
        <v>29.2</v>
      </c>
      <c r="CW7" s="36">
        <v>100</v>
      </c>
      <c r="CX7" s="36">
        <v>100</v>
      </c>
      <c r="CY7" s="36">
        <v>100</v>
      </c>
      <c r="CZ7" s="36">
        <v>100</v>
      </c>
      <c r="DA7" s="36">
        <v>100</v>
      </c>
      <c r="DB7" s="36">
        <v>94.89</v>
      </c>
      <c r="DC7" s="36">
        <v>94.59</v>
      </c>
      <c r="DD7" s="36">
        <v>95.31</v>
      </c>
      <c r="DE7" s="36">
        <v>95.3</v>
      </c>
      <c r="DF7" s="36">
        <v>95.8</v>
      </c>
      <c r="DG7" s="36">
        <v>93.93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dcterms:created xsi:type="dcterms:W3CDTF">2016-02-03T09:22:22Z</dcterms:created>
  <dcterms:modified xsi:type="dcterms:W3CDTF">2016-02-15T07:11:41Z</dcterms:modified>
  <cp:category/>
</cp:coreProperties>
</file>