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W10" i="4" s="1"/>
  <c r="O6" i="5"/>
  <c r="P10" i="4" s="1"/>
  <c r="N6" i="5"/>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BB8" i="4"/>
  <c r="AL8" i="4"/>
  <c r="I8" i="4"/>
  <c r="B8"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<sst xmlns="http://schemas.openxmlformats.org/spreadsheetml/2006/main" count="232" uniqueCount="111">
  <si>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</si>
  <si>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</si>
  <si>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</si>
  <si>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</si>
  <si>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</si>
  <si>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</si>
  <si>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</si>
  <si>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</si>
  <si>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</si>
  <si>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</si>
  <si>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</si>
  <si>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</si>
  <si>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</si>
  <si>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</si>
  <si>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</si>
  <si>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</si>
  <si>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</si>
  <si>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</si>
  <si>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</si>
  <si>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</si>
  <si>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</si>
  <si>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</si>
  <si>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</si>
  <si>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</si>
  <si>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</si>
  <si>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</si>
  <si>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</si>
  <si>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</si>
  <si>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</si>
  <si>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</si>
  <si>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</si>
  <si>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</si>
  <si>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</si>
  <si>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</si>
  <si>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</si>
  <si>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</si>
  <si>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</si>
  <si>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</si>
  <si>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</si>
  <si>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</si>
  <si>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</si>
  <si>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</si>
  <si>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</si>
  <si>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</si>
  <si>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</si>
  <si>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</si>
  <si>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</si>
  <si>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</si>
  <si>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</si>
  <si>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</si>
  <si>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</si>
  <si>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</si>
  <si>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</si>
  <si>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</si>
  <si>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</si>
  <si>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</si>
  <si>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</si>
  <si>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</si>
  <si>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</si>
  <si>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</si>
  <si>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</si>
  <si>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</si>
  <si>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</si>
  <si>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</si>
  <si>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</si>
  <si>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</si>
  <si>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</si>
  <si>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</si>
  <si>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</si>
  <si>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</si>
  <si>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</si>
  <si>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</si>
  <si>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</si>
  <si>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</si>
  <si>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</si>
  <si>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</si>
  <si>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</si>
  <si>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</si>
  <si>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</si>
  <si>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</si>
  <si>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</si>
  <si>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</si>
  <si>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</si>
  <si>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</si>
  <si>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</si>
  <si>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</si>
  <si>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</si>
  <si>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</si>
  <si>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</si>
  <si>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</si>
  <si>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</si>
  <si>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</si>
  <si>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</si>
  <si>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</si>
  <si>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</si>
  <si>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</si>
  <si>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白鷹町</t>
  </si>
  <si>
    <t>法非適用</t>
  </si>
  <si>
    <t>下水道事業</t>
  </si>
  <si>
    <t>個別排水処理</t>
  </si>
  <si>
    <t>L3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</si>
  <si>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</si>
  <si>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</si>
  <si>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</si>
  <si>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</si>
  <si>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</si>
  <si>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</si>
  <si>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</si>
  <si>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浄化槽本体の耐用年数は経過していないが、ここ数年、経年劣化により付属機器類の修繕が増加しており、今後も増加していくものと推察されます。</t>
    <rPh sb="0" eb="3">
      <t>ジョウカソウ</t>
    </rPh>
    <rPh sb="3" eb="5">
      <t>ホンタイ</t>
    </rPh>
    <rPh sb="6" eb="10">
      <t>タイヨウネンスウ</t>
    </rPh>
    <rPh sb="11" eb="13">
      <t>ケイカ</t>
    </rPh>
    <rPh sb="22" eb="24">
      <t>スウネン</t>
    </rPh>
    <rPh sb="25" eb="27">
      <t>ケイネン</t>
    </rPh>
    <rPh sb="27" eb="29">
      <t>レッカ</t>
    </rPh>
    <rPh sb="32" eb="34">
      <t>フゾク</t>
    </rPh>
    <rPh sb="34" eb="37">
      <t>キキルイ</t>
    </rPh>
    <rPh sb="38" eb="40">
      <t>シュウゼン</t>
    </rPh>
    <rPh sb="41" eb="43">
      <t>ゾウカ</t>
    </rPh>
    <rPh sb="48" eb="50">
      <t>コンゴ</t>
    </rPh>
    <rPh sb="51" eb="53">
      <t>ゾウカ</t>
    </rPh>
    <rPh sb="60" eb="62">
      <t>スイサツ</t>
    </rPh>
    <phoneticPr fontId="4"/>
  </si>
  <si>
    <t>この事業は平成１９年度で完了しており、今は合併浄化槽本体の維持管理を町でしている状況にあります。区域内人口及び有収水量の大幅な増加が見込めないため、今後は適正な使用料の確保と維持管理費の削減を進めるべきと考えます。</t>
    <rPh sb="2" eb="4">
      <t>ジギョウ</t>
    </rPh>
    <rPh sb="5" eb="7">
      <t>ヘイセイ</t>
    </rPh>
    <rPh sb="9" eb="11">
      <t>ネンド</t>
    </rPh>
    <rPh sb="12" eb="14">
      <t>カンリョウ</t>
    </rPh>
    <rPh sb="19" eb="20">
      <t>イマ</t>
    </rPh>
    <rPh sb="21" eb="23">
      <t>ガッペイ</t>
    </rPh>
    <rPh sb="23" eb="26">
      <t>ジョウカソウ</t>
    </rPh>
    <rPh sb="26" eb="28">
      <t>ホンタイ</t>
    </rPh>
    <rPh sb="29" eb="31">
      <t>イジ</t>
    </rPh>
    <rPh sb="31" eb="33">
      <t>カンリ</t>
    </rPh>
    <rPh sb="34" eb="35">
      <t>マチ</t>
    </rPh>
    <rPh sb="40" eb="42">
      <t>ジョウキョウ</t>
    </rPh>
    <rPh sb="48" eb="51">
      <t>クイキナイ</t>
    </rPh>
    <rPh sb="51" eb="53">
      <t>ジンコウ</t>
    </rPh>
    <rPh sb="53" eb="54">
      <t>オヨ</t>
    </rPh>
    <rPh sb="55" eb="59">
      <t>ユウシュウスイリョウ</t>
    </rPh>
    <rPh sb="60" eb="62">
      <t>オオハバ</t>
    </rPh>
    <rPh sb="63" eb="65">
      <t>ゾウカ</t>
    </rPh>
    <rPh sb="66" eb="68">
      <t>ミコ</t>
    </rPh>
    <rPh sb="74" eb="76">
      <t>コンゴ</t>
    </rPh>
    <rPh sb="77" eb="79">
      <t>テキセイ</t>
    </rPh>
    <rPh sb="80" eb="83">
      <t>シヨウリョウ</t>
    </rPh>
    <rPh sb="84" eb="86">
      <t>カクホ</t>
    </rPh>
    <rPh sb="87" eb="89">
      <t>イジ</t>
    </rPh>
    <rPh sb="89" eb="92">
      <t>カンリヒ</t>
    </rPh>
    <rPh sb="93" eb="95">
      <t>サクゲン</t>
    </rPh>
    <rPh sb="96" eb="97">
      <t>スス</t>
    </rPh>
    <rPh sb="102" eb="103">
      <t>カンガ</t>
    </rPh>
    <phoneticPr fontId="4"/>
  </si>
  <si>
    <t>①経常収支比率については、単年度で見れば１００％を下回っているものの、経年で比較した場合上昇傾向にあるため経営は改善しています。⑤経費回収率については、類似団体と比較すると、近年若干上回っています。しかし、１００％を下回っており、営業収益だけで賄えず営業外収益で対応している状況にあります。事業は完了してから長年経過しており、経年劣化による維持管理費がここ数年増加しています。今後の有収水量の大幅な増加も見込めないため、維持管理費の削減に努めるべきと考えます。⑥汚水処理原価については、類似団体と比較すると低い数値となっており、コスト削減に結びついていると考えられます。⑧水洗化率については、全て下水道加入のため１００％となっており、将来も同じ数値で推移すると推察されます。</t>
    <rPh sb="1" eb="3">
      <t>ケイジョウ</t>
    </rPh>
    <rPh sb="3" eb="5">
      <t>シュウシ</t>
    </rPh>
    <rPh sb="5" eb="7">
      <t>ヒリツ</t>
    </rPh>
    <rPh sb="13" eb="16">
      <t>タンネンド</t>
    </rPh>
    <rPh sb="17" eb="18">
      <t>ミ</t>
    </rPh>
    <rPh sb="25" eb="27">
      <t>シタマワ</t>
    </rPh>
    <rPh sb="35" eb="37">
      <t>ケイネン</t>
    </rPh>
    <rPh sb="46" eb="48">
      <t>ケイコウ</t>
    </rPh>
    <rPh sb="53" eb="55">
      <t>ケイエイ</t>
    </rPh>
    <rPh sb="56" eb="58">
      <t>カイゼン</t>
    </rPh>
    <rPh sb="65" eb="70">
      <t>ケイヒカイシュウリツ</t>
    </rPh>
    <rPh sb="76" eb="78">
      <t>ルイジ</t>
    </rPh>
    <rPh sb="78" eb="80">
      <t>ダンタイ</t>
    </rPh>
    <rPh sb="81" eb="83">
      <t>ヒカク</t>
    </rPh>
    <rPh sb="87" eb="89">
      <t>キンネン</t>
    </rPh>
    <rPh sb="89" eb="91">
      <t>ジャッカン</t>
    </rPh>
    <rPh sb="91" eb="93">
      <t>ウワマワ</t>
    </rPh>
    <rPh sb="108" eb="110">
      <t>シタマワ</t>
    </rPh>
    <rPh sb="115" eb="117">
      <t>エイギョウ</t>
    </rPh>
    <rPh sb="117" eb="119">
      <t>シュウエキ</t>
    </rPh>
    <rPh sb="122" eb="123">
      <t>マカナ</t>
    </rPh>
    <rPh sb="125" eb="128">
      <t>エイギョウガイ</t>
    </rPh>
    <rPh sb="128" eb="130">
      <t>シュウエキ</t>
    </rPh>
    <rPh sb="131" eb="133">
      <t>タイオウ</t>
    </rPh>
    <rPh sb="137" eb="139">
      <t>ジョウキョウ</t>
    </rPh>
    <rPh sb="145" eb="147">
      <t>ジギョウ</t>
    </rPh>
    <rPh sb="148" eb="150">
      <t>カンリョウ</t>
    </rPh>
    <rPh sb="154" eb="156">
      <t>ナガネン</t>
    </rPh>
    <rPh sb="156" eb="158">
      <t>ケイカ</t>
    </rPh>
    <rPh sb="163" eb="165">
      <t>ケイネン</t>
    </rPh>
    <rPh sb="165" eb="167">
      <t>レッカ</t>
    </rPh>
    <rPh sb="170" eb="172">
      <t>イジ</t>
    </rPh>
    <rPh sb="172" eb="175">
      <t>カンリヒ</t>
    </rPh>
    <rPh sb="178" eb="180">
      <t>スウネン</t>
    </rPh>
    <rPh sb="180" eb="182">
      <t>ゾウカ</t>
    </rPh>
    <rPh sb="188" eb="190">
      <t>コンゴ</t>
    </rPh>
    <rPh sb="191" eb="195">
      <t>ユウシュウスイリョウ</t>
    </rPh>
    <rPh sb="196" eb="198">
      <t>オオハバ</t>
    </rPh>
    <rPh sb="199" eb="201">
      <t>ゾウカ</t>
    </rPh>
    <rPh sb="202" eb="204">
      <t>ミコ</t>
    </rPh>
    <rPh sb="210" eb="212">
      <t>イジ</t>
    </rPh>
    <rPh sb="212" eb="215">
      <t>カンリヒ</t>
    </rPh>
    <rPh sb="216" eb="218">
      <t>サクゲン</t>
    </rPh>
    <rPh sb="219" eb="220">
      <t>ツト</t>
    </rPh>
    <rPh sb="225" eb="226">
      <t>カンガ</t>
    </rPh>
    <rPh sb="231" eb="233">
      <t>オスイ</t>
    </rPh>
    <rPh sb="233" eb="235">
      <t>ショリ</t>
    </rPh>
    <rPh sb="235" eb="237">
      <t>ゲンカ</t>
    </rPh>
    <rPh sb="243" eb="247">
      <t>ルイジダンタイ</t>
    </rPh>
    <rPh sb="248" eb="250">
      <t>ヒカク</t>
    </rPh>
    <rPh sb="253" eb="254">
      <t>ヒク</t>
    </rPh>
    <rPh sb="255" eb="257">
      <t>スウチ</t>
    </rPh>
    <rPh sb="267" eb="269">
      <t>サクゲン</t>
    </rPh>
    <rPh sb="270" eb="271">
      <t>ムス</t>
    </rPh>
    <rPh sb="278" eb="279">
      <t>カンガ</t>
    </rPh>
    <rPh sb="286" eb="289">
      <t>スイセンカ</t>
    </rPh>
    <rPh sb="289" eb="290">
      <t>リツ</t>
    </rPh>
    <rPh sb="296" eb="297">
      <t>スベ</t>
    </rPh>
    <rPh sb="298" eb="301">
      <t>ゲスイドウ</t>
    </rPh>
    <rPh sb="301" eb="303">
      <t>カニュウ</t>
    </rPh>
    <rPh sb="317" eb="319">
      <t>ショウライ</t>
    </rPh>
    <rPh sb="320" eb="321">
      <t>オナ</t>
    </rPh>
    <rPh sb="322" eb="324">
      <t>スウチ</t>
    </rPh>
    <rPh sb="325" eb="327">
      <t>スイイ</t>
    </rPh>
    <rPh sb="330" eb="332">
      <t>スイサツ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</si>
</sst>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362176"/>
        <c:axId val="140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362176"/>
        <c:axId val="1409408"/>
      </c:lineChart>
      <c:dateAx>
        <c:axId val="1362176"/>
        <c:scaling>
          <c:orientation val="minMax"/>
        </c:scaling>
        <c:delete val="1"/>
        <c:axPos val="b"/>
        <c:numFmt formatCode="ge" sourceLinked="1"/>
        <c:majorTickMark val="none"/>
        <c:minorTickMark val="none"/>
        <c:tickLblPos val="none"/>
        <c:crossAx val="1409408"/>
        <c:crosses val="autoZero"/>
        <c:auto val="1"/>
        <c:lblOffset val="100"/>
        <c:baseTimeUnit val="years"/>
      </c:dateAx>
      <c:valAx>
        <c:axId val="140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66.67</c:v>
                </c:pt>
                <c:pt idx="1">
                  <c:v>66.099999999999994</c:v>
                </c:pt>
                <c:pt idx="2">
                  <c:v>69.489999999999995</c:v>
                </c:pt>
                <c:pt idx="3">
                  <c:v>66.099999999999994</c:v>
                </c:pt>
                <c:pt idx="4">
                  <c:v>67.8</c:v>
                </c:pt>
              </c:numCache>
            </c:numRef>
          </c:val>
        </c:ser>
        <c:dLbls>
          <c:showLegendKey val="0"/>
          <c:showVal val="0"/>
          <c:showCatName val="0"/>
          <c:showSerName val="0"/>
          <c:showPercent val="0"/>
          <c:showBubbleSize val="0"/>
        </c:dLbls>
        <c:gapWidth val="150"/>
        <c:axId val="118918144"/>
        <c:axId val="119096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c:v>
                </c:pt>
                <c:pt idx="1">
                  <c:v>55.42</c:v>
                </c:pt>
                <c:pt idx="2">
                  <c:v>58.58</c:v>
                </c:pt>
                <c:pt idx="3">
                  <c:v>58.82</c:v>
                </c:pt>
                <c:pt idx="4">
                  <c:v>51.54</c:v>
                </c:pt>
              </c:numCache>
            </c:numRef>
          </c:val>
          <c:smooth val="0"/>
        </c:ser>
        <c:dLbls>
          <c:showLegendKey val="0"/>
          <c:showVal val="0"/>
          <c:showCatName val="0"/>
          <c:showSerName val="0"/>
          <c:showPercent val="0"/>
          <c:showBubbleSize val="0"/>
        </c:dLbls>
        <c:marker val="1"/>
        <c:smooth val="0"/>
        <c:axId val="118918144"/>
        <c:axId val="119096448"/>
      </c:lineChart>
      <c:dateAx>
        <c:axId val="118918144"/>
        <c:scaling>
          <c:orientation val="minMax"/>
        </c:scaling>
        <c:delete val="1"/>
        <c:axPos val="b"/>
        <c:numFmt formatCode="ge" sourceLinked="1"/>
        <c:majorTickMark val="none"/>
        <c:minorTickMark val="none"/>
        <c:tickLblPos val="none"/>
        <c:crossAx val="119096448"/>
        <c:crosses val="autoZero"/>
        <c:auto val="1"/>
        <c:lblOffset val="100"/>
        <c:baseTimeUnit val="years"/>
      </c:dateAx>
      <c:valAx>
        <c:axId val="119096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1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20401280"/>
        <c:axId val="12044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76.58</c:v>
                </c:pt>
                <c:pt idx="1">
                  <c:v>74.290000000000006</c:v>
                </c:pt>
                <c:pt idx="2">
                  <c:v>72.31</c:v>
                </c:pt>
                <c:pt idx="3">
                  <c:v>71.760000000000005</c:v>
                </c:pt>
                <c:pt idx="4">
                  <c:v>71.599999999999994</c:v>
                </c:pt>
              </c:numCache>
            </c:numRef>
          </c:val>
          <c:smooth val="0"/>
        </c:ser>
        <c:dLbls>
          <c:showLegendKey val="0"/>
          <c:showVal val="0"/>
          <c:showCatName val="0"/>
          <c:showSerName val="0"/>
          <c:showPercent val="0"/>
          <c:showBubbleSize val="0"/>
        </c:dLbls>
        <c:marker val="1"/>
        <c:smooth val="0"/>
        <c:axId val="120401280"/>
        <c:axId val="120440320"/>
      </c:lineChart>
      <c:dateAx>
        <c:axId val="120401280"/>
        <c:scaling>
          <c:orientation val="minMax"/>
        </c:scaling>
        <c:delete val="1"/>
        <c:axPos val="b"/>
        <c:numFmt formatCode="ge" sourceLinked="1"/>
        <c:majorTickMark val="none"/>
        <c:minorTickMark val="none"/>
        <c:tickLblPos val="none"/>
        <c:crossAx val="120440320"/>
        <c:crosses val="autoZero"/>
        <c:auto val="1"/>
        <c:lblOffset val="100"/>
        <c:baseTimeUnit val="years"/>
      </c:dateAx>
      <c:valAx>
        <c:axId val="12044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40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102.01</c:v>
                </c:pt>
                <c:pt idx="1">
                  <c:v>74.67</c:v>
                </c:pt>
                <c:pt idx="2">
                  <c:v>84.52</c:v>
                </c:pt>
                <c:pt idx="3">
                  <c:v>85.83</c:v>
                </c:pt>
                <c:pt idx="4">
                  <c:v>82.51</c:v>
                </c:pt>
              </c:numCache>
            </c:numRef>
          </c:val>
        </c:ser>
        <c:dLbls>
          <c:showLegendKey val="0"/>
          <c:showVal val="0"/>
          <c:showCatName val="0"/>
          <c:showSerName val="0"/>
          <c:showPercent val="0"/>
          <c:showBubbleSize val="0"/>
        </c:dLbls>
        <c:gapWidth val="150"/>
        <c:axId val="31143424"/>
        <c:axId val="3123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143424"/>
        <c:axId val="31236096"/>
      </c:lineChart>
      <c:dateAx>
        <c:axId val="31143424"/>
        <c:scaling>
          <c:orientation val="minMax"/>
        </c:scaling>
        <c:delete val="1"/>
        <c:axPos val="b"/>
        <c:numFmt formatCode="ge" sourceLinked="1"/>
        <c:majorTickMark val="none"/>
        <c:minorTickMark val="none"/>
        <c:tickLblPos val="none"/>
        <c:crossAx val="31236096"/>
        <c:crosses val="autoZero"/>
        <c:auto val="1"/>
        <c:lblOffset val="100"/>
        <c:baseTimeUnit val="years"/>
      </c:dateAx>
      <c:valAx>
        <c:axId val="3123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4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273152"/>
        <c:axId val="3471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273152"/>
        <c:axId val="34710272"/>
      </c:lineChart>
      <c:dateAx>
        <c:axId val="34273152"/>
        <c:scaling>
          <c:orientation val="minMax"/>
        </c:scaling>
        <c:delete val="1"/>
        <c:axPos val="b"/>
        <c:numFmt formatCode="ge" sourceLinked="1"/>
        <c:majorTickMark val="none"/>
        <c:minorTickMark val="none"/>
        <c:tickLblPos val="none"/>
        <c:crossAx val="34710272"/>
        <c:crosses val="autoZero"/>
        <c:auto val="1"/>
        <c:lblOffset val="100"/>
        <c:baseTimeUnit val="years"/>
      </c:dateAx>
      <c:valAx>
        <c:axId val="3471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27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449216"/>
        <c:axId val="4545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449216"/>
        <c:axId val="45451520"/>
      </c:lineChart>
      <c:dateAx>
        <c:axId val="45449216"/>
        <c:scaling>
          <c:orientation val="minMax"/>
        </c:scaling>
        <c:delete val="1"/>
        <c:axPos val="b"/>
        <c:numFmt formatCode="ge" sourceLinked="1"/>
        <c:majorTickMark val="none"/>
        <c:minorTickMark val="none"/>
        <c:tickLblPos val="none"/>
        <c:crossAx val="45451520"/>
        <c:crosses val="autoZero"/>
        <c:auto val="1"/>
        <c:lblOffset val="100"/>
        <c:baseTimeUnit val="years"/>
      </c:dateAx>
      <c:valAx>
        <c:axId val="4545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44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663360"/>
        <c:axId val="4566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663360"/>
        <c:axId val="45665664"/>
      </c:lineChart>
      <c:dateAx>
        <c:axId val="45663360"/>
        <c:scaling>
          <c:orientation val="minMax"/>
        </c:scaling>
        <c:delete val="1"/>
        <c:axPos val="b"/>
        <c:numFmt formatCode="ge" sourceLinked="1"/>
        <c:majorTickMark val="none"/>
        <c:minorTickMark val="none"/>
        <c:tickLblPos val="none"/>
        <c:crossAx val="45665664"/>
        <c:crosses val="autoZero"/>
        <c:auto val="1"/>
        <c:lblOffset val="100"/>
        <c:baseTimeUnit val="years"/>
      </c:dateAx>
      <c:valAx>
        <c:axId val="4566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6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783680"/>
        <c:axId val="4615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783680"/>
        <c:axId val="46150400"/>
      </c:lineChart>
      <c:dateAx>
        <c:axId val="45783680"/>
        <c:scaling>
          <c:orientation val="minMax"/>
        </c:scaling>
        <c:delete val="1"/>
        <c:axPos val="b"/>
        <c:numFmt formatCode="ge" sourceLinked="1"/>
        <c:majorTickMark val="none"/>
        <c:minorTickMark val="none"/>
        <c:tickLblPos val="none"/>
        <c:crossAx val="46150400"/>
        <c:crosses val="autoZero"/>
        <c:auto val="1"/>
        <c:lblOffset val="100"/>
        <c:baseTimeUnit val="years"/>
      </c:dateAx>
      <c:valAx>
        <c:axId val="4615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78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0411648"/>
        <c:axId val="80508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946.72</c:v>
                </c:pt>
                <c:pt idx="1">
                  <c:v>844.96</c:v>
                </c:pt>
                <c:pt idx="2">
                  <c:v>862.78</c:v>
                </c:pt>
                <c:pt idx="3">
                  <c:v>803.29</c:v>
                </c:pt>
                <c:pt idx="4">
                  <c:v>760.12</c:v>
                </c:pt>
              </c:numCache>
            </c:numRef>
          </c:val>
          <c:smooth val="0"/>
        </c:ser>
        <c:dLbls>
          <c:showLegendKey val="0"/>
          <c:showVal val="0"/>
          <c:showCatName val="0"/>
          <c:showSerName val="0"/>
          <c:showPercent val="0"/>
          <c:showBubbleSize val="0"/>
        </c:dLbls>
        <c:marker val="1"/>
        <c:smooth val="0"/>
        <c:axId val="80411648"/>
        <c:axId val="80508032"/>
      </c:lineChart>
      <c:dateAx>
        <c:axId val="80411648"/>
        <c:scaling>
          <c:orientation val="minMax"/>
        </c:scaling>
        <c:delete val="1"/>
        <c:axPos val="b"/>
        <c:numFmt formatCode="ge" sourceLinked="1"/>
        <c:majorTickMark val="none"/>
        <c:minorTickMark val="none"/>
        <c:tickLblPos val="none"/>
        <c:crossAx val="80508032"/>
        <c:crosses val="autoZero"/>
        <c:auto val="1"/>
        <c:lblOffset val="100"/>
        <c:baseTimeUnit val="years"/>
      </c:dateAx>
      <c:valAx>
        <c:axId val="8050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41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66.540000000000006</c:v>
                </c:pt>
                <c:pt idx="1">
                  <c:v>61.93</c:v>
                </c:pt>
                <c:pt idx="2">
                  <c:v>67.97</c:v>
                </c:pt>
                <c:pt idx="3">
                  <c:v>63.45</c:v>
                </c:pt>
                <c:pt idx="4">
                  <c:v>62.85</c:v>
                </c:pt>
              </c:numCache>
            </c:numRef>
          </c:val>
        </c:ser>
        <c:dLbls>
          <c:showLegendKey val="0"/>
          <c:showVal val="0"/>
          <c:showCatName val="0"/>
          <c:showSerName val="0"/>
          <c:showPercent val="0"/>
          <c:showBubbleSize val="0"/>
        </c:dLbls>
        <c:gapWidth val="150"/>
        <c:axId val="94687616"/>
        <c:axId val="9468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54.34</c:v>
                </c:pt>
                <c:pt idx="1">
                  <c:v>51.86</c:v>
                </c:pt>
                <c:pt idx="2">
                  <c:v>54.55</c:v>
                </c:pt>
                <c:pt idx="3">
                  <c:v>56.63</c:v>
                </c:pt>
                <c:pt idx="4">
                  <c:v>50.17</c:v>
                </c:pt>
              </c:numCache>
            </c:numRef>
          </c:val>
          <c:smooth val="0"/>
        </c:ser>
        <c:dLbls>
          <c:showLegendKey val="0"/>
          <c:showVal val="0"/>
          <c:showCatName val="0"/>
          <c:showSerName val="0"/>
          <c:showPercent val="0"/>
          <c:showBubbleSize val="0"/>
        </c:dLbls>
        <c:marker val="1"/>
        <c:smooth val="0"/>
        <c:axId val="94687616"/>
        <c:axId val="94689536"/>
      </c:lineChart>
      <c:dateAx>
        <c:axId val="94687616"/>
        <c:scaling>
          <c:orientation val="minMax"/>
        </c:scaling>
        <c:delete val="1"/>
        <c:axPos val="b"/>
        <c:numFmt formatCode="ge" sourceLinked="1"/>
        <c:majorTickMark val="none"/>
        <c:minorTickMark val="none"/>
        <c:tickLblPos val="none"/>
        <c:crossAx val="94689536"/>
        <c:crosses val="autoZero"/>
        <c:auto val="1"/>
        <c:lblOffset val="100"/>
        <c:baseTimeUnit val="years"/>
      </c:dateAx>
      <c:valAx>
        <c:axId val="94689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68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227.62</c:v>
                </c:pt>
                <c:pt idx="1">
                  <c:v>242.65</c:v>
                </c:pt>
                <c:pt idx="2">
                  <c:v>220.22</c:v>
                </c:pt>
                <c:pt idx="3">
                  <c:v>240.54</c:v>
                </c:pt>
                <c:pt idx="4">
                  <c:v>250.02</c:v>
                </c:pt>
              </c:numCache>
            </c:numRef>
          </c:val>
        </c:ser>
        <c:dLbls>
          <c:showLegendKey val="0"/>
          <c:showVal val="0"/>
          <c:showCatName val="0"/>
          <c:showSerName val="0"/>
          <c:showPercent val="0"/>
          <c:showBubbleSize val="0"/>
        </c:dLbls>
        <c:gapWidth val="150"/>
        <c:axId val="116787456"/>
        <c:axId val="118833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273.08999999999997</c:v>
                </c:pt>
                <c:pt idx="1">
                  <c:v>297.51</c:v>
                </c:pt>
                <c:pt idx="2">
                  <c:v>275.64999999999998</c:v>
                </c:pt>
                <c:pt idx="3">
                  <c:v>272.66000000000003</c:v>
                </c:pt>
                <c:pt idx="4">
                  <c:v>329.08</c:v>
                </c:pt>
              </c:numCache>
            </c:numRef>
          </c:val>
          <c:smooth val="0"/>
        </c:ser>
        <c:dLbls>
          <c:showLegendKey val="0"/>
          <c:showVal val="0"/>
          <c:showCatName val="0"/>
          <c:showSerName val="0"/>
          <c:showPercent val="0"/>
          <c:showBubbleSize val="0"/>
        </c:dLbls>
        <c:marker val="1"/>
        <c:smooth val="0"/>
        <c:axId val="116787456"/>
        <c:axId val="118833536"/>
      </c:lineChart>
      <c:dateAx>
        <c:axId val="116787456"/>
        <c:scaling>
          <c:orientation val="minMax"/>
        </c:scaling>
        <c:delete val="1"/>
        <c:axPos val="b"/>
        <c:numFmt formatCode="ge" sourceLinked="1"/>
        <c:majorTickMark val="none"/>
        <c:minorTickMark val="none"/>
        <c:tickLblPos val="none"/>
        <c:crossAx val="118833536"/>
        <c:crosses val="autoZero"/>
        <c:auto val="1"/>
        <c:lblOffset val="100"/>
        <c:baseTimeUnit val="years"/>
      </c:dateAx>
      <c:valAx>
        <c:axId val="11883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7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【721.24】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【293.69】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40"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白鷹町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個別排水処理</v>
      </c>
      <c r="Q8" s="46"/>
      <c r="R8" s="46"/>
      <c r="S8" s="46"/>
      <c r="T8" s="46"/>
      <c r="U8" s="46"/>
      <c r="V8" s="46"/>
      <c r="W8" s="46" t="str">
        <f>データ!L6</f>
        <v>L3</v>
      </c>
      <c r="X8" s="46"/>
      <c r="Y8" s="46"/>
      <c r="Z8" s="46"/>
      <c r="AA8" s="46"/>
      <c r="AB8" s="46"/>
      <c r="AC8" s="46"/>
      <c r="AD8" s="3"/>
      <c r="AE8" s="3"/>
      <c r="AF8" s="3"/>
      <c r="AG8" s="3"/>
      <c r="AH8" s="3"/>
      <c r="AI8" s="3"/>
      <c r="AJ8" s="3"/>
      <c r="AK8" s="3"/>
      <c r="AL8" s="47">
        <f>データ!R6</f>
        <v>14878</v>
      </c>
      <c r="AM8" s="47"/>
      <c r="AN8" s="47"/>
      <c r="AO8" s="47"/>
      <c r="AP8" s="47"/>
      <c r="AQ8" s="47"/>
      <c r="AR8" s="47"/>
      <c r="AS8" s="47"/>
      <c r="AT8" s="43">
        <f>データ!S6</f>
        <v>157.71</v>
      </c>
      <c r="AU8" s="43"/>
      <c r="AV8" s="43"/>
      <c r="AW8" s="43"/>
      <c r="AX8" s="43"/>
      <c r="AY8" s="43"/>
      <c r="AZ8" s="43"/>
      <c r="BA8" s="43"/>
      <c r="BB8" s="43">
        <f>データ!T6</f>
        <v>94.34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1.21</v>
      </c>
      <c r="Q10" s="43"/>
      <c r="R10" s="43"/>
      <c r="S10" s="43"/>
      <c r="T10" s="43"/>
      <c r="U10" s="43"/>
      <c r="V10" s="43"/>
      <c r="W10" s="43">
        <f>データ!P6</f>
        <v>100</v>
      </c>
      <c r="X10" s="43"/>
      <c r="Y10" s="43"/>
      <c r="Z10" s="43"/>
      <c r="AA10" s="43"/>
      <c r="AB10" s="43"/>
      <c r="AC10" s="43"/>
      <c r="AD10" s="47">
        <f>データ!Q6</f>
        <v>3456</v>
      </c>
      <c r="AE10" s="47"/>
      <c r="AF10" s="47"/>
      <c r="AG10" s="47"/>
      <c r="AH10" s="47"/>
      <c r="AI10" s="47"/>
      <c r="AJ10" s="47"/>
      <c r="AK10" s="2"/>
      <c r="AL10" s="47">
        <f>データ!U6</f>
        <v>179</v>
      </c>
      <c r="AM10" s="47"/>
      <c r="AN10" s="47"/>
      <c r="AO10" s="47"/>
      <c r="AP10" s="47"/>
      <c r="AQ10" s="47"/>
      <c r="AR10" s="47"/>
      <c r="AS10" s="47"/>
      <c r="AT10" s="43">
        <f>データ!V6</f>
        <v>0.57999999999999996</v>
      </c>
      <c r="AU10" s="43"/>
      <c r="AV10" s="43"/>
      <c r="AW10" s="43"/>
      <c r="AX10" s="43"/>
      <c r="AY10" s="43"/>
      <c r="AZ10" s="43"/>
      <c r="BA10" s="43"/>
      <c r="BB10" s="43">
        <f>データ!W6</f>
        <v>308.62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64025</v>
      </c>
      <c r="D6" s="31">
        <f t="shared" si="3"/>
        <v>47</v>
      </c>
      <c r="E6" s="31">
        <f t="shared" si="3"/>
        <v>18</v>
      </c>
      <c r="F6" s="31">
        <f t="shared" si="3"/>
        <v>1</v>
      </c>
      <c r="G6" s="31">
        <f t="shared" si="3"/>
        <v>0</v>
      </c>
      <c r="H6" s="31" t="str">
        <f t="shared" si="3"/>
        <v>山形県　白鷹町</v>
      </c>
      <c r="I6" s="31" t="str">
        <f t="shared" si="3"/>
        <v>法非適用</v>
      </c>
      <c r="J6" s="31" t="str">
        <f t="shared" si="3"/>
        <v>下水道事業</v>
      </c>
      <c r="K6" s="31" t="str">
        <f t="shared" si="3"/>
        <v>個別排水処理</v>
      </c>
      <c r="L6" s="31" t="str">
        <f t="shared" si="3"/>
        <v>L3</v>
      </c>
      <c r="M6" s="32" t="str">
        <f t="shared" si="3"/>
        <v>-</v>
      </c>
      <c r="N6" s="32" t="str">
        <f t="shared" si="3"/>
        <v>該当数値なし</v>
      </c>
      <c r="O6" s="32">
        <f t="shared" si="3"/>
        <v>1.21</v>
      </c>
      <c r="P6" s="32">
        <f t="shared" si="3"/>
        <v>100</v>
      </c>
      <c r="Q6" s="32">
        <f t="shared" si="3"/>
        <v>3456</v>
      </c>
      <c r="R6" s="32">
        <f t="shared" si="3"/>
        <v>14878</v>
      </c>
      <c r="S6" s="32">
        <f t="shared" si="3"/>
        <v>157.71</v>
      </c>
      <c r="T6" s="32">
        <f t="shared" si="3"/>
        <v>94.34</v>
      </c>
      <c r="U6" s="32">
        <f t="shared" si="3"/>
        <v>179</v>
      </c>
      <c r="V6" s="32">
        <f t="shared" si="3"/>
        <v>0.57999999999999996</v>
      </c>
      <c r="W6" s="32">
        <f t="shared" si="3"/>
        <v>308.62</v>
      </c>
      <c r="X6" s="33">
        <f>IF(X7="",NA(),X7)</f>
        <v>102.01</v>
      </c>
      <c r="Y6" s="33">
        <f t="shared" ref="Y6:AG6" si="4">IF(Y7="",NA(),Y7)</f>
        <v>74.67</v>
      </c>
      <c r="Z6" s="33">
        <f t="shared" si="4"/>
        <v>84.52</v>
      </c>
      <c r="AA6" s="33">
        <f t="shared" si="4"/>
        <v>85.83</v>
      </c>
      <c r="AB6" s="33">
        <f t="shared" si="4"/>
        <v>82.51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946.72</v>
      </c>
      <c r="BK6" s="33">
        <f t="shared" si="7"/>
        <v>844.96</v>
      </c>
      <c r="BL6" s="33">
        <f t="shared" si="7"/>
        <v>862.78</v>
      </c>
      <c r="BM6" s="33">
        <f t="shared" si="7"/>
        <v>803.29</v>
      </c>
      <c r="BN6" s="33">
        <f t="shared" si="7"/>
        <v>760.12</v>
      </c>
      <c r="BO6" s="32" t="str">
        <f>IF(BO7="","",IF(BO7="-","【-】","【"&amp;SUBSTITUTE(TEXT(BO7,"#,##0.00"),"-","△")&amp;"】"))</f>
        <v>【721.24】</v>
      </c>
      <c r="BP6" s="33">
        <f>IF(BP7="",NA(),BP7)</f>
        <v>66.540000000000006</v>
      </c>
      <c r="BQ6" s="33">
        <f t="shared" ref="BQ6:BY6" si="8">IF(BQ7="",NA(),BQ7)</f>
        <v>61.93</v>
      </c>
      <c r="BR6" s="33">
        <f t="shared" si="8"/>
        <v>67.97</v>
      </c>
      <c r="BS6" s="33">
        <f t="shared" si="8"/>
        <v>63.45</v>
      </c>
      <c r="BT6" s="33">
        <f t="shared" si="8"/>
        <v>62.85</v>
      </c>
      <c r="BU6" s="33">
        <f t="shared" si="8"/>
        <v>54.34</v>
      </c>
      <c r="BV6" s="33">
        <f t="shared" si="8"/>
        <v>51.86</v>
      </c>
      <c r="BW6" s="33">
        <f t="shared" si="8"/>
        <v>54.55</v>
      </c>
      <c r="BX6" s="33">
        <f t="shared" si="8"/>
        <v>56.63</v>
      </c>
      <c r="BY6" s="33">
        <f t="shared" si="8"/>
        <v>50.17</v>
      </c>
      <c r="BZ6" s="32" t="str">
        <f>IF(BZ7="","",IF(BZ7="-","【-】","【"&amp;SUBSTITUTE(TEXT(BZ7,"#,##0.00"),"-","△")&amp;"】"))</f>
        <v>【52.31】</v>
      </c>
      <c r="CA6" s="33">
        <f>IF(CA7="",NA(),CA7)</f>
        <v>227.62</v>
      </c>
      <c r="CB6" s="33">
        <f t="shared" ref="CB6:CJ6" si="9">IF(CB7="",NA(),CB7)</f>
        <v>242.65</v>
      </c>
      <c r="CC6" s="33">
        <f t="shared" si="9"/>
        <v>220.22</v>
      </c>
      <c r="CD6" s="33">
        <f t="shared" si="9"/>
        <v>240.54</v>
      </c>
      <c r="CE6" s="33">
        <f t="shared" si="9"/>
        <v>250.02</v>
      </c>
      <c r="CF6" s="33">
        <f t="shared" si="9"/>
        <v>273.08999999999997</v>
      </c>
      <c r="CG6" s="33">
        <f t="shared" si="9"/>
        <v>297.51</v>
      </c>
      <c r="CH6" s="33">
        <f t="shared" si="9"/>
        <v>275.64999999999998</v>
      </c>
      <c r="CI6" s="33">
        <f t="shared" si="9"/>
        <v>272.66000000000003</v>
      </c>
      <c r="CJ6" s="33">
        <f t="shared" si="9"/>
        <v>329.08</v>
      </c>
      <c r="CK6" s="32" t="str">
        <f>IF(CK7="","",IF(CK7="-","【-】","【"&amp;SUBSTITUTE(TEXT(CK7,"#,##0.00"),"-","△")&amp;"】"))</f>
        <v>【293.69】</v>
      </c>
      <c r="CL6" s="33">
        <f>IF(CL7="",NA(),CL7)</f>
        <v>66.67</v>
      </c>
      <c r="CM6" s="33">
        <f t="shared" ref="CM6:CU6" si="10">IF(CM7="",NA(),CM7)</f>
        <v>66.099999999999994</v>
      </c>
      <c r="CN6" s="33">
        <f t="shared" si="10"/>
        <v>69.489999999999995</v>
      </c>
      <c r="CO6" s="33">
        <f t="shared" si="10"/>
        <v>66.099999999999994</v>
      </c>
      <c r="CP6" s="33">
        <f t="shared" si="10"/>
        <v>67.8</v>
      </c>
      <c r="CQ6" s="33">
        <f t="shared" si="10"/>
        <v>50</v>
      </c>
      <c r="CR6" s="33">
        <f t="shared" si="10"/>
        <v>55.42</v>
      </c>
      <c r="CS6" s="33">
        <f t="shared" si="10"/>
        <v>58.58</v>
      </c>
      <c r="CT6" s="33">
        <f t="shared" si="10"/>
        <v>58.82</v>
      </c>
      <c r="CU6" s="33">
        <f t="shared" si="10"/>
        <v>51.54</v>
      </c>
      <c r="CV6" s="32" t="str">
        <f>IF(CV7="","",IF(CV7="-","【-】","【"&amp;SUBSTITUTE(TEXT(CV7,"#,##0.00"),"-","△")&amp;"】"))</f>
        <v>【52.19】</v>
      </c>
      <c r="CW6" s="33">
        <f>IF(CW7="",NA(),CW7)</f>
        <v>100</v>
      </c>
      <c r="CX6" s="33">
        <f t="shared" ref="CX6:DF6" si="11">IF(CX7="",NA(),CX7)</f>
        <v>100</v>
      </c>
      <c r="CY6" s="33">
        <f t="shared" si="11"/>
        <v>100</v>
      </c>
      <c r="CZ6" s="33">
        <f t="shared" si="11"/>
        <v>100</v>
      </c>
      <c r="DA6" s="33">
        <f t="shared" si="11"/>
        <v>100</v>
      </c>
      <c r="DB6" s="33">
        <f t="shared" si="11"/>
        <v>76.58</v>
      </c>
      <c r="DC6" s="33">
        <f t="shared" si="11"/>
        <v>74.290000000000006</v>
      </c>
      <c r="DD6" s="33">
        <f t="shared" si="11"/>
        <v>72.31</v>
      </c>
      <c r="DE6" s="33">
        <f t="shared" si="11"/>
        <v>71.760000000000005</v>
      </c>
      <c r="DF6" s="33">
        <f t="shared" si="11"/>
        <v>71.599999999999994</v>
      </c>
      <c r="DG6" s="32" t="str">
        <f>IF(DG7="","",IF(DG7="-","【-】","【"&amp;SUBSTITUTE(TEXT(DG7,"#,##0.00"),"-","△")&amp;"】"))</f>
        <v>【80.29】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64025</v>
      </c>
      <c r="D7" s="35">
        <v>47</v>
      </c>
      <c r="E7" s="35">
        <v>18</v>
      </c>
      <c r="F7" s="35">
        <v>1</v>
      </c>
      <c r="G7" s="35">
        <v>0</v>
      </c>
      <c r="H7" s="35" t="s">
        <v>96</v>
      </c>
      <c r="I7" s="35" t="s">
        <v>97</v>
      </c>
      <c r="J7" s="35" t="s">
        <v>98</v>
      </c>
      <c r="K7" s="35" t="s">
        <v>99</v>
      </c>
      <c r="L7" s="35" t="s">
        <v>100</v>
      </c>
      <c r="M7" s="36" t="s">
        <v>101</v>
      </c>
      <c r="N7" s="36" t="s">
        <v>102</v>
      </c>
      <c r="O7" s="36">
        <v>1.21</v>
      </c>
      <c r="P7" s="36">
        <v>100</v>
      </c>
      <c r="Q7" s="36">
        <v>3456</v>
      </c>
      <c r="R7" s="36">
        <v>14878</v>
      </c>
      <c r="S7" s="36">
        <v>157.71</v>
      </c>
      <c r="T7" s="36">
        <v>94.34</v>
      </c>
      <c r="U7" s="36">
        <v>179</v>
      </c>
      <c r="V7" s="36">
        <v>0.57999999999999996</v>
      </c>
      <c r="W7" s="36">
        <v>308.62</v>
      </c>
      <c r="X7" s="36">
        <v>102.01</v>
      </c>
      <c r="Y7" s="36">
        <v>74.67</v>
      </c>
      <c r="Z7" s="36">
        <v>84.52</v>
      </c>
      <c r="AA7" s="36">
        <v>85.83</v>
      </c>
      <c r="AB7" s="36">
        <v>82.51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946.72</v>
      </c>
      <c r="BK7" s="36">
        <v>844.96</v>
      </c>
      <c r="BL7" s="36">
        <v>862.78</v>
      </c>
      <c r="BM7" s="36">
        <v>803.29</v>
      </c>
      <c r="BN7" s="36">
        <v>760.12</v>
      </c>
      <c r="BO7" s="36">
        <v>721.24</v>
      </c>
      <c r="BP7" s="36">
        <v>66.540000000000006</v>
      </c>
      <c r="BQ7" s="36">
        <v>61.93</v>
      </c>
      <c r="BR7" s="36">
        <v>67.97</v>
      </c>
      <c r="BS7" s="36">
        <v>63.45</v>
      </c>
      <c r="BT7" s="36">
        <v>62.85</v>
      </c>
      <c r="BU7" s="36">
        <v>54.34</v>
      </c>
      <c r="BV7" s="36">
        <v>51.86</v>
      </c>
      <c r="BW7" s="36">
        <v>54.55</v>
      </c>
      <c r="BX7" s="36">
        <v>56.63</v>
      </c>
      <c r="BY7" s="36">
        <v>50.17</v>
      </c>
      <c r="BZ7" s="36">
        <v>52.31</v>
      </c>
      <c r="CA7" s="36">
        <v>227.62</v>
      </c>
      <c r="CB7" s="36">
        <v>242.65</v>
      </c>
      <c r="CC7" s="36">
        <v>220.22</v>
      </c>
      <c r="CD7" s="36">
        <v>240.54</v>
      </c>
      <c r="CE7" s="36">
        <v>250.02</v>
      </c>
      <c r="CF7" s="36">
        <v>273.08999999999997</v>
      </c>
      <c r="CG7" s="36">
        <v>297.51</v>
      </c>
      <c r="CH7" s="36">
        <v>275.64999999999998</v>
      </c>
      <c r="CI7" s="36">
        <v>272.66000000000003</v>
      </c>
      <c r="CJ7" s="36">
        <v>329.08</v>
      </c>
      <c r="CK7" s="36">
        <v>293.69</v>
      </c>
      <c r="CL7" s="36">
        <v>66.67</v>
      </c>
      <c r="CM7" s="36">
        <v>66.099999999999994</v>
      </c>
      <c r="CN7" s="36">
        <v>69.489999999999995</v>
      </c>
      <c r="CO7" s="36">
        <v>66.099999999999994</v>
      </c>
      <c r="CP7" s="36">
        <v>67.8</v>
      </c>
      <c r="CQ7" s="36">
        <v>50</v>
      </c>
      <c r="CR7" s="36">
        <v>55.42</v>
      </c>
      <c r="CS7" s="36">
        <v>58.58</v>
      </c>
      <c r="CT7" s="36">
        <v>58.82</v>
      </c>
      <c r="CU7" s="36">
        <v>51.54</v>
      </c>
      <c r="CV7" s="36">
        <v>52.19</v>
      </c>
      <c r="CW7" s="36">
        <v>100</v>
      </c>
      <c r="CX7" s="36">
        <v>100</v>
      </c>
      <c r="CY7" s="36">
        <v>100</v>
      </c>
      <c r="CZ7" s="36">
        <v>100</v>
      </c>
      <c r="DA7" s="36">
        <v>100</v>
      </c>
      <c r="DB7" s="36">
        <v>76.58</v>
      </c>
      <c r="DC7" s="36">
        <v>74.290000000000006</v>
      </c>
      <c r="DD7" s="36">
        <v>72.31</v>
      </c>
      <c r="DE7" s="36">
        <v>71.760000000000005</v>
      </c>
      <c r="DF7" s="36">
        <v>71.599999999999994</v>
      </c>
      <c r="DG7" s="36">
        <v>80.290000000000006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cp:lastPrinted>2016-02-22T06:39:57Z</cp:lastPrinted>
  <dcterms:created xsi:type="dcterms:W3CDTF">2016-02-03T09:28:00Z</dcterms:created>
  <dcterms:modified xsi:type="dcterms:W3CDTF">2016-02-22T06:57:33Z</dcterms:modified>
  <cp:category/>
</cp:coreProperties>
</file>