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<sst xmlns="http://schemas.openxmlformats.org/spreadsheetml/2006/main" count="221" uniqueCount="111">
  <si>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</si>
  <si>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</si>
  <si>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</si>
  <si>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</si>
  <si>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</si>
  <si>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</si>
  <si>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</si>
  <si>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</si>
  <si>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</si>
  <si>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</si>
  <si>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</si>
  <si>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</si>
  <si>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</si>
  <si>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</si>
  <si>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</si>
  <si>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</si>
  <si>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</si>
  <si>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</si>
  <si>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</si>
  <si>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</si>
  <si>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</si>
  <si>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</si>
  <si>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</si>
  <si>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</si>
  <si>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</si>
  <si>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</si>
  <si>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</si>
  <si>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</si>
  <si>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</si>
  <si>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</si>
  <si>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</si>
  <si>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</si>
  <si>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</si>
  <si>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</si>
  <si>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</si>
  <si>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</si>
  <si>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</si>
  <si>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</si>
  <si>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</si>
  <si>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</si>
  <si>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</si>
  <si>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</si>
  <si>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</si>
  <si>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</si>
  <si>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</si>
  <si>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</si>
  <si>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</si>
  <si>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</si>
  <si>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</si>
  <si>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</si>
  <si>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</si>
  <si>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</si>
  <si>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</si>
  <si>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</si>
  <si>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</si>
  <si>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</si>
  <si>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</si>
  <si>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</si>
  <si>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</si>
  <si>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</si>
  <si>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</si>
  <si>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</si>
  <si>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</si>
  <si>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</si>
  <si>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</si>
  <si>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</si>
  <si>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</si>
  <si>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</si>
  <si>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</si>
  <si>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</si>
  <si>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</si>
  <si>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</si>
  <si>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</si>
  <si>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</si>
  <si>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</si>
  <si>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</si>
  <si>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</si>
  <si>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</si>
  <si>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</si>
  <si>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</si>
  <si>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</si>
  <si>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</si>
  <si>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</si>
  <si>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</si>
  <si>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</si>
  <si>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</si>
  <si>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</si>
  <si>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</si>
  <si>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</si>
  <si>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</si>
  <si>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</si>
  <si>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</si>
  <si>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</si>
  <si>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</si>
  <si>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</si>
  <si>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</si>
  <si>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白鷹町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</si>
  <si>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</si>
  <si>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</si>
  <si>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</si>
  <si>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</si>
  <si>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</si>
  <si>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</si>
  <si>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</si>
  <si>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</si>
  <si>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</si>
  <si>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</si>
  <si>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</si>
  <si>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浅立光穂センターについては供用開始から20数年が経過し、西高玉清葉センター施設については10数年が経過しています。どちらの施設も老朽化が激しい状況にあります。施設自体もそうであるが、施設内の機械類の損耗がひどく、毎年修繕を行っている状況にあります。今後は経費を削減するための手法を検討していく必要があると考えます。</t>
    <rPh sb="13" eb="15">
      <t>キョウヨウ</t>
    </rPh>
    <rPh sb="15" eb="17">
      <t>カイシ</t>
    </rPh>
    <rPh sb="21" eb="23">
      <t>スウネン</t>
    </rPh>
    <rPh sb="24" eb="26">
      <t>ケイカ</t>
    </rPh>
    <rPh sb="28" eb="29">
      <t>ニシ</t>
    </rPh>
    <rPh sb="29" eb="30">
      <t>タカ</t>
    </rPh>
    <rPh sb="30" eb="31">
      <t>ダマ</t>
    </rPh>
    <rPh sb="31" eb="32">
      <t>キヨ</t>
    </rPh>
    <rPh sb="32" eb="33">
      <t>ハ</t>
    </rPh>
    <rPh sb="37" eb="39">
      <t>シセツ</t>
    </rPh>
    <rPh sb="46" eb="48">
      <t>スウネン</t>
    </rPh>
    <rPh sb="49" eb="51">
      <t>ケイカ</t>
    </rPh>
    <rPh sb="61" eb="63">
      <t>シセツ</t>
    </rPh>
    <rPh sb="64" eb="67">
      <t>ロウキュウカ</t>
    </rPh>
    <rPh sb="68" eb="69">
      <t>ハゲ</t>
    </rPh>
    <rPh sb="71" eb="73">
      <t>ジョウキョウ</t>
    </rPh>
    <rPh sb="79" eb="81">
      <t>シセツ</t>
    </rPh>
    <rPh sb="81" eb="83">
      <t>ジタイ</t>
    </rPh>
    <rPh sb="91" eb="93">
      <t>シセツ</t>
    </rPh>
    <rPh sb="93" eb="94">
      <t>ナイ</t>
    </rPh>
    <rPh sb="95" eb="98">
      <t>キカイルイ</t>
    </rPh>
    <rPh sb="99" eb="101">
      <t>ソンモウ</t>
    </rPh>
    <rPh sb="106" eb="108">
      <t>マイトシ</t>
    </rPh>
    <rPh sb="108" eb="110">
      <t>シュウゼン</t>
    </rPh>
    <rPh sb="111" eb="112">
      <t>オコナ</t>
    </rPh>
    <rPh sb="116" eb="118">
      <t>ジョウキョウ</t>
    </rPh>
    <rPh sb="124" eb="126">
      <t>コンゴ</t>
    </rPh>
    <rPh sb="127" eb="129">
      <t>ケイヒ</t>
    </rPh>
    <rPh sb="130" eb="132">
      <t>サクゲン</t>
    </rPh>
    <rPh sb="137" eb="139">
      <t>シュホウ</t>
    </rPh>
    <rPh sb="140" eb="142">
      <t>ケントウ</t>
    </rPh>
    <rPh sb="146" eb="148">
      <t>ヒツヨウ</t>
    </rPh>
    <rPh sb="152" eb="153">
      <t>カンガ</t>
    </rPh>
    <phoneticPr fontId="4"/>
  </si>
  <si>
    <t>この事業については、２施設とも事業完了後すでに長年経過しており、現在は維持管理を重点的に行っています。経年劣化及び資材の高騰により施設の維持管理費は毎年増加している状況にあります。今後は、維持管理費の縮減及び水洗化率のさらなる向上を図るよう検討していく必要があると考えます。</t>
    <rPh sb="2" eb="4">
      <t>ジギョウ</t>
    </rPh>
    <rPh sb="11" eb="13">
      <t>シセツ</t>
    </rPh>
    <rPh sb="15" eb="17">
      <t>ジギョウ</t>
    </rPh>
    <rPh sb="17" eb="19">
      <t>カンリョウ</t>
    </rPh>
    <rPh sb="19" eb="20">
      <t>ゴ</t>
    </rPh>
    <rPh sb="23" eb="25">
      <t>ナガネン</t>
    </rPh>
    <rPh sb="25" eb="27">
      <t>ケイカ</t>
    </rPh>
    <rPh sb="32" eb="34">
      <t>ゲンザイ</t>
    </rPh>
    <rPh sb="35" eb="37">
      <t>イジ</t>
    </rPh>
    <rPh sb="37" eb="39">
      <t>カンリ</t>
    </rPh>
    <rPh sb="40" eb="43">
      <t>ジュウテンテキ</t>
    </rPh>
    <rPh sb="44" eb="45">
      <t>オコナ</t>
    </rPh>
    <rPh sb="51" eb="53">
      <t>ケイネン</t>
    </rPh>
    <rPh sb="53" eb="55">
      <t>レッカ</t>
    </rPh>
    <rPh sb="55" eb="56">
      <t>オヨ</t>
    </rPh>
    <rPh sb="57" eb="59">
      <t>シザイ</t>
    </rPh>
    <rPh sb="60" eb="62">
      <t>コウトウ</t>
    </rPh>
    <rPh sb="65" eb="67">
      <t>シセツ</t>
    </rPh>
    <rPh sb="68" eb="70">
      <t>イジ</t>
    </rPh>
    <rPh sb="70" eb="73">
      <t>カンリヒ</t>
    </rPh>
    <rPh sb="74" eb="76">
      <t>マイトシ</t>
    </rPh>
    <rPh sb="76" eb="78">
      <t>ゾウカ</t>
    </rPh>
    <rPh sb="82" eb="84">
      <t>ジョウキョウ</t>
    </rPh>
    <rPh sb="90" eb="92">
      <t>コンゴ</t>
    </rPh>
    <rPh sb="94" eb="96">
      <t>イジ</t>
    </rPh>
    <rPh sb="96" eb="99">
      <t>カンリヒ</t>
    </rPh>
    <rPh sb="100" eb="102">
      <t>シュクゲン</t>
    </rPh>
    <rPh sb="102" eb="103">
      <t>オヨ</t>
    </rPh>
    <rPh sb="104" eb="107">
      <t>スイセンカ</t>
    </rPh>
    <rPh sb="107" eb="108">
      <t>リツ</t>
    </rPh>
    <rPh sb="113" eb="115">
      <t>コウジョウ</t>
    </rPh>
    <rPh sb="116" eb="117">
      <t>ハカ</t>
    </rPh>
    <rPh sb="120" eb="122">
      <t>ケントウ</t>
    </rPh>
    <rPh sb="126" eb="128">
      <t>ヒツヨウ</t>
    </rPh>
    <rPh sb="132" eb="133">
      <t>カンガ</t>
    </rPh>
    <phoneticPr fontId="4"/>
  </si>
  <si>
    <t>①収益的収支比率については、単年度で見れば１００％を下回っているものの、経年で比較した場合上昇傾向にあるため経営は改善しています。⑤経費回収率は、類似団体と比較すると近年ほとんど同じで横ばいの状況にあります。しかし、１００％を下回っており、営業収益だけで賄えず営業外収益で対応している状況にあります。浅立光穂センター・西高玉清葉センターの両施設とも事業が完了してからかなりの年数が経過しており、経年劣化による維持管理費がここ数年増加しています。今後の有収水量の大幅な増加も見込めないため、維持管理費の削減に努めるべきと考えます。⑥汚水処理原価については、類似団体と比較すると若干高い数値となっており、今後、維持管理費の縮減及び有収水量の確保が必要であると考えられます。⑦施設利用率については、類似団体と比較すると、若干高い数値となっており適正であると考えます。⑧水洗化率については、類似団体と比較すると、ほぼ同様の数値となっており、さらなる向上が見込めます。費用対効果を考慮すれば、今後は、新たな整備を図るのではなく、既存施設の維持管理をどういった手法であれば縮減できるのかを検討していかなければならないと考えます。</t>
    <rPh sb="1" eb="4">
      <t>シュウエキテキ</t>
    </rPh>
    <rPh sb="4" eb="6">
      <t>シュウシ</t>
    </rPh>
    <rPh sb="6" eb="8">
      <t>ヒリツ</t>
    </rPh>
    <rPh sb="14" eb="17">
      <t>タンネンド</t>
    </rPh>
    <rPh sb="18" eb="19">
      <t>ミ</t>
    </rPh>
    <rPh sb="26" eb="28">
      <t>シタマワ</t>
    </rPh>
    <rPh sb="36" eb="38">
      <t>ケイネン</t>
    </rPh>
    <rPh sb="39" eb="41">
      <t>ヒカク</t>
    </rPh>
    <rPh sb="43" eb="45">
      <t>バアイ</t>
    </rPh>
    <rPh sb="45" eb="47">
      <t>ジョウショウ</t>
    </rPh>
    <rPh sb="47" eb="49">
      <t>ケイコウ</t>
    </rPh>
    <rPh sb="54" eb="56">
      <t>ケイエイ</t>
    </rPh>
    <rPh sb="57" eb="59">
      <t>カイゼン</t>
    </rPh>
    <rPh sb="66" eb="68">
      <t>ケイヒ</t>
    </rPh>
    <rPh sb="68" eb="70">
      <t>カイシュウ</t>
    </rPh>
    <rPh sb="70" eb="71">
      <t>リツ</t>
    </rPh>
    <rPh sb="73" eb="75">
      <t>ルイジダ</t>
    </rPh>
    <rPh sb="89" eb="90">
      <t>オナ</t>
    </rPh>
    <rPh sb="96" eb="98">
      <t>ジョウキョウ</t>
    </rPh>
    <rPh sb="120" eb="122">
      <t>エイギョウ</t>
    </rPh>
    <rPh sb="122" eb="124">
      <t>シュウエキ</t>
    </rPh>
    <rPh sb="130" eb="133">
      <t>エイギョウガイ</t>
    </rPh>
    <rPh sb="133" eb="135">
      <t>シュウエキ</t>
    </rPh>
    <rPh sb="162" eb="163">
      <t>キヨ</t>
    </rPh>
    <rPh sb="163" eb="164">
      <t>ハ</t>
    </rPh>
    <rPh sb="174" eb="176">
      <t>ジギョウ</t>
    </rPh>
    <rPh sb="287" eb="289">
      <t>ジャッカン</t>
    </rPh>
    <rPh sb="289" eb="290">
      <t>タカ</t>
    </rPh>
    <rPh sb="291" eb="293">
      <t>スウチ</t>
    </rPh>
    <rPh sb="300" eb="302">
      <t>コンゴ</t>
    </rPh>
    <rPh sb="303" eb="305">
      <t>イジ</t>
    </rPh>
    <rPh sb="305" eb="308">
      <t>カンリヒ</t>
    </rPh>
    <rPh sb="309" eb="311">
      <t>シュクゲン</t>
    </rPh>
    <rPh sb="311" eb="312">
      <t>オヨ</t>
    </rPh>
    <rPh sb="313" eb="315">
      <t>ユウシュウ</t>
    </rPh>
    <rPh sb="315" eb="317">
      <t>スイリョウ</t>
    </rPh>
    <rPh sb="318" eb="320">
      <t>カクホ</t>
    </rPh>
    <rPh sb="321" eb="323">
      <t>ヒツヨウ</t>
    </rPh>
    <rPh sb="327" eb="328">
      <t>カンガ</t>
    </rPh>
    <rPh sb="369" eb="371">
      <t>テキセイ</t>
    </rPh>
    <rPh sb="375" eb="376">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</si>
</sst>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362176"/>
        <c:axId val="140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1362176"/>
        <c:axId val="1409408"/>
      </c:lineChart>
      <c:dateAx>
        <c:axId val="1362176"/>
        <c:scaling>
          <c:orientation val="minMax"/>
        </c:scaling>
        <c:delete val="1"/>
        <c:axPos val="b"/>
        <c:numFmt formatCode="ge" sourceLinked="1"/>
        <c:majorTickMark val="none"/>
        <c:minorTickMark val="none"/>
        <c:tickLblPos val="none"/>
        <c:crossAx val="1409408"/>
        <c:crosses val="autoZero"/>
        <c:auto val="1"/>
        <c:lblOffset val="100"/>
        <c:baseTimeUnit val="years"/>
      </c:dateAx>
      <c:valAx>
        <c:axId val="140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21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61.52</c:v>
                </c:pt>
                <c:pt idx="1">
                  <c:v>59.67</c:v>
                </c:pt>
                <c:pt idx="2">
                  <c:v>58.92</c:v>
                </c:pt>
                <c:pt idx="3">
                  <c:v>59.11</c:v>
                </c:pt>
                <c:pt idx="4">
                  <c:v>57.25</c:v>
                </c:pt>
              </c:numCache>
            </c:numRef>
          </c:val>
        </c:ser>
        <c:dLbls>
          <c:showLegendKey val="0"/>
          <c:showVal val="0"/>
          <c:showCatName val="0"/>
          <c:showSerName val="0"/>
          <c:showPercent val="0"/>
          <c:showBubbleSize val="0"/>
        </c:dLbls>
        <c:gapWidth val="150"/>
        <c:axId val="118918144"/>
        <c:axId val="119096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18918144"/>
        <c:axId val="119096448"/>
      </c:lineChart>
      <c:dateAx>
        <c:axId val="118918144"/>
        <c:scaling>
          <c:orientation val="minMax"/>
        </c:scaling>
        <c:delete val="1"/>
        <c:axPos val="b"/>
        <c:numFmt formatCode="ge" sourceLinked="1"/>
        <c:majorTickMark val="none"/>
        <c:minorTickMark val="none"/>
        <c:tickLblPos val="none"/>
        <c:crossAx val="119096448"/>
        <c:crosses val="autoZero"/>
        <c:auto val="1"/>
        <c:lblOffset val="100"/>
        <c:baseTimeUnit val="years"/>
      </c:dateAx>
      <c:valAx>
        <c:axId val="11909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1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85.78</c:v>
                </c:pt>
                <c:pt idx="1">
                  <c:v>85.99</c:v>
                </c:pt>
                <c:pt idx="2">
                  <c:v>87.08</c:v>
                </c:pt>
                <c:pt idx="3">
                  <c:v>87.54</c:v>
                </c:pt>
                <c:pt idx="4">
                  <c:v>89.97</c:v>
                </c:pt>
              </c:numCache>
            </c:numRef>
          </c:val>
        </c:ser>
        <c:dLbls>
          <c:showLegendKey val="0"/>
          <c:showVal val="0"/>
          <c:showCatName val="0"/>
          <c:showSerName val="0"/>
          <c:showPercent val="0"/>
          <c:showBubbleSize val="0"/>
        </c:dLbls>
        <c:gapWidth val="150"/>
        <c:axId val="120401280"/>
        <c:axId val="12044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20401280"/>
        <c:axId val="120440320"/>
      </c:lineChart>
      <c:dateAx>
        <c:axId val="120401280"/>
        <c:scaling>
          <c:orientation val="minMax"/>
        </c:scaling>
        <c:delete val="1"/>
        <c:axPos val="b"/>
        <c:numFmt formatCode="ge" sourceLinked="1"/>
        <c:majorTickMark val="none"/>
        <c:minorTickMark val="none"/>
        <c:tickLblPos val="none"/>
        <c:crossAx val="120440320"/>
        <c:crosses val="autoZero"/>
        <c:auto val="1"/>
        <c:lblOffset val="100"/>
        <c:baseTimeUnit val="years"/>
      </c:dateAx>
      <c:valAx>
        <c:axId val="12044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40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97.8</c:v>
                </c:pt>
                <c:pt idx="1">
                  <c:v>101.8</c:v>
                </c:pt>
                <c:pt idx="2">
                  <c:v>98.3</c:v>
                </c:pt>
                <c:pt idx="3">
                  <c:v>99.74</c:v>
                </c:pt>
                <c:pt idx="4">
                  <c:v>99.24</c:v>
                </c:pt>
              </c:numCache>
            </c:numRef>
          </c:val>
        </c:ser>
        <c:dLbls>
          <c:showLegendKey val="0"/>
          <c:showVal val="0"/>
          <c:showCatName val="0"/>
          <c:showSerName val="0"/>
          <c:showPercent val="0"/>
          <c:showBubbleSize val="0"/>
        </c:dLbls>
        <c:gapWidth val="150"/>
        <c:axId val="31143424"/>
        <c:axId val="3123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143424"/>
        <c:axId val="31236096"/>
      </c:lineChart>
      <c:dateAx>
        <c:axId val="31143424"/>
        <c:scaling>
          <c:orientation val="minMax"/>
        </c:scaling>
        <c:delete val="1"/>
        <c:axPos val="b"/>
        <c:numFmt formatCode="ge" sourceLinked="1"/>
        <c:majorTickMark val="none"/>
        <c:minorTickMark val="none"/>
        <c:tickLblPos val="none"/>
        <c:crossAx val="31236096"/>
        <c:crosses val="autoZero"/>
        <c:auto val="1"/>
        <c:lblOffset val="100"/>
        <c:baseTimeUnit val="years"/>
      </c:dateAx>
      <c:valAx>
        <c:axId val="3123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4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273152"/>
        <c:axId val="3471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273152"/>
        <c:axId val="34710272"/>
      </c:lineChart>
      <c:dateAx>
        <c:axId val="34273152"/>
        <c:scaling>
          <c:orientation val="minMax"/>
        </c:scaling>
        <c:delete val="1"/>
        <c:axPos val="b"/>
        <c:numFmt formatCode="ge" sourceLinked="1"/>
        <c:majorTickMark val="none"/>
        <c:minorTickMark val="none"/>
        <c:tickLblPos val="none"/>
        <c:crossAx val="34710272"/>
        <c:crosses val="autoZero"/>
        <c:auto val="1"/>
        <c:lblOffset val="100"/>
        <c:baseTimeUnit val="years"/>
      </c:dateAx>
      <c:valAx>
        <c:axId val="3471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27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449216"/>
        <c:axId val="4545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449216"/>
        <c:axId val="45451520"/>
      </c:lineChart>
      <c:dateAx>
        <c:axId val="45449216"/>
        <c:scaling>
          <c:orientation val="minMax"/>
        </c:scaling>
        <c:delete val="1"/>
        <c:axPos val="b"/>
        <c:numFmt formatCode="ge" sourceLinked="1"/>
        <c:majorTickMark val="none"/>
        <c:minorTickMark val="none"/>
        <c:tickLblPos val="none"/>
        <c:crossAx val="45451520"/>
        <c:crosses val="autoZero"/>
        <c:auto val="1"/>
        <c:lblOffset val="100"/>
        <c:baseTimeUnit val="years"/>
      </c:dateAx>
      <c:valAx>
        <c:axId val="4545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44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663360"/>
        <c:axId val="4566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663360"/>
        <c:axId val="45665664"/>
      </c:lineChart>
      <c:dateAx>
        <c:axId val="45663360"/>
        <c:scaling>
          <c:orientation val="minMax"/>
        </c:scaling>
        <c:delete val="1"/>
        <c:axPos val="b"/>
        <c:numFmt formatCode="ge" sourceLinked="1"/>
        <c:majorTickMark val="none"/>
        <c:minorTickMark val="none"/>
        <c:tickLblPos val="none"/>
        <c:crossAx val="45665664"/>
        <c:crosses val="autoZero"/>
        <c:auto val="1"/>
        <c:lblOffset val="100"/>
        <c:baseTimeUnit val="years"/>
      </c:dateAx>
      <c:valAx>
        <c:axId val="4566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6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783680"/>
        <c:axId val="4615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783680"/>
        <c:axId val="46150400"/>
      </c:lineChart>
      <c:dateAx>
        <c:axId val="45783680"/>
        <c:scaling>
          <c:orientation val="minMax"/>
        </c:scaling>
        <c:delete val="1"/>
        <c:axPos val="b"/>
        <c:numFmt formatCode="ge" sourceLinked="1"/>
        <c:majorTickMark val="none"/>
        <c:minorTickMark val="none"/>
        <c:tickLblPos val="none"/>
        <c:crossAx val="46150400"/>
        <c:crosses val="autoZero"/>
        <c:auto val="1"/>
        <c:lblOffset val="100"/>
        <c:baseTimeUnit val="years"/>
      </c:dateAx>
      <c:valAx>
        <c:axId val="4615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78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0411648"/>
        <c:axId val="8050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80411648"/>
        <c:axId val="80508032"/>
      </c:lineChart>
      <c:dateAx>
        <c:axId val="80411648"/>
        <c:scaling>
          <c:orientation val="minMax"/>
        </c:scaling>
        <c:delete val="1"/>
        <c:axPos val="b"/>
        <c:numFmt formatCode="ge" sourceLinked="1"/>
        <c:majorTickMark val="none"/>
        <c:minorTickMark val="none"/>
        <c:tickLblPos val="none"/>
        <c:crossAx val="80508032"/>
        <c:crosses val="autoZero"/>
        <c:auto val="1"/>
        <c:lblOffset val="100"/>
        <c:baseTimeUnit val="years"/>
      </c:dateAx>
      <c:valAx>
        <c:axId val="8050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41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56.85</c:v>
                </c:pt>
                <c:pt idx="1">
                  <c:v>40.25</c:v>
                </c:pt>
                <c:pt idx="2">
                  <c:v>48.01</c:v>
                </c:pt>
                <c:pt idx="3">
                  <c:v>51.55</c:v>
                </c:pt>
                <c:pt idx="4">
                  <c:v>48.39</c:v>
                </c:pt>
              </c:numCache>
            </c:numRef>
          </c:val>
        </c:ser>
        <c:dLbls>
          <c:showLegendKey val="0"/>
          <c:showVal val="0"/>
          <c:showCatName val="0"/>
          <c:showSerName val="0"/>
          <c:showPercent val="0"/>
          <c:showBubbleSize val="0"/>
        </c:dLbls>
        <c:gapWidth val="150"/>
        <c:axId val="94687616"/>
        <c:axId val="9468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94687616"/>
        <c:axId val="94689536"/>
      </c:lineChart>
      <c:dateAx>
        <c:axId val="94687616"/>
        <c:scaling>
          <c:orientation val="minMax"/>
        </c:scaling>
        <c:delete val="1"/>
        <c:axPos val="b"/>
        <c:numFmt formatCode="ge" sourceLinked="1"/>
        <c:majorTickMark val="none"/>
        <c:minorTickMark val="none"/>
        <c:tickLblPos val="none"/>
        <c:crossAx val="94689536"/>
        <c:crosses val="autoZero"/>
        <c:auto val="1"/>
        <c:lblOffset val="100"/>
        <c:baseTimeUnit val="years"/>
      </c:dateAx>
      <c:valAx>
        <c:axId val="9468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68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304.68</c:v>
                </c:pt>
                <c:pt idx="1">
                  <c:v>431.42</c:v>
                </c:pt>
                <c:pt idx="2">
                  <c:v>362.41</c:v>
                </c:pt>
                <c:pt idx="3">
                  <c:v>342.83</c:v>
                </c:pt>
                <c:pt idx="4">
                  <c:v>374.93</c:v>
                </c:pt>
              </c:numCache>
            </c:numRef>
          </c:val>
        </c:ser>
        <c:dLbls>
          <c:showLegendKey val="0"/>
          <c:showVal val="0"/>
          <c:showCatName val="0"/>
          <c:showSerName val="0"/>
          <c:showPercent val="0"/>
          <c:showBubbleSize val="0"/>
        </c:dLbls>
        <c:gapWidth val="150"/>
        <c:axId val="116787456"/>
        <c:axId val="11883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16787456"/>
        <c:axId val="118833536"/>
      </c:lineChart>
      <c:dateAx>
        <c:axId val="116787456"/>
        <c:scaling>
          <c:orientation val="minMax"/>
        </c:scaling>
        <c:delete val="1"/>
        <c:axPos val="b"/>
        <c:numFmt formatCode="ge" sourceLinked="1"/>
        <c:majorTickMark val="none"/>
        <c:minorTickMark val="none"/>
        <c:tickLblPos val="none"/>
        <c:crossAx val="118833536"/>
        <c:crosses val="autoZero"/>
        <c:auto val="1"/>
        <c:lblOffset val="100"/>
        <c:baseTimeUnit val="years"/>
      </c:dateAx>
      <c:valAx>
        <c:axId val="11883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7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7"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白鷹町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14878</v>
      </c>
      <c r="AM8" s="47"/>
      <c r="AN8" s="47"/>
      <c r="AO8" s="47"/>
      <c r="AP8" s="47"/>
      <c r="AQ8" s="47"/>
      <c r="AR8" s="47"/>
      <c r="AS8" s="47"/>
      <c r="AT8" s="43">
        <f>データ!S6</f>
        <v>157.71</v>
      </c>
      <c r="AU8" s="43"/>
      <c r="AV8" s="43"/>
      <c r="AW8" s="43"/>
      <c r="AX8" s="43"/>
      <c r="AY8" s="43"/>
      <c r="AZ8" s="43"/>
      <c r="BA8" s="43"/>
      <c r="BB8" s="43">
        <f>データ!T6</f>
        <v>94.34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7.88</v>
      </c>
      <c r="Q10" s="43"/>
      <c r="R10" s="43"/>
      <c r="S10" s="43"/>
      <c r="T10" s="43"/>
      <c r="U10" s="43"/>
      <c r="V10" s="43"/>
      <c r="W10" s="43">
        <f>データ!P6</f>
        <v>82.2</v>
      </c>
      <c r="X10" s="43"/>
      <c r="Y10" s="43"/>
      <c r="Z10" s="43"/>
      <c r="AA10" s="43"/>
      <c r="AB10" s="43"/>
      <c r="AC10" s="43"/>
      <c r="AD10" s="47">
        <f>データ!Q6</f>
        <v>3456</v>
      </c>
      <c r="AE10" s="47"/>
      <c r="AF10" s="47"/>
      <c r="AG10" s="47"/>
      <c r="AH10" s="47"/>
      <c r="AI10" s="47"/>
      <c r="AJ10" s="47"/>
      <c r="AK10" s="2"/>
      <c r="AL10" s="47">
        <f>データ!U6</f>
        <v>1167</v>
      </c>
      <c r="AM10" s="47"/>
      <c r="AN10" s="47"/>
      <c r="AO10" s="47"/>
      <c r="AP10" s="47"/>
      <c r="AQ10" s="47"/>
      <c r="AR10" s="47"/>
      <c r="AS10" s="47"/>
      <c r="AT10" s="43">
        <f>データ!V6</f>
        <v>0.71</v>
      </c>
      <c r="AU10" s="43"/>
      <c r="AV10" s="43"/>
      <c r="AW10" s="43"/>
      <c r="AX10" s="43"/>
      <c r="AY10" s="43"/>
      <c r="AZ10" s="43"/>
      <c r="BA10" s="43"/>
      <c r="BB10" s="43">
        <f>データ!W6</f>
        <v>1643.66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64025</v>
      </c>
      <c r="D6" s="31">
        <f t="shared" si="3"/>
        <v>47</v>
      </c>
      <c r="E6" s="31">
        <f t="shared" si="3"/>
        <v>17</v>
      </c>
      <c r="F6" s="31">
        <f t="shared" si="3"/>
        <v>5</v>
      </c>
      <c r="G6" s="31">
        <f t="shared" si="3"/>
        <v>0</v>
      </c>
      <c r="H6" s="31" t="str">
        <f t="shared" si="3"/>
        <v>山形県　白鷹町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7.88</v>
      </c>
      <c r="P6" s="32">
        <f t="shared" si="3"/>
        <v>82.2</v>
      </c>
      <c r="Q6" s="32">
        <f t="shared" si="3"/>
        <v>3456</v>
      </c>
      <c r="R6" s="32">
        <f t="shared" si="3"/>
        <v>14878</v>
      </c>
      <c r="S6" s="32">
        <f t="shared" si="3"/>
        <v>157.71</v>
      </c>
      <c r="T6" s="32">
        <f t="shared" si="3"/>
        <v>94.34</v>
      </c>
      <c r="U6" s="32">
        <f t="shared" si="3"/>
        <v>1167</v>
      </c>
      <c r="V6" s="32">
        <f t="shared" si="3"/>
        <v>0.71</v>
      </c>
      <c r="W6" s="32">
        <f t="shared" si="3"/>
        <v>1643.66</v>
      </c>
      <c r="X6" s="33">
        <f>IF(X7="",NA(),X7)</f>
        <v>97.8</v>
      </c>
      <c r="Y6" s="33">
        <f t="shared" ref="Y6:AG6" si="4">IF(Y7="",NA(),Y7)</f>
        <v>101.8</v>
      </c>
      <c r="Z6" s="33">
        <f t="shared" si="4"/>
        <v>98.3</v>
      </c>
      <c r="AA6" s="33">
        <f t="shared" si="4"/>
        <v>99.74</v>
      </c>
      <c r="AB6" s="33">
        <f t="shared" si="4"/>
        <v>99.24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1316.7</v>
      </c>
      <c r="BK6" s="33">
        <f t="shared" si="7"/>
        <v>1239.2</v>
      </c>
      <c r="BL6" s="33">
        <f t="shared" si="7"/>
        <v>1197.82</v>
      </c>
      <c r="BM6" s="33">
        <f t="shared" si="7"/>
        <v>1126.77</v>
      </c>
      <c r="BN6" s="33">
        <f t="shared" si="7"/>
        <v>1044.8</v>
      </c>
      <c r="BO6" s="32" t="str">
        <f>IF(BO7="","",IF(BO7="-","【-】","【"&amp;SUBSTITUTE(TEXT(BO7,"#,##0.00"),"-","△")&amp;"】"))</f>
        <v>【992.47】</v>
      </c>
      <c r="BP6" s="33">
        <f>IF(BP7="",NA(),BP7)</f>
        <v>56.85</v>
      </c>
      <c r="BQ6" s="33">
        <f t="shared" ref="BQ6:BY6" si="8">IF(BQ7="",NA(),BQ7)</f>
        <v>40.25</v>
      </c>
      <c r="BR6" s="33">
        <f t="shared" si="8"/>
        <v>48.01</v>
      </c>
      <c r="BS6" s="33">
        <f t="shared" si="8"/>
        <v>51.55</v>
      </c>
      <c r="BT6" s="33">
        <f t="shared" si="8"/>
        <v>48.39</v>
      </c>
      <c r="BU6" s="33">
        <f t="shared" si="8"/>
        <v>43.24</v>
      </c>
      <c r="BV6" s="33">
        <f t="shared" si="8"/>
        <v>51.56</v>
      </c>
      <c r="BW6" s="33">
        <f t="shared" si="8"/>
        <v>51.03</v>
      </c>
      <c r="BX6" s="33">
        <f t="shared" si="8"/>
        <v>50.9</v>
      </c>
      <c r="BY6" s="33">
        <f t="shared" si="8"/>
        <v>50.82</v>
      </c>
      <c r="BZ6" s="32" t="str">
        <f>IF(BZ7="","",IF(BZ7="-","【-】","【"&amp;SUBSTITUTE(TEXT(BZ7,"#,##0.00"),"-","△")&amp;"】"))</f>
        <v>【51.49】</v>
      </c>
      <c r="CA6" s="33">
        <f>IF(CA7="",NA(),CA7)</f>
        <v>304.68</v>
      </c>
      <c r="CB6" s="33">
        <f t="shared" ref="CB6:CJ6" si="9">IF(CB7="",NA(),CB7)</f>
        <v>431.42</v>
      </c>
      <c r="CC6" s="33">
        <f t="shared" si="9"/>
        <v>362.41</v>
      </c>
      <c r="CD6" s="33">
        <f t="shared" si="9"/>
        <v>342.83</v>
      </c>
      <c r="CE6" s="33">
        <f t="shared" si="9"/>
        <v>374.93</v>
      </c>
      <c r="CF6" s="33">
        <f t="shared" si="9"/>
        <v>338.76</v>
      </c>
      <c r="CG6" s="33">
        <f t="shared" si="9"/>
        <v>283.26</v>
      </c>
      <c r="CH6" s="33">
        <f t="shared" si="9"/>
        <v>289.60000000000002</v>
      </c>
      <c r="CI6" s="33">
        <f t="shared" si="9"/>
        <v>293.27</v>
      </c>
      <c r="CJ6" s="33">
        <f t="shared" si="9"/>
        <v>300.52</v>
      </c>
      <c r="CK6" s="32" t="str">
        <f>IF(CK7="","",IF(CK7="-","【-】","【"&amp;SUBSTITUTE(TEXT(CK7,"#,##0.00"),"-","△")&amp;"】"))</f>
        <v>【295.10】</v>
      </c>
      <c r="CL6" s="33">
        <f>IF(CL7="",NA(),CL7)</f>
        <v>61.52</v>
      </c>
      <c r="CM6" s="33">
        <f t="shared" ref="CM6:CU6" si="10">IF(CM7="",NA(),CM7)</f>
        <v>59.67</v>
      </c>
      <c r="CN6" s="33">
        <f t="shared" si="10"/>
        <v>58.92</v>
      </c>
      <c r="CO6" s="33">
        <f t="shared" si="10"/>
        <v>59.11</v>
      </c>
      <c r="CP6" s="33">
        <f t="shared" si="10"/>
        <v>57.25</v>
      </c>
      <c r="CQ6" s="33">
        <f t="shared" si="10"/>
        <v>44.65</v>
      </c>
      <c r="CR6" s="33">
        <f t="shared" si="10"/>
        <v>55.2</v>
      </c>
      <c r="CS6" s="33">
        <f t="shared" si="10"/>
        <v>54.74</v>
      </c>
      <c r="CT6" s="33">
        <f t="shared" si="10"/>
        <v>53.78</v>
      </c>
      <c r="CU6" s="33">
        <f t="shared" si="10"/>
        <v>53.24</v>
      </c>
      <c r="CV6" s="32" t="str">
        <f>IF(CV7="","",IF(CV7="-","【-】","【"&amp;SUBSTITUTE(TEXT(CV7,"#,##0.00"),"-","△")&amp;"】"))</f>
        <v>【53.32】</v>
      </c>
      <c r="CW6" s="33">
        <f>IF(CW7="",NA(),CW7)</f>
        <v>85.78</v>
      </c>
      <c r="CX6" s="33">
        <f t="shared" ref="CX6:DF6" si="11">IF(CX7="",NA(),CX7)</f>
        <v>85.99</v>
      </c>
      <c r="CY6" s="33">
        <f t="shared" si="11"/>
        <v>87.08</v>
      </c>
      <c r="CZ6" s="33">
        <f t="shared" si="11"/>
        <v>87.54</v>
      </c>
      <c r="DA6" s="33">
        <f t="shared" si="11"/>
        <v>89.97</v>
      </c>
      <c r="DB6" s="33">
        <f t="shared" si="11"/>
        <v>73.599999999999994</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64025</v>
      </c>
      <c r="D7" s="35">
        <v>47</v>
      </c>
      <c r="E7" s="35">
        <v>17</v>
      </c>
      <c r="F7" s="35">
        <v>5</v>
      </c>
      <c r="G7" s="35">
        <v>0</v>
      </c>
      <c r="H7" s="35" t="s">
        <v>96</v>
      </c>
      <c r="I7" s="35" t="s">
        <v>97</v>
      </c>
      <c r="J7" s="35" t="s">
        <v>98</v>
      </c>
      <c r="K7" s="35" t="s">
        <v>99</v>
      </c>
      <c r="L7" s="35" t="s">
        <v>100</v>
      </c>
      <c r="M7" s="36" t="s">
        <v>101</v>
      </c>
      <c r="N7" s="36" t="s">
        <v>102</v>
      </c>
      <c r="O7" s="36">
        <v>7.88</v>
      </c>
      <c r="P7" s="36">
        <v>82.2</v>
      </c>
      <c r="Q7" s="36">
        <v>3456</v>
      </c>
      <c r="R7" s="36">
        <v>14878</v>
      </c>
      <c r="S7" s="36">
        <v>157.71</v>
      </c>
      <c r="T7" s="36">
        <v>94.34</v>
      </c>
      <c r="U7" s="36">
        <v>1167</v>
      </c>
      <c r="V7" s="36">
        <v>0.71</v>
      </c>
      <c r="W7" s="36">
        <v>1643.66</v>
      </c>
      <c r="X7" s="36">
        <v>97.8</v>
      </c>
      <c r="Y7" s="36">
        <v>101.8</v>
      </c>
      <c r="Z7" s="36">
        <v>98.3</v>
      </c>
      <c r="AA7" s="36">
        <v>99.74</v>
      </c>
      <c r="AB7" s="36">
        <v>99.24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1316.7</v>
      </c>
      <c r="BK7" s="36">
        <v>1239.2</v>
      </c>
      <c r="BL7" s="36">
        <v>1197.82</v>
      </c>
      <c r="BM7" s="36">
        <v>1126.77</v>
      </c>
      <c r="BN7" s="36">
        <v>1044.8</v>
      </c>
      <c r="BO7" s="36">
        <v>992.47</v>
      </c>
      <c r="BP7" s="36">
        <v>56.85</v>
      </c>
      <c r="BQ7" s="36">
        <v>40.25</v>
      </c>
      <c r="BR7" s="36">
        <v>48.01</v>
      </c>
      <c r="BS7" s="36">
        <v>51.55</v>
      </c>
      <c r="BT7" s="36">
        <v>48.39</v>
      </c>
      <c r="BU7" s="36">
        <v>43.24</v>
      </c>
      <c r="BV7" s="36">
        <v>51.56</v>
      </c>
      <c r="BW7" s="36">
        <v>51.03</v>
      </c>
      <c r="BX7" s="36">
        <v>50.9</v>
      </c>
      <c r="BY7" s="36">
        <v>50.82</v>
      </c>
      <c r="BZ7" s="36">
        <v>51.49</v>
      </c>
      <c r="CA7" s="36">
        <v>304.68</v>
      </c>
      <c r="CB7" s="36">
        <v>431.42</v>
      </c>
      <c r="CC7" s="36">
        <v>362.41</v>
      </c>
      <c r="CD7" s="36">
        <v>342.83</v>
      </c>
      <c r="CE7" s="36">
        <v>374.93</v>
      </c>
      <c r="CF7" s="36">
        <v>338.76</v>
      </c>
      <c r="CG7" s="36">
        <v>283.26</v>
      </c>
      <c r="CH7" s="36">
        <v>289.60000000000002</v>
      </c>
      <c r="CI7" s="36">
        <v>293.27</v>
      </c>
      <c r="CJ7" s="36">
        <v>300.52</v>
      </c>
      <c r="CK7" s="36">
        <v>295.10000000000002</v>
      </c>
      <c r="CL7" s="36">
        <v>61.52</v>
      </c>
      <c r="CM7" s="36">
        <v>59.67</v>
      </c>
      <c r="CN7" s="36">
        <v>58.92</v>
      </c>
      <c r="CO7" s="36">
        <v>59.11</v>
      </c>
      <c r="CP7" s="36">
        <v>57.25</v>
      </c>
      <c r="CQ7" s="36">
        <v>44.65</v>
      </c>
      <c r="CR7" s="36">
        <v>55.2</v>
      </c>
      <c r="CS7" s="36">
        <v>54.74</v>
      </c>
      <c r="CT7" s="36">
        <v>53.78</v>
      </c>
      <c r="CU7" s="36">
        <v>53.24</v>
      </c>
      <c r="CV7" s="36">
        <v>53.32</v>
      </c>
      <c r="CW7" s="36">
        <v>85.78</v>
      </c>
      <c r="CX7" s="36">
        <v>85.99</v>
      </c>
      <c r="CY7" s="36">
        <v>87.08</v>
      </c>
      <c r="CZ7" s="36">
        <v>87.54</v>
      </c>
      <c r="DA7" s="36">
        <v>89.97</v>
      </c>
      <c r="DB7" s="36">
        <v>73.599999999999994</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cp:lastPrinted>2016-02-22T06:15:33Z</cp:lastPrinted>
  <dcterms:created xsi:type="dcterms:W3CDTF">2016-02-03T09:09:55Z</dcterms:created>
  <dcterms:modified xsi:type="dcterms:W3CDTF">2016-02-22T06:56:53Z</dcterms:modified>
  <cp:category/>
</cp:coreProperties>
</file>