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9095"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<sst xmlns="http://schemas.openxmlformats.org/spreadsheetml/2006/main" count="221" uniqueCount="111">
  <si>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</si>
  <si>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</si>
  <si>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</si>
  <si>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</si>
  <si>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</si>
  <si>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</si>
  <si>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</si>
  <si>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</si>
  <si>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</si>
  <si>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</si>
  <si>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</si>
  <si>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</si>
  <si>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</si>
  <si>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</si>
  <si>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</si>
  <si>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</si>
  <si>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</si>
  <si>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</si>
  <si>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</si>
  <si>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</si>
  <si>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</si>
  <si>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</si>
  <si>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</si>
  <si>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</si>
  <si>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</si>
  <si>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</si>
  <si>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</si>
  <si>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</si>
  <si>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</si>
  <si>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</si>
  <si>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</si>
  <si>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</si>
  <si>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</si>
  <si>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</si>
  <si>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</si>
  <si>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</si>
  <si>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</si>
  <si>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</si>
  <si>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</si>
  <si>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</si>
  <si>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</si>
  <si>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</si>
  <si>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</si>
  <si>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</si>
  <si>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</si>
  <si>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</si>
  <si>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</si>
  <si>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</si>
  <si>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</si>
  <si>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</si>
  <si>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</si>
  <si>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</si>
  <si>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</si>
  <si>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</si>
  <si>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</si>
  <si>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</si>
  <si>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</si>
  <si>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</si>
  <si>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</si>
  <si>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</si>
  <si>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</si>
  <si>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</si>
  <si>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</si>
  <si>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</si>
  <si>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</si>
  <si>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</si>
  <si>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</si>
  <si>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</si>
  <si>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</si>
  <si>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</si>
  <si>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</si>
  <si>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</si>
  <si>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</si>
  <si>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</si>
  <si>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</si>
  <si>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</si>
  <si>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</si>
  <si>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</si>
  <si>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</si>
  <si>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</si>
  <si>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</si>
  <si>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</si>
  <si>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</si>
  <si>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</si>
  <si>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</si>
  <si>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</si>
  <si>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</si>
  <si>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</si>
  <si>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</si>
  <si>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</si>
  <si>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</si>
  <si>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</si>
  <si>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</si>
  <si>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</si>
  <si>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</si>
  <si>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</si>
  <si>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新庄市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</si>
  <si>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</si>
  <si>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</si>
  <si>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</si>
  <si>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</si>
  <si>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</si>
  <si>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</si>
  <si>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</si>
  <si>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</si>
  <si>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</si>
  <si>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</si>
  <si>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</si>
  <si>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施設の老朽化に伴い修繕費、改修費などの費用が増加するものと思われる。料金改定の検討や公共下水道との統合なども検討しながら、適正な汚水処理と効率的で安定した維持管理を図る必要がある。</t>
    <rPh sb="1" eb="3">
      <t>シセツ</t>
    </rPh>
    <rPh sb="4" eb="7">
      <t>ロウキュウカ</t>
    </rPh>
    <rPh sb="8" eb="9">
      <t>トモナ</t>
    </rPh>
    <rPh sb="10" eb="13">
      <t>シュウゼンヒ</t>
    </rPh>
    <rPh sb="14" eb="17">
      <t>カイシュウヒ</t>
    </rPh>
    <rPh sb="20" eb="22">
      <t>ヒヨウ</t>
    </rPh>
    <rPh sb="23" eb="25">
      <t>ゾウカ</t>
    </rPh>
    <rPh sb="30" eb="31">
      <t>オモ</t>
    </rPh>
    <rPh sb="35" eb="37">
      <t>リョウキン</t>
    </rPh>
    <rPh sb="37" eb="39">
      <t>カイテイ</t>
    </rPh>
    <rPh sb="40" eb="42">
      <t>ケントウ</t>
    </rPh>
    <rPh sb="43" eb="45">
      <t>コウキョウ</t>
    </rPh>
    <rPh sb="45" eb="48">
      <t>ゲスイドウ</t>
    </rPh>
    <rPh sb="50" eb="52">
      <t>トウゴウ</t>
    </rPh>
    <rPh sb="55" eb="57">
      <t>ケントウ</t>
    </rPh>
    <rPh sb="62" eb="64">
      <t>テキセイ</t>
    </rPh>
    <rPh sb="65" eb="67">
      <t>オスイ</t>
    </rPh>
    <rPh sb="67" eb="69">
      <t>ショリ</t>
    </rPh>
    <rPh sb="74" eb="76">
      <t>アンテイ</t>
    </rPh>
    <rPh sb="78" eb="80">
      <t>イジ</t>
    </rPh>
    <rPh sb="80" eb="82">
      <t>カンリ</t>
    </rPh>
    <rPh sb="83" eb="84">
      <t>ハカ</t>
    </rPh>
    <rPh sb="85" eb="87">
      <t>ヒツヨウ</t>
    </rPh>
    <phoneticPr fontId="4"/>
  </si>
  <si>
    <t xml:space="preserve"> 施設の老朽化に伴い修繕計画をたて維持管理を行う必要があるが、財源確保が困難なため緊急性の高い修繕のみを行っている。</t>
    <rPh sb="1" eb="3">
      <t>シセツ</t>
    </rPh>
    <rPh sb="4" eb="7">
      <t>ロウキュウカ</t>
    </rPh>
    <rPh sb="8" eb="9">
      <t>トモナ</t>
    </rPh>
    <rPh sb="10" eb="12">
      <t>シュウゼン</t>
    </rPh>
    <rPh sb="12" eb="14">
      <t>ケイカク</t>
    </rPh>
    <rPh sb="17" eb="19">
      <t>イジ</t>
    </rPh>
    <rPh sb="19" eb="21">
      <t>カンリ</t>
    </rPh>
    <rPh sb="22" eb="23">
      <t>オコナ</t>
    </rPh>
    <rPh sb="24" eb="26">
      <t>ヒツヨウ</t>
    </rPh>
    <rPh sb="31" eb="33">
      <t>ザイゲン</t>
    </rPh>
    <rPh sb="33" eb="35">
      <t>カクホ</t>
    </rPh>
    <rPh sb="36" eb="38">
      <t>コンナン</t>
    </rPh>
    <rPh sb="41" eb="44">
      <t>キンキュウセイ</t>
    </rPh>
    <rPh sb="45" eb="46">
      <t>タカ</t>
    </rPh>
    <rPh sb="47" eb="49">
      <t>シュウゼン</t>
    </rPh>
    <rPh sb="52" eb="53">
      <t>オコナ</t>
    </rPh>
    <phoneticPr fontId="4"/>
  </si>
  <si>
    <t xml:space="preserve"> 　類似団体平均と比較して、汚水処理原価が低く経費回収率が高くなっているものの、一般会計からの繰入金に依存せざるを得ない経営状況である。　整備が完了しているため企業債残高は減少しているが、維持管理費が増加しているため施設改修等により効率化を図る必要がある。処理区域内人口の減少により使用料収入も減少している。</t>
    <rPh sb="2" eb="4">
      <t>ルイジ</t>
    </rPh>
    <rPh sb="4" eb="6">
      <t>ダンタイ</t>
    </rPh>
    <rPh sb="6" eb="8">
      <t>ヘイキン</t>
    </rPh>
    <rPh sb="9" eb="11">
      <t>ヒカク</t>
    </rPh>
    <rPh sb="14" eb="16">
      <t>オスイ</t>
    </rPh>
    <rPh sb="16" eb="18">
      <t>ショリ</t>
    </rPh>
    <rPh sb="18" eb="20">
      <t>ゲンカ</t>
    </rPh>
    <rPh sb="21" eb="22">
      <t>ヒク</t>
    </rPh>
    <rPh sb="23" eb="25">
      <t>ケイヒ</t>
    </rPh>
    <rPh sb="25" eb="27">
      <t>カイシュウ</t>
    </rPh>
    <rPh sb="27" eb="28">
      <t>リツ</t>
    </rPh>
    <rPh sb="29" eb="30">
      <t>タカ</t>
    </rPh>
    <rPh sb="40" eb="42">
      <t>イッパン</t>
    </rPh>
    <rPh sb="42" eb="44">
      <t>カイケイ</t>
    </rPh>
    <rPh sb="47" eb="49">
      <t>クリイレ</t>
    </rPh>
    <rPh sb="49" eb="50">
      <t>キン</t>
    </rPh>
    <rPh sb="51" eb="53">
      <t>イゾン</t>
    </rPh>
    <rPh sb="57" eb="58">
      <t>エ</t>
    </rPh>
    <rPh sb="60" eb="62">
      <t>ケイエイ</t>
    </rPh>
    <rPh sb="62" eb="64">
      <t>ジョウキョウ</t>
    </rPh>
    <rPh sb="69" eb="71">
      <t>セイビ</t>
    </rPh>
    <rPh sb="72" eb="74">
      <t>カンリョウ</t>
    </rPh>
    <rPh sb="80" eb="82">
      <t>キギョウ</t>
    </rPh>
    <rPh sb="82" eb="83">
      <t>サイ</t>
    </rPh>
    <rPh sb="83" eb="85">
      <t>ザンダカ</t>
    </rPh>
    <rPh sb="86" eb="88">
      <t>ゲンショウ</t>
    </rPh>
    <rPh sb="94" eb="96">
      <t>イジ</t>
    </rPh>
    <rPh sb="96" eb="98">
      <t>カンリ</t>
    </rPh>
    <rPh sb="98" eb="99">
      <t>ヒ</t>
    </rPh>
    <rPh sb="100" eb="102">
      <t>ゾウカ</t>
    </rPh>
    <rPh sb="108" eb="110">
      <t>シセツ</t>
    </rPh>
    <rPh sb="110" eb="112">
      <t>カイシュウ</t>
    </rPh>
    <rPh sb="112" eb="113">
      <t>トウ</t>
    </rPh>
    <rPh sb="116" eb="119">
      <t>コウリツカ</t>
    </rPh>
    <rPh sb="120" eb="121">
      <t>ハカ</t>
    </rPh>
    <rPh sb="122" eb="124">
      <t>ヒツヨウ</t>
    </rPh>
    <rPh sb="128" eb="130">
      <t>ショリ</t>
    </rPh>
    <rPh sb="130" eb="133">
      <t>クイキナイ</t>
    </rPh>
    <rPh sb="133" eb="135">
      <t>ジンコウ</t>
    </rPh>
    <rPh sb="136" eb="138">
      <t>ゲンショウ</t>
    </rPh>
    <rPh sb="141" eb="143">
      <t>シヨウ</t>
    </rPh>
    <rPh sb="143" eb="144">
      <t>リョウ</t>
    </rPh>
    <rPh sb="144" eb="146">
      <t>シュウニュウ</t>
    </rPh>
    <rPh sb="147" eb="149">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</si>
</sst>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5279488"/>
        <c:axId val="8528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85279488"/>
        <c:axId val="85281408"/>
      </c:lineChart>
      <c:dateAx>
        <c:axId val="85279488"/>
        <c:scaling>
          <c:orientation val="minMax"/>
        </c:scaling>
        <c:delete val="1"/>
        <c:axPos val="b"/>
        <c:numFmt formatCode="ge" sourceLinked="1"/>
        <c:majorTickMark val="none"/>
        <c:minorTickMark val="none"/>
        <c:tickLblPos val="none"/>
        <c:crossAx val="85281408"/>
        <c:crosses val="autoZero"/>
        <c:auto val="1"/>
        <c:lblOffset val="100"/>
        <c:baseTimeUnit val="years"/>
      </c:dateAx>
      <c:valAx>
        <c:axId val="8528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27948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67.989999999999995</c:v>
                </c:pt>
                <c:pt idx="1">
                  <c:v>67.989999999999995</c:v>
                </c:pt>
                <c:pt idx="2">
                  <c:v>67.989999999999995</c:v>
                </c:pt>
                <c:pt idx="3">
                  <c:v>67.989999999999995</c:v>
                </c:pt>
                <c:pt idx="4">
                  <c:v>67.989999999999995</c:v>
                </c:pt>
              </c:numCache>
            </c:numRef>
          </c:val>
        </c:ser>
        <c:dLbls>
          <c:showLegendKey val="0"/>
          <c:showVal val="0"/>
          <c:showCatName val="0"/>
          <c:showSerName val="0"/>
          <c:showPercent val="0"/>
          <c:showBubbleSize val="0"/>
        </c:dLbls>
        <c:gapWidth val="150"/>
        <c:axId val="85496960"/>
        <c:axId val="8549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85496960"/>
        <c:axId val="85498880"/>
      </c:lineChart>
      <c:dateAx>
        <c:axId val="85496960"/>
        <c:scaling>
          <c:orientation val="minMax"/>
        </c:scaling>
        <c:delete val="1"/>
        <c:axPos val="b"/>
        <c:numFmt formatCode="ge" sourceLinked="1"/>
        <c:majorTickMark val="none"/>
        <c:minorTickMark val="none"/>
        <c:tickLblPos val="none"/>
        <c:crossAx val="85498880"/>
        <c:crosses val="autoZero"/>
        <c:auto val="1"/>
        <c:lblOffset val="100"/>
        <c:baseTimeUnit val="years"/>
      </c:dateAx>
      <c:valAx>
        <c:axId val="8549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9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87.73</c:v>
                </c:pt>
                <c:pt idx="1">
                  <c:v>83.45</c:v>
                </c:pt>
                <c:pt idx="2">
                  <c:v>83.91</c:v>
                </c:pt>
                <c:pt idx="3">
                  <c:v>84.85</c:v>
                </c:pt>
                <c:pt idx="4">
                  <c:v>84.3</c:v>
                </c:pt>
              </c:numCache>
            </c:numRef>
          </c:val>
        </c:ser>
        <c:dLbls>
          <c:showLegendKey val="0"/>
          <c:showVal val="0"/>
          <c:showCatName val="0"/>
          <c:showSerName val="0"/>
          <c:showPercent val="0"/>
          <c:showBubbleSize val="0"/>
        </c:dLbls>
        <c:gapWidth val="150"/>
        <c:axId val="85865216"/>
        <c:axId val="8586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85865216"/>
        <c:axId val="85867136"/>
      </c:lineChart>
      <c:dateAx>
        <c:axId val="85865216"/>
        <c:scaling>
          <c:orientation val="minMax"/>
        </c:scaling>
        <c:delete val="1"/>
        <c:axPos val="b"/>
        <c:numFmt formatCode="ge" sourceLinked="1"/>
        <c:majorTickMark val="none"/>
        <c:minorTickMark val="none"/>
        <c:tickLblPos val="none"/>
        <c:crossAx val="85867136"/>
        <c:crosses val="autoZero"/>
        <c:auto val="1"/>
        <c:lblOffset val="100"/>
        <c:baseTimeUnit val="years"/>
      </c:dateAx>
      <c:valAx>
        <c:axId val="8586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86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98.11</c:v>
                </c:pt>
                <c:pt idx="1">
                  <c:v>98.04</c:v>
                </c:pt>
                <c:pt idx="2">
                  <c:v>99.1</c:v>
                </c:pt>
                <c:pt idx="3">
                  <c:v>98.99</c:v>
                </c:pt>
                <c:pt idx="4">
                  <c:v>98.95</c:v>
                </c:pt>
              </c:numCache>
            </c:numRef>
          </c:val>
        </c:ser>
        <c:dLbls>
          <c:showLegendKey val="0"/>
          <c:showVal val="0"/>
          <c:showCatName val="0"/>
          <c:showSerName val="0"/>
          <c:showPercent val="0"/>
          <c:showBubbleSize val="0"/>
        </c:dLbls>
        <c:gapWidth val="150"/>
        <c:axId val="84676992"/>
        <c:axId val="8467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676992"/>
        <c:axId val="84678912"/>
      </c:lineChart>
      <c:dateAx>
        <c:axId val="84676992"/>
        <c:scaling>
          <c:orientation val="minMax"/>
        </c:scaling>
        <c:delete val="1"/>
        <c:axPos val="b"/>
        <c:numFmt formatCode="ge" sourceLinked="1"/>
        <c:majorTickMark val="none"/>
        <c:minorTickMark val="none"/>
        <c:tickLblPos val="none"/>
        <c:crossAx val="84678912"/>
        <c:crosses val="autoZero"/>
        <c:auto val="1"/>
        <c:lblOffset val="100"/>
        <c:baseTimeUnit val="years"/>
      </c:dateAx>
      <c:valAx>
        <c:axId val="8467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67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705280"/>
        <c:axId val="8470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705280"/>
        <c:axId val="84707200"/>
      </c:lineChart>
      <c:dateAx>
        <c:axId val="84705280"/>
        <c:scaling>
          <c:orientation val="minMax"/>
        </c:scaling>
        <c:delete val="1"/>
        <c:axPos val="b"/>
        <c:numFmt formatCode="ge" sourceLinked="1"/>
        <c:majorTickMark val="none"/>
        <c:minorTickMark val="none"/>
        <c:tickLblPos val="none"/>
        <c:crossAx val="84707200"/>
        <c:crosses val="autoZero"/>
        <c:auto val="1"/>
        <c:lblOffset val="100"/>
        <c:baseTimeUnit val="years"/>
      </c:dateAx>
      <c:valAx>
        <c:axId val="847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70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134720"/>
        <c:axId val="8515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134720"/>
        <c:axId val="85153280"/>
      </c:lineChart>
      <c:dateAx>
        <c:axId val="85134720"/>
        <c:scaling>
          <c:orientation val="minMax"/>
        </c:scaling>
        <c:delete val="1"/>
        <c:axPos val="b"/>
        <c:numFmt formatCode="ge" sourceLinked="1"/>
        <c:majorTickMark val="none"/>
        <c:minorTickMark val="none"/>
        <c:tickLblPos val="none"/>
        <c:crossAx val="85153280"/>
        <c:crosses val="autoZero"/>
        <c:auto val="1"/>
        <c:lblOffset val="100"/>
        <c:baseTimeUnit val="years"/>
      </c:dateAx>
      <c:valAx>
        <c:axId val="8515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3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183872"/>
        <c:axId val="85194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183872"/>
        <c:axId val="85194240"/>
      </c:lineChart>
      <c:dateAx>
        <c:axId val="85183872"/>
        <c:scaling>
          <c:orientation val="minMax"/>
        </c:scaling>
        <c:delete val="1"/>
        <c:axPos val="b"/>
        <c:numFmt formatCode="ge" sourceLinked="1"/>
        <c:majorTickMark val="none"/>
        <c:minorTickMark val="none"/>
        <c:tickLblPos val="none"/>
        <c:crossAx val="85194240"/>
        <c:crosses val="autoZero"/>
        <c:auto val="1"/>
        <c:lblOffset val="100"/>
        <c:baseTimeUnit val="years"/>
      </c:dateAx>
      <c:valAx>
        <c:axId val="85194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8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357696"/>
        <c:axId val="8535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357696"/>
        <c:axId val="85359616"/>
      </c:lineChart>
      <c:dateAx>
        <c:axId val="85357696"/>
        <c:scaling>
          <c:orientation val="minMax"/>
        </c:scaling>
        <c:delete val="1"/>
        <c:axPos val="b"/>
        <c:numFmt formatCode="ge" sourceLinked="1"/>
        <c:majorTickMark val="none"/>
        <c:minorTickMark val="none"/>
        <c:tickLblPos val="none"/>
        <c:crossAx val="85359616"/>
        <c:crosses val="autoZero"/>
        <c:auto val="1"/>
        <c:lblOffset val="100"/>
        <c:baseTimeUnit val="years"/>
      </c:dateAx>
      <c:valAx>
        <c:axId val="8535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35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604.47</c:v>
                </c:pt>
                <c:pt idx="1">
                  <c:v>698.96</c:v>
                </c:pt>
                <c:pt idx="2">
                  <c:v>203.06</c:v>
                </c:pt>
                <c:pt idx="3">
                  <c:v>449.82</c:v>
                </c:pt>
                <c:pt idx="4">
                  <c:v>212.82</c:v>
                </c:pt>
              </c:numCache>
            </c:numRef>
          </c:val>
        </c:ser>
        <c:dLbls>
          <c:showLegendKey val="0"/>
          <c:showVal val="0"/>
          <c:showCatName val="0"/>
          <c:showSerName val="0"/>
          <c:showPercent val="0"/>
          <c:showBubbleSize val="0"/>
        </c:dLbls>
        <c:gapWidth val="150"/>
        <c:axId val="85402368"/>
        <c:axId val="8540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85402368"/>
        <c:axId val="85404288"/>
      </c:lineChart>
      <c:dateAx>
        <c:axId val="85402368"/>
        <c:scaling>
          <c:orientation val="minMax"/>
        </c:scaling>
        <c:delete val="1"/>
        <c:axPos val="b"/>
        <c:numFmt formatCode="ge" sourceLinked="1"/>
        <c:majorTickMark val="none"/>
        <c:minorTickMark val="none"/>
        <c:tickLblPos val="none"/>
        <c:crossAx val="85404288"/>
        <c:crosses val="autoZero"/>
        <c:auto val="1"/>
        <c:lblOffset val="100"/>
        <c:baseTimeUnit val="years"/>
      </c:dateAx>
      <c:valAx>
        <c:axId val="8540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0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65.45</c:v>
                </c:pt>
                <c:pt idx="1">
                  <c:v>60.71</c:v>
                </c:pt>
                <c:pt idx="2">
                  <c:v>65.83</c:v>
                </c:pt>
                <c:pt idx="3">
                  <c:v>55.96</c:v>
                </c:pt>
                <c:pt idx="4">
                  <c:v>57.68</c:v>
                </c:pt>
              </c:numCache>
            </c:numRef>
          </c:val>
        </c:ser>
        <c:dLbls>
          <c:showLegendKey val="0"/>
          <c:showVal val="0"/>
          <c:showCatName val="0"/>
          <c:showSerName val="0"/>
          <c:showPercent val="0"/>
          <c:showBubbleSize val="0"/>
        </c:dLbls>
        <c:gapWidth val="150"/>
        <c:axId val="85442944"/>
        <c:axId val="8544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85442944"/>
        <c:axId val="85444864"/>
      </c:lineChart>
      <c:dateAx>
        <c:axId val="85442944"/>
        <c:scaling>
          <c:orientation val="minMax"/>
        </c:scaling>
        <c:delete val="1"/>
        <c:axPos val="b"/>
        <c:numFmt formatCode="ge" sourceLinked="1"/>
        <c:majorTickMark val="none"/>
        <c:minorTickMark val="none"/>
        <c:tickLblPos val="none"/>
        <c:crossAx val="85444864"/>
        <c:crosses val="autoZero"/>
        <c:auto val="1"/>
        <c:lblOffset val="100"/>
        <c:baseTimeUnit val="years"/>
      </c:dateAx>
      <c:valAx>
        <c:axId val="8544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4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150.43</c:v>
                </c:pt>
                <c:pt idx="1">
                  <c:v>159.81</c:v>
                </c:pt>
                <c:pt idx="2">
                  <c:v>149.19</c:v>
                </c:pt>
                <c:pt idx="3">
                  <c:v>167.73</c:v>
                </c:pt>
                <c:pt idx="4">
                  <c:v>170.94</c:v>
                </c:pt>
              </c:numCache>
            </c:numRef>
          </c:val>
        </c:ser>
        <c:dLbls>
          <c:showLegendKey val="0"/>
          <c:showVal val="0"/>
          <c:showCatName val="0"/>
          <c:showSerName val="0"/>
          <c:showPercent val="0"/>
          <c:showBubbleSize val="0"/>
        </c:dLbls>
        <c:gapWidth val="150"/>
        <c:axId val="85472768"/>
        <c:axId val="8547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85472768"/>
        <c:axId val="85474688"/>
      </c:lineChart>
      <c:dateAx>
        <c:axId val="85472768"/>
        <c:scaling>
          <c:orientation val="minMax"/>
        </c:scaling>
        <c:delete val="1"/>
        <c:axPos val="b"/>
        <c:numFmt formatCode="ge" sourceLinked="1"/>
        <c:majorTickMark val="none"/>
        <c:minorTickMark val="none"/>
        <c:tickLblPos val="none"/>
        <c:crossAx val="85474688"/>
        <c:crosses val="autoZero"/>
        <c:auto val="1"/>
        <c:lblOffset val="100"/>
        <c:baseTimeUnit val="years"/>
      </c:dateAx>
      <c:valAx>
        <c:axId val="8547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7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山形県　新庄市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37725</v>
      </c>
      <c r="AM8" s="47"/>
      <c r="AN8" s="47"/>
      <c r="AO8" s="47"/>
      <c r="AP8" s="47"/>
      <c r="AQ8" s="47"/>
      <c r="AR8" s="47"/>
      <c r="AS8" s="47"/>
      <c r="AT8" s="43">
        <f>データ!S6</f>
        <v>222.85</v>
      </c>
      <c r="AU8" s="43"/>
      <c r="AV8" s="43"/>
      <c r="AW8" s="43"/>
      <c r="AX8" s="43"/>
      <c r="AY8" s="43"/>
      <c r="AZ8" s="43"/>
      <c r="BA8" s="43"/>
      <c r="BB8" s="43">
        <f>データ!T6</f>
        <v>169.28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6.25</v>
      </c>
      <c r="Q10" s="43"/>
      <c r="R10" s="43"/>
      <c r="S10" s="43"/>
      <c r="T10" s="43"/>
      <c r="U10" s="43"/>
      <c r="V10" s="43"/>
      <c r="W10" s="43">
        <f>データ!P6</f>
        <v>81.150000000000006</v>
      </c>
      <c r="X10" s="43"/>
      <c r="Y10" s="43"/>
      <c r="Z10" s="43"/>
      <c r="AA10" s="43"/>
      <c r="AB10" s="43"/>
      <c r="AC10" s="43"/>
      <c r="AD10" s="47">
        <f>データ!Q6</f>
        <v>2916</v>
      </c>
      <c r="AE10" s="47"/>
      <c r="AF10" s="47"/>
      <c r="AG10" s="47"/>
      <c r="AH10" s="47"/>
      <c r="AI10" s="47"/>
      <c r="AJ10" s="47"/>
      <c r="AK10" s="2"/>
      <c r="AL10" s="47">
        <f>データ!U6</f>
        <v>2338</v>
      </c>
      <c r="AM10" s="47"/>
      <c r="AN10" s="47"/>
      <c r="AO10" s="47"/>
      <c r="AP10" s="47"/>
      <c r="AQ10" s="47"/>
      <c r="AR10" s="47"/>
      <c r="AS10" s="47"/>
      <c r="AT10" s="43">
        <f>データ!V6</f>
        <v>3.44</v>
      </c>
      <c r="AU10" s="43"/>
      <c r="AV10" s="43"/>
      <c r="AW10" s="43"/>
      <c r="AX10" s="43"/>
      <c r="AY10" s="43"/>
      <c r="AZ10" s="43"/>
      <c r="BA10" s="43"/>
      <c r="BB10" s="43">
        <f>データ!W6</f>
        <v>679.65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62057</v>
      </c>
      <c r="D6" s="31">
        <f t="shared" si="3"/>
        <v>47</v>
      </c>
      <c r="E6" s="31">
        <f t="shared" si="3"/>
        <v>17</v>
      </c>
      <c r="F6" s="31">
        <f t="shared" si="3"/>
        <v>5</v>
      </c>
      <c r="G6" s="31">
        <f t="shared" si="3"/>
        <v>0</v>
      </c>
      <c r="H6" s="31" t="str">
        <f t="shared" si="3"/>
        <v>山形県　新庄市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6.25</v>
      </c>
      <c r="P6" s="32">
        <f t="shared" si="3"/>
        <v>81.150000000000006</v>
      </c>
      <c r="Q6" s="32">
        <f t="shared" si="3"/>
        <v>2916</v>
      </c>
      <c r="R6" s="32">
        <f t="shared" si="3"/>
        <v>37725</v>
      </c>
      <c r="S6" s="32">
        <f t="shared" si="3"/>
        <v>222.85</v>
      </c>
      <c r="T6" s="32">
        <f t="shared" si="3"/>
        <v>169.28</v>
      </c>
      <c r="U6" s="32">
        <f t="shared" si="3"/>
        <v>2338</v>
      </c>
      <c r="V6" s="32">
        <f t="shared" si="3"/>
        <v>3.44</v>
      </c>
      <c r="W6" s="32">
        <f t="shared" si="3"/>
        <v>679.65</v>
      </c>
      <c r="X6" s="33">
        <f>IF(X7="",NA(),X7)</f>
        <v>98.11</v>
      </c>
      <c r="Y6" s="33">
        <f t="shared" ref="Y6:AG6" si="4">IF(Y7="",NA(),Y7)</f>
        <v>98.04</v>
      </c>
      <c r="Z6" s="33">
        <f t="shared" si="4"/>
        <v>99.1</v>
      </c>
      <c r="AA6" s="33">
        <f t="shared" si="4"/>
        <v>98.99</v>
      </c>
      <c r="AB6" s="33">
        <f t="shared" si="4"/>
        <v>98.95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604.47</v>
      </c>
      <c r="BF6" s="33">
        <f t="shared" ref="BF6:BN6" si="7">IF(BF7="",NA(),BF7)</f>
        <v>698.96</v>
      </c>
      <c r="BG6" s="33">
        <f t="shared" si="7"/>
        <v>203.06</v>
      </c>
      <c r="BH6" s="33">
        <f t="shared" si="7"/>
        <v>449.82</v>
      </c>
      <c r="BI6" s="33">
        <f t="shared" si="7"/>
        <v>212.82</v>
      </c>
      <c r="BJ6" s="33">
        <f t="shared" si="7"/>
        <v>1267.26</v>
      </c>
      <c r="BK6" s="33">
        <f t="shared" si="7"/>
        <v>1239.2</v>
      </c>
      <c r="BL6" s="33">
        <f t="shared" si="7"/>
        <v>1197.82</v>
      </c>
      <c r="BM6" s="33">
        <f t="shared" si="7"/>
        <v>1126.77</v>
      </c>
      <c r="BN6" s="33">
        <f t="shared" si="7"/>
        <v>1044.8</v>
      </c>
      <c r="BO6" s="32" t="str">
        <f>IF(BO7="","",IF(BO7="-","【-】","【"&amp;SUBSTITUTE(TEXT(BO7,"#,##0.00"),"-","△")&amp;"】"))</f>
        <v>【992.47】</v>
      </c>
      <c r="BP6" s="33">
        <f>IF(BP7="",NA(),BP7)</f>
        <v>65.45</v>
      </c>
      <c r="BQ6" s="33">
        <f t="shared" ref="BQ6:BY6" si="8">IF(BQ7="",NA(),BQ7)</f>
        <v>60.71</v>
      </c>
      <c r="BR6" s="33">
        <f t="shared" si="8"/>
        <v>65.83</v>
      </c>
      <c r="BS6" s="33">
        <f t="shared" si="8"/>
        <v>55.96</v>
      </c>
      <c r="BT6" s="33">
        <f t="shared" si="8"/>
        <v>57.68</v>
      </c>
      <c r="BU6" s="33">
        <f t="shared" si="8"/>
        <v>53.42</v>
      </c>
      <c r="BV6" s="33">
        <f t="shared" si="8"/>
        <v>51.56</v>
      </c>
      <c r="BW6" s="33">
        <f t="shared" si="8"/>
        <v>51.03</v>
      </c>
      <c r="BX6" s="33">
        <f t="shared" si="8"/>
        <v>50.9</v>
      </c>
      <c r="BY6" s="33">
        <f t="shared" si="8"/>
        <v>50.82</v>
      </c>
      <c r="BZ6" s="32" t="str">
        <f>IF(BZ7="","",IF(BZ7="-","【-】","【"&amp;SUBSTITUTE(TEXT(BZ7,"#,##0.00"),"-","△")&amp;"】"))</f>
        <v>【51.49】</v>
      </c>
      <c r="CA6" s="33">
        <f>IF(CA7="",NA(),CA7)</f>
        <v>150.43</v>
      </c>
      <c r="CB6" s="33">
        <f t="shared" ref="CB6:CJ6" si="9">IF(CB7="",NA(),CB7)</f>
        <v>159.81</v>
      </c>
      <c r="CC6" s="33">
        <f t="shared" si="9"/>
        <v>149.19</v>
      </c>
      <c r="CD6" s="33">
        <f t="shared" si="9"/>
        <v>167.73</v>
      </c>
      <c r="CE6" s="33">
        <f t="shared" si="9"/>
        <v>170.94</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67.989999999999995</v>
      </c>
      <c r="CM6" s="33">
        <f t="shared" ref="CM6:CU6" si="10">IF(CM7="",NA(),CM7)</f>
        <v>67.989999999999995</v>
      </c>
      <c r="CN6" s="33">
        <f t="shared" si="10"/>
        <v>67.989999999999995</v>
      </c>
      <c r="CO6" s="33">
        <f t="shared" si="10"/>
        <v>67.989999999999995</v>
      </c>
      <c r="CP6" s="33">
        <f t="shared" si="10"/>
        <v>67.989999999999995</v>
      </c>
      <c r="CQ6" s="33">
        <f t="shared" si="10"/>
        <v>54.23</v>
      </c>
      <c r="CR6" s="33">
        <f t="shared" si="10"/>
        <v>55.2</v>
      </c>
      <c r="CS6" s="33">
        <f t="shared" si="10"/>
        <v>54.74</v>
      </c>
      <c r="CT6" s="33">
        <f t="shared" si="10"/>
        <v>53.78</v>
      </c>
      <c r="CU6" s="33">
        <f t="shared" si="10"/>
        <v>53.24</v>
      </c>
      <c r="CV6" s="32" t="str">
        <f>IF(CV7="","",IF(CV7="-","【-】","【"&amp;SUBSTITUTE(TEXT(CV7,"#,##0.00"),"-","△")&amp;"】"))</f>
        <v>【53.32】</v>
      </c>
      <c r="CW6" s="33">
        <f>IF(CW7="",NA(),CW7)</f>
        <v>87.73</v>
      </c>
      <c r="CX6" s="33">
        <f t="shared" ref="CX6:DF6" si="11">IF(CX7="",NA(),CX7)</f>
        <v>83.45</v>
      </c>
      <c r="CY6" s="33">
        <f t="shared" si="11"/>
        <v>83.91</v>
      </c>
      <c r="CZ6" s="33">
        <f t="shared" si="11"/>
        <v>84.85</v>
      </c>
      <c r="DA6" s="33">
        <f t="shared" si="11"/>
        <v>84.3</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x14ac:dyDescent="0.15">
      <c r="A7" s="26"/>
      <c r="B7" s="35">
        <v>2014</v>
      </c>
      <c r="C7" s="35">
        <v>62057</v>
      </c>
      <c r="D7" s="35">
        <v>47</v>
      </c>
      <c r="E7" s="35">
        <v>17</v>
      </c>
      <c r="F7" s="35">
        <v>5</v>
      </c>
      <c r="G7" s="35">
        <v>0</v>
      </c>
      <c r="H7" s="35" t="s">
        <v>96</v>
      </c>
      <c r="I7" s="35" t="s">
        <v>97</v>
      </c>
      <c r="J7" s="35" t="s">
        <v>98</v>
      </c>
      <c r="K7" s="35" t="s">
        <v>99</v>
      </c>
      <c r="L7" s="35" t="s">
        <v>100</v>
      </c>
      <c r="M7" s="36" t="s">
        <v>101</v>
      </c>
      <c r="N7" s="36" t="s">
        <v>102</v>
      </c>
      <c r="O7" s="36">
        <v>6.25</v>
      </c>
      <c r="P7" s="36">
        <v>81.150000000000006</v>
      </c>
      <c r="Q7" s="36">
        <v>2916</v>
      </c>
      <c r="R7" s="36">
        <v>37725</v>
      </c>
      <c r="S7" s="36">
        <v>222.85</v>
      </c>
      <c r="T7" s="36">
        <v>169.28</v>
      </c>
      <c r="U7" s="36">
        <v>2338</v>
      </c>
      <c r="V7" s="36">
        <v>3.44</v>
      </c>
      <c r="W7" s="36">
        <v>679.65</v>
      </c>
      <c r="X7" s="36">
        <v>98.11</v>
      </c>
      <c r="Y7" s="36">
        <v>98.04</v>
      </c>
      <c r="Z7" s="36">
        <v>99.1</v>
      </c>
      <c r="AA7" s="36">
        <v>98.99</v>
      </c>
      <c r="AB7" s="36">
        <v>98.95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604.47</v>
      </c>
      <c r="BF7" s="36">
        <v>698.96</v>
      </c>
      <c r="BG7" s="36">
        <v>203.06</v>
      </c>
      <c r="BH7" s="36">
        <v>449.82</v>
      </c>
      <c r="BI7" s="36">
        <v>212.82</v>
      </c>
      <c r="BJ7" s="36">
        <v>1267.26</v>
      </c>
      <c r="BK7" s="36">
        <v>1239.2</v>
      </c>
      <c r="BL7" s="36">
        <v>1197.82</v>
      </c>
      <c r="BM7" s="36">
        <v>1126.77</v>
      </c>
      <c r="BN7" s="36">
        <v>1044.8</v>
      </c>
      <c r="BO7" s="36">
        <v>992.47</v>
      </c>
      <c r="BP7" s="36">
        <v>65.45</v>
      </c>
      <c r="BQ7" s="36">
        <v>60.71</v>
      </c>
      <c r="BR7" s="36">
        <v>65.83</v>
      </c>
      <c r="BS7" s="36">
        <v>55.96</v>
      </c>
      <c r="BT7" s="36">
        <v>57.68</v>
      </c>
      <c r="BU7" s="36">
        <v>53.42</v>
      </c>
      <c r="BV7" s="36">
        <v>51.56</v>
      </c>
      <c r="BW7" s="36">
        <v>51.03</v>
      </c>
      <c r="BX7" s="36">
        <v>50.9</v>
      </c>
      <c r="BY7" s="36">
        <v>50.82</v>
      </c>
      <c r="BZ7" s="36">
        <v>51.49</v>
      </c>
      <c r="CA7" s="36">
        <v>150.43</v>
      </c>
      <c r="CB7" s="36">
        <v>159.81</v>
      </c>
      <c r="CC7" s="36">
        <v>149.19</v>
      </c>
      <c r="CD7" s="36">
        <v>167.73</v>
      </c>
      <c r="CE7" s="36">
        <v>170.94</v>
      </c>
      <c r="CF7" s="36">
        <v>269.12</v>
      </c>
      <c r="CG7" s="36">
        <v>283.26</v>
      </c>
      <c r="CH7" s="36">
        <v>289.60000000000002</v>
      </c>
      <c r="CI7" s="36">
        <v>293.27</v>
      </c>
      <c r="CJ7" s="36">
        <v>300.52</v>
      </c>
      <c r="CK7" s="36">
        <v>295.10000000000002</v>
      </c>
      <c r="CL7" s="36">
        <v>67.989999999999995</v>
      </c>
      <c r="CM7" s="36">
        <v>67.989999999999995</v>
      </c>
      <c r="CN7" s="36">
        <v>67.989999999999995</v>
      </c>
      <c r="CO7" s="36">
        <v>67.989999999999995</v>
      </c>
      <c r="CP7" s="36">
        <v>67.989999999999995</v>
      </c>
      <c r="CQ7" s="36">
        <v>54.23</v>
      </c>
      <c r="CR7" s="36">
        <v>55.2</v>
      </c>
      <c r="CS7" s="36">
        <v>54.74</v>
      </c>
      <c r="CT7" s="36">
        <v>53.78</v>
      </c>
      <c r="CU7" s="36">
        <v>53.24</v>
      </c>
      <c r="CV7" s="36">
        <v>53.32</v>
      </c>
      <c r="CW7" s="36">
        <v>87.73</v>
      </c>
      <c r="CX7" s="36">
        <v>83.45</v>
      </c>
      <c r="CY7" s="36">
        <v>83.91</v>
      </c>
      <c r="CZ7" s="36">
        <v>84.85</v>
      </c>
      <c r="DA7" s="36">
        <v>84.3</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2016-02-11T23:32:34Z</cp:lastPrinted>
  <dcterms:created xsi:type="dcterms:W3CDTF">2016-02-03T09:09:39Z</dcterms:created>
  <dcterms:modified xsi:type="dcterms:W3CDTF">2016-02-12T01:09:44Z</dcterms:modified>
  <cp:category/>
</cp:coreProperties>
</file>