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12 HP掲載データ（確定）\"/>
    </mc:Choice>
  </mc:AlternateContent>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<sst xmlns="http://schemas.openxmlformats.org/spreadsheetml/2006/main" count="1133" uniqueCount="623">
  <si>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</si>
  <si>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</si>
  <si>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</si>
  <si>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</si>
  <si>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</si>
  <si>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</si>
  <si>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</si>
  <si>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</si>
  <si>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</si>
  <si>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</si>
  <si>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</si>
  <si>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</si>
  <si>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</si>
  <si>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</si>
  <si>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</si>
  <si>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</si>
  <si>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</si>
  <si>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</si>
  <si>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</si>
  <si>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</si>
  <si>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</si>
  <si>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</si>
  <si>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</si>
  <si>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</si>
  <si>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</si>
  <si>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</si>
  <si>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</si>
  <si>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</si>
  <si>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</si>
  <si>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</si>
  <si>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</si>
  <si>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</si>
  <si>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</si>
  <si>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</si>
  <si>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</si>
  <si>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</si>
  <si>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</si>
  <si>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</si>
  <si>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</si>
  <si>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</si>
  <si>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</si>
  <si>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</si>
  <si>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</si>
  <si>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</si>
  <si>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</si>
  <si>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</si>
  <si>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</si>
  <si>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</si>
  <si>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</si>
  <si>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</si>
  <si>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</si>
  <si>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</si>
  <si>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</si>
  <si>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</si>
  <si>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</si>
  <si>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</si>
  <si>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</si>
  <si>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</si>
  <si>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</si>
  <si>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</si>
  <si>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</si>
  <si>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</si>
  <si>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</si>
  <si>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</si>
  <si>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</si>
  <si>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</si>
  <si>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</si>
  <si>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</si>
  <si>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</si>
  <si>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</si>
  <si>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</si>
  <si>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</si>
  <si>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</si>
  <si>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</si>
  <si>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</si>
  <si>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</si>
  <si>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</si>
  <si>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</si>
  <si>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</si>
  <si>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</si>
  <si>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</si>
  <si>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</si>
  <si>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</si>
  <si>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</si>
  <si>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</si>
  <si>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</si>
  <si>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</si>
  <si>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</si>
  <si>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</si>
  <si>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</si>
  <si>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</si>
  <si>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</si>
  <si>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</si>
  <si>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</si>
  <si>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</si>
  <si>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</si>
  <si>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</si>
  <si>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</si>
  <si>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</si>
  <si>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</si>
  <si>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</si>
  <si>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</si>
  <si>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</si>
  <si>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</si>
  <si>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</si>
  <si>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</si>
  <si>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</si>
  <si>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</si>
  <si>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</si>
  <si>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</si>
  <si>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</si>
  <si>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</si>
  <si>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</si>
  <si>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</si>
  <si>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</si>
  <si>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</si>
  <si>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</si>
  <si>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</si>
  <si>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</si>
  <si>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</si>
  <si>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</si>
  <si>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</si>
  <si>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</si>
  <si>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</si>
  <si>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</si>
  <si>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</si>
  <si>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</si>
  <si>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</si>
  <si>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</si>
  <si>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</si>
  <si>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</si>
  <si>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</si>
  <si>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</si>
  <si>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</si>
  <si>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</si>
  <si>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</si>
  <si>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</si>
  <si>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</si>
  <si>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</si>
  <si>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</si>
  <si>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</si>
  <si>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</si>
  <si>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</si>
  <si>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</si>
  <si>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</si>
  <si>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</si>
  <si>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</si>
  <si>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</si>
  <si>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</si>
  <si>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</si>
  <si>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</si>
  <si>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</si>
  <si>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</si>
  <si>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</si>
  <si>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</si>
  <si>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</si>
  <si>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</si>
  <si>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</si>
  <si>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</si>
  <si>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</si>
  <si>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</si>
  <si>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</si>
  <si>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</si>
  <si>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</si>
  <si>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</si>
  <si>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</si>
  <si>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</si>
  <si>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</si>
  <si>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</si>
  <si>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</si>
  <si>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</si>
  <si>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</si>
  <si>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</si>
  <si>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</si>
  <si>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</si>
  <si>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</si>
  <si>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</si>
  <si>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</si>
  <si>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</si>
  <si>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</si>
  <si>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</si>
  <si>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</si>
  <si>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</si>
  <si>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</si>
  <si>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</si>
  <si>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</si>
  <si>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</si>
  <si>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</si>
  <si>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</si>
  <si>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</si>
  <si>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</si>
  <si>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</si>
  <si>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</si>
  <si>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</si>
  <si>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</si>
  <si>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</si>
  <si>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</si>
  <si>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</si>
  <si>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</si>
  <si>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</si>
  <si>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</si>
  <si>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</si>
  <si>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</si>
  <si>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</si>
  <si>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</si>
  <si>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</si>
  <si>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</si>
  <si>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</si>
  <si>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</si>
  <si>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</si>
  <si>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</si>
  <si>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</si>
  <si>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</si>
  <si>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</si>
  <si>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</si>
  <si>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</si>
  <si>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</si>
  <si>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</si>
  <si>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</si>
  <si>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</si>
  <si>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</si>
  <si>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</si>
  <si>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</si>
  <si>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</si>
  <si>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</si>
  <si>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</si>
  <si>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</si>
  <si>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</si>
  <si>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</si>
  <si>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</si>
  <si>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</si>
  <si>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</si>
  <si>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</si>
  <si>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</si>
  <si>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</si>
  <si>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</si>
  <si>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</si>
  <si>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</si>
  <si>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</si>
  <si>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</si>
  <si>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</si>
  <si>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</si>
  <si>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</si>
  <si>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</si>
  <si>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</si>
  <si>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</si>
  <si>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</si>
  <si>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</si>
  <si>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</si>
  <si>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</si>
  <si>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</si>
  <si>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</si>
  <si>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</si>
  <si>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</si>
  <si>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</si>
  <si>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</si>
  <si>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</si>
  <si>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</si>
  <si>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</si>
  <si>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</si>
  <si>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</si>
  <si>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</si>
  <si>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</si>
  <si>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</si>
  <si>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</si>
  <si>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</si>
  <si>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</si>
  <si>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</si>
  <si>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</si>
  <si>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</si>
  <si>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</si>
  <si>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</si>
  <si>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</si>
  <si>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</si>
  <si>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</si>
  <si>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</si>
  <si>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</si>
  <si>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</si>
  <si>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</si>
  <si>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</si>
  <si>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</si>
  <si>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</si>
  <si>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</si>
  <si>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</si>
  <si>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</si>
  <si>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</si>
  <si>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</si>
  <si>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</si>
  <si>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</si>
  <si>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</si>
  <si>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</si>
  <si>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</si>
  <si>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</si>
  <si>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</si>
  <si>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</si>
  <si>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</si>
  <si>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</si>
  <si>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</si>
  <si>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</si>
  <si>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</si>
  <si>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</si>
  <si>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</si>
  <si>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</si>
  <si>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</si>
  <si>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</si>
  <si>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</si>
  <si>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</si>
  <si>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</si>
  <si>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</si>
  <si>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</si>
  <si>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</si>
  <si>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</si>
  <si>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</si>
  <si>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</si>
  <si>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</si>
  <si>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</si>
  <si>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</si>
  <si>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</si>
  <si>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</si>
  <si>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</si>
  <si>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</si>
  <si>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</si>
  <si>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</si>
  <si>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</si>
  <si>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</si>
  <si>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</si>
  <si>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</si>
  <si>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</si>
  <si>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</si>
  <si>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</si>
  <si>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</si>
  <si>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</si>
  <si>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</si>
  <si>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</si>
  <si>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</si>
  <si>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</si>
  <si>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</si>
  <si>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</si>
  <si>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</si>
  <si>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</si>
  <si>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</si>
  <si>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</si>
  <si>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</si>
  <si>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</si>
  <si>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</si>
  <si>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</si>
  <si>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</si>
  <si>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</si>
  <si>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</si>
  <si>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</si>
  <si>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</si>
  <si>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</si>
  <si>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</si>
  <si>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</si>
  <si>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</si>
  <si>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</si>
  <si>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</si>
  <si>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</si>
  <si>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</si>
  <si>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</si>
  <si>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</si>
  <si>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</si>
  <si>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</si>
  <si>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</si>
  <si>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</si>
  <si>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</si>
  <si>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</si>
  <si>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</si>
  <si>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</si>
  <si>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</si>
  <si>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</si>
  <si>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</si>
  <si>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</si>
  <si>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</si>
  <si>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</si>
  <si>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</si>
  <si>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</si>
  <si>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</si>
  <si>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</si>
  <si>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</si>
  <si>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</si>
  <si>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</si>
  <si>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</si>
  <si>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</si>
  <si>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</si>
  <si>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</si>
  <si>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</si>
  <si>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</si>
  <si>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</si>
  <si>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</si>
  <si>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</si>
  <si>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</si>
  <si>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村山市土地区画整理事業特別会計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</si>
  <si>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</si>
  <si>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</si>
  <si>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</si>
  <si>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</si>
  <si>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</si>
  <si>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</si>
  <si>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</si>
  <si>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</si>
  <si>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</si>
  <si>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</si>
  <si>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</si>
  <si>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</si>
  <si>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</si>
  <si>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村山市国民健康保険事業特別会計</t>
    <phoneticPr fontId="5"/>
  </si>
  <si>
    <t>村山市介護保険事業特別会計</t>
    <phoneticPr fontId="5"/>
  </si>
  <si>
    <t>村山市後期高齢者医療事業特別会計</t>
    <phoneticPr fontId="5"/>
  </si>
  <si>
    <t>村山市水道事業会計</t>
    <phoneticPr fontId="5"/>
  </si>
  <si>
    <t>法適用企業</t>
    <phoneticPr fontId="5"/>
  </si>
  <si>
    <t>村山市下水道事業会計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</si>
  <si>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</si>
  <si>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</si>
  <si>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</si>
  <si>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</si>
  <si>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</si>
  <si>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</si>
  <si>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</si>
  <si>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</si>
  <si>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</si>
  <si>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</si>
  <si>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</si>
  <si>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</si>
  <si>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</si>
  <si>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</si>
  <si>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</si>
  <si>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</si>
  <si>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</si>
  <si>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</si>
  <si>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</si>
  <si>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</si>
  <si>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</si>
  <si>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</si>
  <si>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</si>
  <si>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</si>
  <si>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</si>
  <si>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</si>
  <si>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</si>
  <si>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</si>
  <si>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</si>
  <si>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</si>
  <si>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</si>
  <si>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</si>
  <si>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</si>
  <si>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</si>
  <si>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</si>
  <si>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</si>
  <si>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</si>
  <si>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</si>
  <si>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</si>
  <si>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</si>
  <si>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</si>
  <si>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</si>
  <si>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</si>
  <si>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</si>
  <si>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</si>
  <si>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</si>
  <si>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</si>
  <si>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</si>
  <si>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</si>
  <si>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</si>
  <si>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</si>
  <si>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</si>
  <si>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</si>
  <si>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</si>
  <si>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</si>
  <si>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</si>
  <si>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</si>
  <si>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</si>
  <si>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村山市下水道事業会計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</si>
  <si>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</si>
  <si>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</si>
  <si>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村山市水道事業会計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</si>
  <si>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</si>
  <si>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村山市介護保険事業特別会計</t>
    <phoneticPr fontId="5"/>
  </si>
  <si>
    <t>-</t>
    <phoneticPr fontId="5"/>
  </si>
  <si>
    <t>-</t>
    <phoneticPr fontId="5"/>
  </si>
  <si>
    <t>-</t>
    <phoneticPr fontId="5"/>
  </si>
  <si>
    <t>(Ｆ)</t>
    <phoneticPr fontId="5"/>
  </si>
  <si>
    <t>村山市後期高齢者医療事業特別会計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</si>
  <si>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</si>
  <si>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</si>
  <si>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</si>
  <si>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</si>
  <si>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</si>
  <si>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</si>
  <si>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</si>
  <si>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</si>
  <si>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</si>
  <si>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</si>
  <si>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</si>
  <si>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</si>
  <si>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</si>
  <si>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</si>
  <si>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</si>
  <si>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</si>
  <si>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</si>
  <si>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</si>
  <si>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</si>
  <si>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</si>
  <si>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</si>
  <si>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</si>
  <si>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</si>
  <si>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</si>
  <si>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</si>
  <si>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</si>
  <si>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</si>
  <si>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</si>
  <si>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</si>
  <si>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</si>
  <si>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</si>
  <si>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</si>
  <si>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</si>
  <si>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</si>
  <si>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</si>
  <si>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</si>
  <si>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</si>
  <si>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</si>
  <si>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</si>
  <si>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</si>
  <si>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</si>
  <si>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</si>
  <si>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</si>
  <si>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</si>
  <si>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</si>
  <si>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</si>
  <si>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</si>
  <si>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</si>
  <si>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</si>
  <si>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</si>
  <si>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</si>
  <si>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</si>
  <si>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</si>
  <si>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</si>
  <si>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</si>
  <si>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</si>
  <si>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</si>
  <si>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</si>
  <si>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</si>
  <si>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</si>
  <si>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</si>
  <si>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</si>
  <si>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</si>
  <si>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</si>
  <si>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</si>
  <si>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</si>
  <si>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</si>
  <si>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</si>
  <si>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</si>
  <si>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</si>
  <si>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</si>
  <si>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</si>
  <si>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</si>
  <si>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</si>
  <si>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</si>
  <si>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</si>
  <si>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</si>
  <si>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</si>
  <si>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</si>
  <si>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</si>
  <si>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</si>
  <si>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</si>
  <si>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</si>
  <si>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</si>
  <si>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</si>
  <si>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</si>
  <si>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6.96</t>
  </si>
  <si>
    <t>▲ 2.43</t>
  </si>
  <si>
    <t>▲ 4.00</t>
  </si>
  <si>
    <t>▲ 1.85</t>
  </si>
  <si>
    <t>村山市水道事業会計</t>
  </si>
  <si>
    <t>一般会計</t>
  </si>
  <si>
    <t>村山市国民健康保険事業特別会計</t>
  </si>
  <si>
    <t>村山市介護保険事業特別会計</t>
  </si>
  <si>
    <t>村山市下水道事業会計</t>
  </si>
  <si>
    <t>村山市後期高齢者医療事業特別会計</t>
  </si>
  <si>
    <t>村山市土地区画整理事業特別会計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</si>
  <si>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</si>
  <si>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</si>
  <si>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</si>
  <si>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</si>
  <si>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</si>
  <si>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</si>
  <si>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</si>
  <si>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</si>
  <si>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</si>
  <si>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北村山広域行政事務組合</t>
    <rPh sb="0" eb="1">
      <t>キタ</t>
    </rPh>
    <rPh sb="1" eb="3">
      <t>ムラヤマ</t>
    </rPh>
    <rPh sb="3" eb="5">
      <t>コウイキ</t>
    </rPh>
    <rPh sb="5" eb="7">
      <t>ギョウセイ</t>
    </rPh>
    <rPh sb="7" eb="9">
      <t>ジム</t>
    </rPh>
    <rPh sb="9" eb="11">
      <t>クミアイ</t>
    </rPh>
    <phoneticPr fontId="2"/>
  </si>
  <si>
    <t>東根市外二市一町共立衛生処理組合</t>
    <rPh sb="0" eb="3">
      <t>ヒガシネシ</t>
    </rPh>
    <rPh sb="3" eb="4">
      <t>ソト</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</si>
  <si>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</si>
  <si>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</si>
  <si>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</si>
  <si>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</si>
  <si>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</si>
  <si>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</si>
  <si>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</si>
  <si>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村山市スポーツ協会</t>
    <rPh sb="0" eb="3">
      <t>ムラヤマシ</t>
    </rPh>
    <rPh sb="7" eb="9">
      <t>キョウカイ</t>
    </rPh>
    <phoneticPr fontId="2"/>
  </si>
  <si>
    <t>村山市土地開発公社</t>
    <rPh sb="0" eb="3">
      <t>ムラヤマシ</t>
    </rPh>
    <rPh sb="3" eb="5">
      <t>トチ</t>
    </rPh>
    <rPh sb="5" eb="7">
      <t>カイハツ</t>
    </rPh>
    <rPh sb="7" eb="9">
      <t>コウシャ</t>
    </rPh>
    <phoneticPr fontId="2"/>
  </si>
  <si>
    <t>（財）村山市余暇開発公社</t>
    <rPh sb="1" eb="2">
      <t>ザイ</t>
    </rPh>
    <rPh sb="3" eb="6">
      <t>ムラヤマシ</t>
    </rPh>
    <rPh sb="6" eb="8">
      <t>ヨカ</t>
    </rPh>
    <rPh sb="8" eb="10">
      <t>カイハツ</t>
    </rPh>
    <rPh sb="10" eb="12">
      <t>コウシャ</t>
    </rPh>
    <phoneticPr fontId="2"/>
  </si>
  <si>
    <t>（株）村山市余暇開発公社</t>
    <rPh sb="1" eb="2">
      <t>カブ</t>
    </rPh>
    <rPh sb="3" eb="6">
      <t>ムラヤマシ</t>
    </rPh>
    <rPh sb="6" eb="8">
      <t>ヨカ</t>
    </rPh>
    <rPh sb="8" eb="10">
      <t>カイハツ</t>
    </rPh>
    <rPh sb="10" eb="12">
      <t>コウシャ</t>
    </rPh>
    <phoneticPr fontId="2"/>
  </si>
  <si>
    <t>○</t>
    <phoneticPr fontId="2"/>
  </si>
  <si>
    <t>ふるさとづくり基金</t>
    <rPh sb="7" eb="9">
      <t>キキン</t>
    </rPh>
    <phoneticPr fontId="2"/>
  </si>
  <si>
    <t>公共施設等整備基金</t>
    <rPh sb="0" eb="2">
      <t>コウキョウ</t>
    </rPh>
    <rPh sb="2" eb="4">
      <t>シセツ</t>
    </rPh>
    <rPh sb="4" eb="5">
      <t>トウ</t>
    </rPh>
    <rPh sb="5" eb="7">
      <t>セイビ</t>
    </rPh>
    <rPh sb="7" eb="9">
      <t>キキン</t>
    </rPh>
    <phoneticPr fontId="2"/>
  </si>
  <si>
    <t>夢応援奨学基金</t>
    <rPh sb="0" eb="1">
      <t>ユメ</t>
    </rPh>
    <rPh sb="1" eb="3">
      <t>オウエン</t>
    </rPh>
    <rPh sb="3" eb="5">
      <t>ショウガク</t>
    </rPh>
    <rPh sb="5" eb="7">
      <t>キキン</t>
    </rPh>
    <phoneticPr fontId="2"/>
  </si>
  <si>
    <t>余暇開発施設整備基金</t>
    <rPh sb="0" eb="2">
      <t>ヨカ</t>
    </rPh>
    <rPh sb="2" eb="4">
      <t>カイハツ</t>
    </rPh>
    <rPh sb="4" eb="6">
      <t>シセツ</t>
    </rPh>
    <rPh sb="6" eb="8">
      <t>セイビ</t>
    </rPh>
    <rPh sb="8" eb="10">
      <t>キキン</t>
    </rPh>
    <phoneticPr fontId="2"/>
  </si>
  <si>
    <t>中小企業緊急融資支援基金</t>
    <rPh sb="0" eb="12">
      <t>チュウショウキギョウキンキュウユウシシエンキキン</t>
    </rPh>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</si>
  <si>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</si>
  <si>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</si>
  <si>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</si>
  <si>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</si>
  <si>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</si>
  <si>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</si>
  <si>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</si>
  <si>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</si>
  <si>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</si>
  <si>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</si>
  <si>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</si>
  <si>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</si>
  <si>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</si>
  <si>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</si>
  <si>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</si>
  <si>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将来負担比率は、令和2年度に続いて一定の改善が見られたが、類似団体内平均値を上回っている。将来負担額が過度に大きくならないように引き続き注視していく。</t>
    <phoneticPr fontId="5"/>
  </si>
  <si>
    <t>将来負担比率・実質公債費比率ともに年々減少しているが、ともに類似団体内平均値を上回っている。村山市行財改革プランに基づき、市債借入れの抑制を継続し、積極的に任意繰上償還を実施していくことで、今後も緩やかに低下していくものと想定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</si>
</sst>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88" xfId="15" applyFont="1" applyBorder="1" applyAlignment="1" applyProtection="1">
      <alignment horizontal="left" vertical="center" shrinkToFit="1"/>
      <protection locked="0"/>
    </xf>
    <xf numFmtId="0" fontId="34" fillId="0" borderId="105" xfId="15" applyFont="1" applyBorder="1" applyAlignment="1" applyProtection="1">
      <alignment horizontal="left" vertical="center" shrinkToFit="1"/>
      <protection locked="0"/>
    </xf>
    <xf numFmtId="0" fontId="34" fillId="0" borderId="189"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6544-4444-8065-A5E6708C8D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79625</c:v>
                </c:pt>
                <c:pt idx="1">
                  <c:v>93027</c:v>
                </c:pt>
                <c:pt idx="2">
                  <c:v>80838</c:v>
                </c:pt>
                <c:pt idx="3">
                  <c:v>81905</c:v>
                </c:pt>
                <c:pt idx="4">
                  <c:v>89449</c:v>
                </c:pt>
              </c:numCache>
            </c:numRef>
          </c:val>
          <c:smooth val="0"/>
          <c:extLst>
            <c:ext xmlns:c16="http://schemas.microsoft.com/office/drawing/2014/chart" uri="{C3380CC4-5D6E-409C-BE32-E72D297353CC}">
              <c16:uniqueId val="{00000001-6544-4444-8065-A5E6708C8D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7.86</c:v>
                </c:pt>
                <c:pt idx="1">
                  <c:v>9.52</c:v>
                </c:pt>
                <c:pt idx="2">
                  <c:v>10.199999999999999</c:v>
                </c:pt>
                <c:pt idx="3">
                  <c:v>16.690000000000001</c:v>
                </c:pt>
                <c:pt idx="4">
                  <c:v>18.489999999999998</c:v>
                </c:pt>
              </c:numCache>
            </c:numRef>
          </c:val>
          <c:extLst>
            <c:ext xmlns:c16="http://schemas.microsoft.com/office/drawing/2014/chart" uri="{C3380CC4-5D6E-409C-BE32-E72D297353CC}">
              <c16:uniqueId val="{00000000-B2FF-4D56-86D0-FC73ECA581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14.72</c:v>
                </c:pt>
                <c:pt idx="1">
                  <c:v>12.03</c:v>
                </c:pt>
                <c:pt idx="2">
                  <c:v>10.34</c:v>
                </c:pt>
                <c:pt idx="3">
                  <c:v>12.5</c:v>
                </c:pt>
                <c:pt idx="4">
                  <c:v>13.85</c:v>
                </c:pt>
              </c:numCache>
            </c:numRef>
          </c:val>
          <c:extLst>
            <c:ext xmlns:c16="http://schemas.microsoft.com/office/drawing/2014/chart" uri="{C3380CC4-5D6E-409C-BE32-E72D297353CC}">
              <c16:uniqueId val="{00000001-B2FF-4D56-86D0-FC73ECA581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-6.96</c:v>
                </c:pt>
                <c:pt idx="1">
                  <c:v>-2.4300000000000002</c:v>
                </c:pt>
                <c:pt idx="2">
                  <c:v>-4</c:v>
                </c:pt>
                <c:pt idx="3">
                  <c:v>4.8</c:v>
                </c:pt>
                <c:pt idx="4">
                  <c:v>-1.85</c:v>
                </c:pt>
              </c:numCache>
            </c:numRef>
          </c:val>
          <c:smooth val="0"/>
          <c:extLst>
            <c:ext xmlns:c16="http://schemas.microsoft.com/office/drawing/2014/chart" uri="{C3380CC4-5D6E-409C-BE32-E72D297353CC}">
              <c16:uniqueId val="{00000002-B2FF-4D56-86D0-FC73ECA581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0.17</c:v>
                </c:pt>
                <c:pt idx="4">
                  <c:v>#N/A</c:v>
                </c:pt>
                <c:pt idx="5">
                  <c:v>0.14000000000000001</c:v>
                </c:pt>
                <c:pt idx="6">
                  <c:v>0</c:v>
                </c:pt>
                <c:pt idx="7">
                  <c:v>0</c:v>
                </c:pt>
                <c:pt idx="8">
                  <c:v>0</c:v>
                </c:pt>
                <c:pt idx="9">
                  <c:v>0</c:v>
                </c:pt>
              </c:numCache>
            </c:numRef>
          </c:val>
          <c:extLst>
            <c:ext xmlns:c16="http://schemas.microsoft.com/office/drawing/2014/chart" uri="{C3380CC4-5D6E-409C-BE32-E72D297353CC}">
              <c16:uniqueId val="{00000000-FB2D-4B8E-A445-25796B23B9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2D-4B8E-A445-25796B23B92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B2D-4B8E-A445-25796B23B923}"/>
            </c:ext>
          </c:extLst>
        </c:ser>
        <c:ser>
          <c:idx val="3"/>
          <c:order val="3"/>
          <c:tx>
            <c:strRef>
              <c:f>データシート!$A$30</c:f>
              <c:strCache>
                <c:ptCount val="1"/>
                <c:pt idx="0">
                  <c:v>村山市土地区画整理事業特別会計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B2D-4B8E-A445-25796B23B923}"/>
            </c:ext>
          </c:extLst>
        </c:ser>
        <c:ser>
          <c:idx val="4"/>
          <c:order val="4"/>
          <c:tx>
            <c:strRef>
              <c:f>データシート!$A$31</c:f>
              <c:strCache>
                <c:ptCount val="1"/>
                <c:pt idx="0">
                  <c:v>村山市後期高齢者医療事業特別会計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0.04</c:v>
                </c:pt>
                <c:pt idx="4">
                  <c:v>#N/A</c:v>
                </c:pt>
                <c:pt idx="5">
                  <c:v>0.05</c:v>
                </c:pt>
                <c:pt idx="6">
                  <c:v>#N/A</c:v>
                </c:pt>
                <c:pt idx="7">
                  <c:v>0.06</c:v>
                </c:pt>
                <c:pt idx="8">
                  <c:v>#N/A</c:v>
                </c:pt>
                <c:pt idx="9">
                  <c:v>0.05</c:v>
                </c:pt>
              </c:numCache>
            </c:numRef>
          </c:val>
          <c:extLst>
            <c:ext xmlns:c16="http://schemas.microsoft.com/office/drawing/2014/chart" uri="{C3380CC4-5D6E-409C-BE32-E72D297353CC}">
              <c16:uniqueId val="{00000004-FB2D-4B8E-A445-25796B23B923}"/>
            </c:ext>
          </c:extLst>
        </c:ser>
        <c:ser>
          <c:idx val="5"/>
          <c:order val="5"/>
          <c:tx>
            <c:strRef>
              <c:f>データシート!$A$32</c:f>
              <c:strCache>
                <c:ptCount val="1"/>
                <c:pt idx="0">
                  <c:v>村山市下水道事業会計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0.62</c:v>
                </c:pt>
                <c:pt idx="8">
                  <c:v>#N/A</c:v>
                </c:pt>
                <c:pt idx="9">
                  <c:v>0.86</c:v>
                </c:pt>
              </c:numCache>
            </c:numRef>
          </c:val>
          <c:extLst>
            <c:ext xmlns:c16="http://schemas.microsoft.com/office/drawing/2014/chart" uri="{C3380CC4-5D6E-409C-BE32-E72D297353CC}">
              <c16:uniqueId val="{00000005-FB2D-4B8E-A445-25796B23B923}"/>
            </c:ext>
          </c:extLst>
        </c:ser>
        <c:ser>
          <c:idx val="6"/>
          <c:order val="6"/>
          <c:tx>
            <c:strRef>
              <c:f>データシート!$A$33</c:f>
              <c:strCache>
                <c:ptCount val="1"/>
                <c:pt idx="0">
                  <c:v>村山市介護保険事業特別会計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0.22</c:v>
                </c:pt>
                <c:pt idx="2">
                  <c:v>#N/A</c:v>
                </c:pt>
                <c:pt idx="3">
                  <c:v>0.48</c:v>
                </c:pt>
                <c:pt idx="4">
                  <c:v>#N/A</c:v>
                </c:pt>
                <c:pt idx="5">
                  <c:v>0.62</c:v>
                </c:pt>
                <c:pt idx="6">
                  <c:v>#N/A</c:v>
                </c:pt>
                <c:pt idx="7">
                  <c:v>1.1399999999999999</c:v>
                </c:pt>
                <c:pt idx="8">
                  <c:v>#N/A</c:v>
                </c:pt>
                <c:pt idx="9">
                  <c:v>1.42</c:v>
                </c:pt>
              </c:numCache>
            </c:numRef>
          </c:val>
          <c:extLst>
            <c:ext xmlns:c16="http://schemas.microsoft.com/office/drawing/2014/chart" uri="{C3380CC4-5D6E-409C-BE32-E72D297353CC}">
              <c16:uniqueId val="{00000006-FB2D-4B8E-A445-25796B23B923}"/>
            </c:ext>
          </c:extLst>
        </c:ser>
        <c:ser>
          <c:idx val="7"/>
          <c:order val="7"/>
          <c:tx>
            <c:strRef>
              <c:f>データシート!$A$34</c:f>
              <c:strCache>
                <c:ptCount val="1"/>
                <c:pt idx="0">
                  <c:v>村山市国民健康保険事業特別会計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2.64</c:v>
                </c:pt>
                <c:pt idx="2">
                  <c:v>#N/A</c:v>
                </c:pt>
                <c:pt idx="3">
                  <c:v>0.96</c:v>
                </c:pt>
                <c:pt idx="4">
                  <c:v>#N/A</c:v>
                </c:pt>
                <c:pt idx="5">
                  <c:v>1.23</c:v>
                </c:pt>
                <c:pt idx="6">
                  <c:v>#N/A</c:v>
                </c:pt>
                <c:pt idx="7">
                  <c:v>1.44</c:v>
                </c:pt>
                <c:pt idx="8">
                  <c:v>#N/A</c:v>
                </c:pt>
                <c:pt idx="9">
                  <c:v>1.6</c:v>
                </c:pt>
              </c:numCache>
            </c:numRef>
          </c:val>
          <c:extLst>
            <c:ext xmlns:c16="http://schemas.microsoft.com/office/drawing/2014/chart" uri="{C3380CC4-5D6E-409C-BE32-E72D297353CC}">
              <c16:uniqueId val="{00000007-FB2D-4B8E-A445-25796B23B92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7.85</c:v>
                </c:pt>
                <c:pt idx="2">
                  <c:v>#N/A</c:v>
                </c:pt>
                <c:pt idx="3">
                  <c:v>9.52</c:v>
                </c:pt>
                <c:pt idx="4">
                  <c:v>#N/A</c:v>
                </c:pt>
                <c:pt idx="5">
                  <c:v>10.199999999999999</c:v>
                </c:pt>
                <c:pt idx="6">
                  <c:v>#N/A</c:v>
                </c:pt>
                <c:pt idx="7">
                  <c:v>16.68</c:v>
                </c:pt>
                <c:pt idx="8">
                  <c:v>#N/A</c:v>
                </c:pt>
                <c:pt idx="9">
                  <c:v>18.48</c:v>
                </c:pt>
              </c:numCache>
            </c:numRef>
          </c:val>
          <c:extLst>
            <c:ext xmlns:c16="http://schemas.microsoft.com/office/drawing/2014/chart" uri="{C3380CC4-5D6E-409C-BE32-E72D297353CC}">
              <c16:uniqueId val="{00000008-FB2D-4B8E-A445-25796B23B923}"/>
            </c:ext>
          </c:extLst>
        </c:ser>
        <c:ser>
          <c:idx val="9"/>
          <c:order val="9"/>
          <c:tx>
            <c:strRef>
              <c:f>データシート!$A$36</c:f>
              <c:strCache>
                <c:ptCount val="1"/>
                <c:pt idx="0">
                  <c:v>村山市水道事業会計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18.53</c:v>
                </c:pt>
                <c:pt idx="2">
                  <c:v>#N/A</c:v>
                </c:pt>
                <c:pt idx="3">
                  <c:v>19.309999999999999</c:v>
                </c:pt>
                <c:pt idx="4">
                  <c:v>#N/A</c:v>
                </c:pt>
                <c:pt idx="5">
                  <c:v>21.05</c:v>
                </c:pt>
                <c:pt idx="6">
                  <c:v>#N/A</c:v>
                </c:pt>
                <c:pt idx="7">
                  <c:v>20.63</c:v>
                </c:pt>
                <c:pt idx="8">
                  <c:v>#N/A</c:v>
                </c:pt>
                <c:pt idx="9">
                  <c:v>19.96</c:v>
                </c:pt>
              </c:numCache>
            </c:numRef>
          </c:val>
          <c:extLst>
            <c:ext xmlns:c16="http://schemas.microsoft.com/office/drawing/2014/chart" uri="{C3380CC4-5D6E-409C-BE32-E72D297353CC}">
              <c16:uniqueId val="{00000009-FB2D-4B8E-A445-25796B23B9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1435</c:v>
                </c:pt>
                <c:pt idx="5">
                  <c:v>1468</c:v>
                </c:pt>
                <c:pt idx="8">
                  <c:v>1397</c:v>
                </c:pt>
                <c:pt idx="11">
                  <c:v>1345</c:v>
                </c:pt>
                <c:pt idx="14">
                  <c:v>1351</c:v>
                </c:pt>
              </c:numCache>
            </c:numRef>
          </c:val>
          <c:extLst>
            <c:ext xmlns:c16="http://schemas.microsoft.com/office/drawing/2014/chart" uri="{C3380CC4-5D6E-409C-BE32-E72D297353CC}">
              <c16:uniqueId val="{00000000-7D76-4193-B078-1F3D65E929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76-4193-B078-1F3D65E929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2</c:v>
                </c:pt>
                <c:pt idx="9">
                  <c:v>2</c:v>
                </c:pt>
                <c:pt idx="12">
                  <c:v>1</c:v>
                </c:pt>
              </c:numCache>
            </c:numRef>
          </c:val>
          <c:extLst>
            <c:ext xmlns:c16="http://schemas.microsoft.com/office/drawing/2014/chart" uri="{C3380CC4-5D6E-409C-BE32-E72D297353CC}">
              <c16:uniqueId val="{00000002-7D76-4193-B078-1F3D65E929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131</c:v>
                </c:pt>
                <c:pt idx="3">
                  <c:v>128</c:v>
                </c:pt>
                <c:pt idx="6">
                  <c:v>115</c:v>
                </c:pt>
                <c:pt idx="9">
                  <c:v>109</c:v>
                </c:pt>
                <c:pt idx="12">
                  <c:v>89</c:v>
                </c:pt>
              </c:numCache>
            </c:numRef>
          </c:val>
          <c:extLst>
            <c:ext xmlns:c16="http://schemas.microsoft.com/office/drawing/2014/chart" uri="{C3380CC4-5D6E-409C-BE32-E72D297353CC}">
              <c16:uniqueId val="{00000003-7D76-4193-B078-1F3D65E929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498</c:v>
                </c:pt>
                <c:pt idx="3">
                  <c:v>591</c:v>
                </c:pt>
                <c:pt idx="6">
                  <c:v>566</c:v>
                </c:pt>
                <c:pt idx="9">
                  <c:v>475</c:v>
                </c:pt>
                <c:pt idx="12">
                  <c:v>483</c:v>
                </c:pt>
              </c:numCache>
            </c:numRef>
          </c:val>
          <c:extLst>
            <c:ext xmlns:c16="http://schemas.microsoft.com/office/drawing/2014/chart" uri="{C3380CC4-5D6E-409C-BE32-E72D297353CC}">
              <c16:uniqueId val="{00000004-7D76-4193-B078-1F3D65E929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76-4193-B078-1F3D65E929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76-4193-B078-1F3D65E929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1508</c:v>
                </c:pt>
                <c:pt idx="3">
                  <c:v>1460</c:v>
                </c:pt>
                <c:pt idx="6">
                  <c:v>1290</c:v>
                </c:pt>
                <c:pt idx="9">
                  <c:v>1299</c:v>
                </c:pt>
                <c:pt idx="12">
                  <c:v>1298</c:v>
                </c:pt>
              </c:numCache>
            </c:numRef>
          </c:val>
          <c:extLst>
            <c:ext xmlns:c16="http://schemas.microsoft.com/office/drawing/2014/chart" uri="{C3380CC4-5D6E-409C-BE32-E72D297353CC}">
              <c16:uniqueId val="{00000007-7D76-4193-B078-1F3D65E929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707</c:v>
                </c:pt>
                <c:pt idx="2">
                  <c:v>#N/A</c:v>
                </c:pt>
                <c:pt idx="3">
                  <c:v>#N/A</c:v>
                </c:pt>
                <c:pt idx="4">
                  <c:v>716</c:v>
                </c:pt>
                <c:pt idx="5">
                  <c:v>#N/A</c:v>
                </c:pt>
                <c:pt idx="6">
                  <c:v>#N/A</c:v>
                </c:pt>
                <c:pt idx="7">
                  <c:v>576</c:v>
                </c:pt>
                <c:pt idx="8">
                  <c:v>#N/A</c:v>
                </c:pt>
                <c:pt idx="9">
                  <c:v>#N/A</c:v>
                </c:pt>
                <c:pt idx="10">
                  <c:v>540</c:v>
                </c:pt>
                <c:pt idx="11">
                  <c:v>#N/A</c:v>
                </c:pt>
                <c:pt idx="12">
                  <c:v>#N/A</c:v>
                </c:pt>
                <c:pt idx="13">
                  <c:v>520</c:v>
                </c:pt>
                <c:pt idx="14">
                  <c:v>#N/A</c:v>
                </c:pt>
              </c:numCache>
            </c:numRef>
          </c:val>
          <c:smooth val="0"/>
          <c:extLst>
            <c:ext xmlns:c16="http://schemas.microsoft.com/office/drawing/2014/chart" uri="{C3380CC4-5D6E-409C-BE32-E72D297353CC}">
              <c16:uniqueId val="{00000008-7D76-4193-B078-1F3D65E929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13129</c:v>
                </c:pt>
                <c:pt idx="5">
                  <c:v>13261</c:v>
                </c:pt>
                <c:pt idx="8">
                  <c:v>12994</c:v>
                </c:pt>
                <c:pt idx="11">
                  <c:v>12850</c:v>
                </c:pt>
                <c:pt idx="14">
                  <c:v>12916</c:v>
                </c:pt>
              </c:numCache>
            </c:numRef>
          </c:val>
          <c:extLst>
            <c:ext xmlns:c16="http://schemas.microsoft.com/office/drawing/2014/chart" uri="{C3380CC4-5D6E-409C-BE32-E72D297353CC}">
              <c16:uniqueId val="{00000000-71C7-46C2-92F4-37F8E72648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1870</c:v>
                </c:pt>
                <c:pt idx="5">
                  <c:v>1682</c:v>
                </c:pt>
                <c:pt idx="8">
                  <c:v>1494</c:v>
                </c:pt>
                <c:pt idx="11">
                  <c:v>1372</c:v>
                </c:pt>
                <c:pt idx="14">
                  <c:v>1284</c:v>
                </c:pt>
              </c:numCache>
            </c:numRef>
          </c:val>
          <c:extLst>
            <c:ext xmlns:c16="http://schemas.microsoft.com/office/drawing/2014/chart" uri="{C3380CC4-5D6E-409C-BE32-E72D297353CC}">
              <c16:uniqueId val="{00000001-71C7-46C2-92F4-37F8E72648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2414</c:v>
                </c:pt>
                <c:pt idx="5">
                  <c:v>2244</c:v>
                </c:pt>
                <c:pt idx="8">
                  <c:v>2054</c:v>
                </c:pt>
                <c:pt idx="11">
                  <c:v>2507</c:v>
                </c:pt>
                <c:pt idx="14">
                  <c:v>3454</c:v>
                </c:pt>
              </c:numCache>
            </c:numRef>
          </c:val>
          <c:extLst>
            <c:ext xmlns:c16="http://schemas.microsoft.com/office/drawing/2014/chart" uri="{C3380CC4-5D6E-409C-BE32-E72D297353CC}">
              <c16:uniqueId val="{00000002-71C7-46C2-92F4-37F8E72648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C7-46C2-92F4-37F8E72648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C7-46C2-92F4-37F8E72648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150</c:v>
                </c:pt>
                <c:pt idx="12">
                  <c:v>125</c:v>
                </c:pt>
              </c:numCache>
            </c:numRef>
          </c:val>
          <c:extLst>
            <c:ext xmlns:c16="http://schemas.microsoft.com/office/drawing/2014/chart" uri="{C3380CC4-5D6E-409C-BE32-E72D297353CC}">
              <c16:uniqueId val="{00000005-71C7-46C2-92F4-37F8E72648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2444</c:v>
                </c:pt>
                <c:pt idx="3">
                  <c:v>2336</c:v>
                </c:pt>
                <c:pt idx="6">
                  <c:v>2261</c:v>
                </c:pt>
                <c:pt idx="9">
                  <c:v>2215</c:v>
                </c:pt>
                <c:pt idx="12">
                  <c:v>2155</c:v>
                </c:pt>
              </c:numCache>
            </c:numRef>
          </c:val>
          <c:extLst>
            <c:ext xmlns:c16="http://schemas.microsoft.com/office/drawing/2014/chart" uri="{C3380CC4-5D6E-409C-BE32-E72D297353CC}">
              <c16:uniqueId val="{00000006-71C7-46C2-92F4-37F8E72648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431</c:v>
                </c:pt>
                <c:pt idx="3">
                  <c:v>365</c:v>
                </c:pt>
                <c:pt idx="6">
                  <c:v>362</c:v>
                </c:pt>
                <c:pt idx="9">
                  <c:v>357</c:v>
                </c:pt>
                <c:pt idx="12">
                  <c:v>374</c:v>
                </c:pt>
              </c:numCache>
            </c:numRef>
          </c:val>
          <c:extLst>
            <c:ext xmlns:c16="http://schemas.microsoft.com/office/drawing/2014/chart" uri="{C3380CC4-5D6E-409C-BE32-E72D297353CC}">
              <c16:uniqueId val="{00000007-71C7-46C2-92F4-37F8E72648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7391</c:v>
                </c:pt>
                <c:pt idx="3">
                  <c:v>6948</c:v>
                </c:pt>
                <c:pt idx="6">
                  <c:v>6585</c:v>
                </c:pt>
                <c:pt idx="9">
                  <c:v>6136</c:v>
                </c:pt>
                <c:pt idx="12">
                  <c:v>5334</c:v>
                </c:pt>
              </c:numCache>
            </c:numRef>
          </c:val>
          <c:extLst>
            <c:ext xmlns:c16="http://schemas.microsoft.com/office/drawing/2014/chart" uri="{C3380CC4-5D6E-409C-BE32-E72D297353CC}">
              <c16:uniqueId val="{00000008-71C7-46C2-92F4-37F8E72648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71C7-46C2-92F4-37F8E72648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13931</c:v>
                </c:pt>
                <c:pt idx="3">
                  <c:v>13919</c:v>
                </c:pt>
                <c:pt idx="6">
                  <c:v>13887</c:v>
                </c:pt>
                <c:pt idx="9">
                  <c:v>13772</c:v>
                </c:pt>
                <c:pt idx="12">
                  <c:v>13770</c:v>
                </c:pt>
              </c:numCache>
            </c:numRef>
          </c:val>
          <c:extLst>
            <c:ext xmlns:c16="http://schemas.microsoft.com/office/drawing/2014/chart" uri="{C3380CC4-5D6E-409C-BE32-E72D297353CC}">
              <c16:uniqueId val="{0000000A-71C7-46C2-92F4-37F8E72648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6789</c:v>
                </c:pt>
                <c:pt idx="2">
                  <c:v>#N/A</c:v>
                </c:pt>
                <c:pt idx="3">
                  <c:v>#N/A</c:v>
                </c:pt>
                <c:pt idx="4">
                  <c:v>6380</c:v>
                </c:pt>
                <c:pt idx="5">
                  <c:v>#N/A</c:v>
                </c:pt>
                <c:pt idx="6">
                  <c:v>#N/A</c:v>
                </c:pt>
                <c:pt idx="7">
                  <c:v>6553</c:v>
                </c:pt>
                <c:pt idx="8">
                  <c:v>#N/A</c:v>
                </c:pt>
                <c:pt idx="9">
                  <c:v>#N/A</c:v>
                </c:pt>
                <c:pt idx="10">
                  <c:v>5900</c:v>
                </c:pt>
                <c:pt idx="11">
                  <c:v>#N/A</c:v>
                </c:pt>
                <c:pt idx="12">
                  <c:v>#N/A</c:v>
                </c:pt>
                <c:pt idx="13">
                  <c:v>4103</c:v>
                </c:pt>
                <c:pt idx="14">
                  <c:v>#N/A</c:v>
                </c:pt>
              </c:numCache>
            </c:numRef>
          </c:val>
          <c:smooth val="0"/>
          <c:extLst>
            <c:ext xmlns:c16="http://schemas.microsoft.com/office/drawing/2014/chart" uri="{C3380CC4-5D6E-409C-BE32-E72D297353CC}">
              <c16:uniqueId val="{0000000B-71C7-46C2-92F4-37F8E72648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750</c:v>
                </c:pt>
                <c:pt idx="1">
                  <c:v>920</c:v>
                </c:pt>
                <c:pt idx="2">
                  <c:v>1079</c:v>
                </c:pt>
              </c:numCache>
            </c:numRef>
          </c:val>
          <c:extLst>
            <c:ext xmlns:c16="http://schemas.microsoft.com/office/drawing/2014/chart" uri="{C3380CC4-5D6E-409C-BE32-E72D297353CC}">
              <c16:uniqueId val="{00000000-D4CC-42A3-B459-45174C42B8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c:v>
                </c:pt>
                <c:pt idx="1">
                  <c:v>74</c:v>
                </c:pt>
                <c:pt idx="2">
                  <c:v>177</c:v>
                </c:pt>
              </c:numCache>
            </c:numRef>
          </c:val>
          <c:extLst>
            <c:ext xmlns:c16="http://schemas.microsoft.com/office/drawing/2014/chart" uri="{C3380CC4-5D6E-409C-BE32-E72D297353CC}">
              <c16:uniqueId val="{00000001-D4CC-42A3-B459-45174C42B8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672</c:v>
                </c:pt>
                <c:pt idx="1">
                  <c:v>1207</c:v>
                </c:pt>
                <c:pt idx="2">
                  <c:v>1823</c:v>
                </c:pt>
              </c:numCache>
            </c:numRef>
          </c:val>
          <c:extLst>
            <c:ext xmlns:c16="http://schemas.microsoft.com/office/drawing/2014/chart" uri="{C3380CC4-5D6E-409C-BE32-E72D297353CC}">
              <c16:uniqueId val="{00000002-D4CC-42A3-B459-45174C42B8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{0EFA174D-3680-4D17-BAE7-515CC26D5D51}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1EA-44EB-B7F9-BF7AA77961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{08749FD9-CB29-44FB-B89F-FDB90350340C}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EA-44EB-B7F9-BF7AA77961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{09F2C24B-E18F-45DB-B017-02876FF845A2}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EA-44EB-B7F9-BF7AA77961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{461ED476-1B3E-4E95-82A0-515A6233B9C4}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EA-44EB-B7F9-BF7AA77961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{DE991DB9-C68A-4B43-9A8C-903D94B025D7}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EA-44EB-B7F9-BF7AA779610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{FF647D82-0256-4116-BDCB-26417E528FFE}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1EA-44EB-B7F9-BF7AA779610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{C46FFB42-50E0-4961-B525-DC9D1941AC14}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1EA-44EB-B7F9-BF7AA779610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{E4B30335-3BAC-4A89-BEF0-D7B6CDFFE06D}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1EA-44EB-B7F9-BF7AA779610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{19243EC1-5F50-496B-BD63-2F19383CB0B8}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1EA-44EB-B7F9-BF7AA77961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53.4</c:v>
                </c:pt>
                <c:pt idx="16">
                  <c:v>54.7</c:v>
                </c:pt>
                <c:pt idx="24">
                  <c:v>55.1</c:v>
                </c:pt>
                <c:pt idx="32">
                  <c:v>56.3</c:v>
                </c:pt>
              </c:numCache>
            </c:numRef>
          </c:xVal>
          <c:yVal>
            <c:numRef>
              <c:f>公会計指標分析・財政指標組合せ分析表!$BP$51:$DC$51</c:f>
              <c:numCache>
                <c:formatCode>#,##0.0;"▲ "#,##0.0</c:formatCode>
                <c:ptCount val="40"/>
                <c:pt idx="0">
                  <c:v>113</c:v>
                </c:pt>
                <c:pt idx="8">
                  <c:v>105.1</c:v>
                </c:pt>
                <c:pt idx="16">
                  <c:v>108.1</c:v>
                </c:pt>
                <c:pt idx="24">
                  <c:v>95.2</c:v>
                </c:pt>
                <c:pt idx="32">
                  <c:v>62.1</c:v>
                </c:pt>
              </c:numCache>
            </c:numRef>
          </c:yVal>
          <c:smooth val="0"/>
          <c:extLst>
            <c:ext xmlns:c16="http://schemas.microsoft.com/office/drawing/2014/chart" uri="{C3380CC4-5D6E-409C-BE32-E72D297353CC}">
              <c16:uniqueId val="{00000009-A1EA-44EB-B7F9-BF7AA77961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{0F1AC5B9-6AFD-48E3-8978-DFD9D631D7FD}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1EA-44EB-B7F9-BF7AA77961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{9C59DFAB-7754-4865-835F-71755FE25092}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EA-44EB-B7F9-BF7AA77961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{05388472-78AD-46EC-B415-DB568B878355}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EA-44EB-B7F9-BF7AA77961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{84160A9C-FD14-4F53-A4E2-ADC8FFA55EB8}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EA-44EB-B7F9-BF7AA77961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{724FF06B-81C1-4DE0-8571-5874DBBF477C}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EA-44EB-B7F9-BF7AA779610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{CCB3AFA8-ECA2-4237-91BF-140F953984AA}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1EA-44EB-B7F9-BF7AA779610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{0D01721D-CE7A-4132-BB80-4B890288CCCC}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1EA-44EB-B7F9-BF7AA779610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{E4EFF657-BCB7-4936-B9DA-C22A7218CFFA}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1EA-44EB-B7F9-BF7AA779610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{31B7741F-F9E3-4C4E-8FC7-3D3AB2734A4B}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1EA-44EB-B7F9-BF7AA77961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A1EA-44EB-B7F9-BF7AA7796102}"/>
            </c:ext>
          </c:extLst>
        </c:ser>
        <c:dLbls>
          <c:showLegendKey val="0"/>
          <c:showVal val="1"/>
          <c:showCatName val="0"/>
          <c:showSerName val="0"/>
          <c:showPercent val="0"/>
          <c:showBubbleSize val="0"/>
        </c:dLbls>
        <c:axId val="46179840"/>
        <c:axId val="46181760"/>
      </c:scatterChart>
      <c:valAx>
        <c:axId val="46179840"/>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{9C076476-5405-4544-9CF9-D703CD101C91}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8B9-480D-99EF-6E913A0662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{E1E25CD1-4E07-451B-978F-4649657D92AF}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B9-480D-99EF-6E913A0662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{8662392B-0D4D-4126-8EAD-0A799F681BEC}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B9-480D-99EF-6E913A0662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{43C2CB48-3813-43A6-A4B8-AB080BB3E6C7}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B9-480D-99EF-6E913A0662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{F6C93800-A037-4048-A51D-1038344A101A}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B9-480D-99EF-6E913A06629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{0B6E0A46-B371-4F39-9BFF-D3CD94075D79}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8B9-480D-99EF-6E913A06629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{30FEC12C-7963-4211-AA3B-0B29D1250F2A}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8B9-480D-99EF-6E913A06629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{D205B8E5-C130-482E-80FC-0F4FF382AFB8}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8B9-480D-99EF-6E913A06629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{D70BD48A-198B-4095-8E5C-E6EA467B44A2}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8B9-480D-99EF-6E913A0662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11.9</c:v>
                </c:pt>
                <c:pt idx="16">
                  <c:v>11</c:v>
                </c:pt>
                <c:pt idx="24">
                  <c:v>10</c:v>
                </c:pt>
                <c:pt idx="32">
                  <c:v>8.6</c:v>
                </c:pt>
              </c:numCache>
            </c:numRef>
          </c:xVal>
          <c:yVal>
            <c:numRef>
              <c:f>公会計指標分析・財政指標組合せ分析表!$BP$73:$DC$73</c:f>
              <c:numCache>
                <c:formatCode>#,##0.0;"▲ "#,##0.0</c:formatCode>
                <c:ptCount val="40"/>
                <c:pt idx="0">
                  <c:v>113</c:v>
                </c:pt>
                <c:pt idx="8">
                  <c:v>105.1</c:v>
                </c:pt>
                <c:pt idx="16">
                  <c:v>108.1</c:v>
                </c:pt>
                <c:pt idx="24">
                  <c:v>95.2</c:v>
                </c:pt>
                <c:pt idx="32">
                  <c:v>62.1</c:v>
                </c:pt>
              </c:numCache>
            </c:numRef>
          </c:yVal>
          <c:smooth val="0"/>
          <c:extLst>
            <c:ext xmlns:c16="http://schemas.microsoft.com/office/drawing/2014/chart" uri="{C3380CC4-5D6E-409C-BE32-E72D297353CC}">
              <c16:uniqueId val="{00000009-78B9-480D-99EF-6E913A0662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112145499679089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{387D46B1-CC7F-4B62-A32A-15C4F0A468A5}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8B9-480D-99EF-6E913A0662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{C69DBF70-B92F-4488-B27C-904175F956EC}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B9-480D-99EF-6E913A0662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{E5EB4705-5D08-4551-8263-2C342229DAF3}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B9-480D-99EF-6E913A0662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{1DD95081-253A-42D7-87CA-7C7ECB32E283}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B9-480D-99EF-6E913A0662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{C097CFC0-58EA-4CC8-89D4-1F58DC735E9A}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B9-480D-99EF-6E913A066295}"/>
                </c:ext>
              </c:extLst>
            </c:dLbl>
            <c:dLbl>
              <c:idx val="8"/>
              <c:layout>
                <c:manualLayout>
                  <c:x val="0"/>
                  <c:y val="-5.880306074291035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{422B6D40-AB92-42FB-8FD8-37D89770977E}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8B9-480D-99EF-6E913A066295}"/>
                </c:ext>
              </c:extLst>
            </c:dLbl>
            <c:dLbl>
              <c:idx val="16"/>
              <c:layout>
                <c:manualLayout>
                  <c:x val="0"/>
                  <c:y val="-3.391637275525084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{25188AE3-C6EA-4A2E-A285-92C78549CF1A}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8B9-480D-99EF-6E913A066295}"/>
                </c:ext>
              </c:extLst>
            </c:dLbl>
            <c:dLbl>
              <c:idx val="24"/>
              <c:layout>
                <c:manualLayout>
                  <c:x val="0"/>
                  <c:y val="4.138123181819111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{E347FE4F-39CD-4E95-8B29-2C2356E5786B}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8B9-480D-99EF-6E913A066295}"/>
                </c:ext>
              </c:extLst>
            </c:dLbl>
            <c:dLbl>
              <c:idx val="32"/>
              <c:layout>
                <c:manualLayout>
                  <c:x val="0"/>
                  <c:y val="1.021794538967206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{447CBABF-A956-427F-B49F-C01EBF9D5AA1}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8B9-480D-99EF-6E913A0662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78B9-480D-99EF-6E913A066295}"/>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公営企業債の元利償還金に対する繰入金は増加しているものの、組合等が起こした地方債の元利償還金に対する負担金等が前年度より減少したため、実質公債費比率の分子としては前年度より</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520</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減少傾向にあった元利償還金が、令和元年度に底を打ち、今後は増加傾向となる見込み。一部事務組合では、北村山公立病院組合と東根市外二市一町共立衛生処理組合が今後も地方債を発行して事業を実施する予定のため、大きな減少は見込めない状況にある。下水道事業も高止まりの状態が続くことから、下水道事業の自己財源確保と一般会計の地方債発行抑制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満期一括償還地方債は発行していないため、満期一括償還地方債の借入に係る積立はない。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に係る地方債現在高については前年度を下回るよう地方債の発行を抑制しており、令和３年度は前年度から微減となった。しかしながら、令和２年豪雨による災害復旧事業の継続や事業の繰越、国補正予算等による影響を受け、当初計画以上の発行額になることも予想されるため、引き続き、起債対象事業を厳選し、地方債発行の抑制に努める。公営企業債等繰入見込額、退職手当負担見込額などについても、いずれも前年度を下回り、将来負担額は前年度より</a:t>
          </a:r>
          <a:r>
            <a:rPr kumimoji="1" lang="en-US" altLang="ja-JP" sz="1200">
              <a:latin typeface="ＭＳ ゴシック" pitchFamily="49" charset="-128"/>
              <a:ea typeface="ＭＳ ゴシック" pitchFamily="49" charset="-128"/>
            </a:rPr>
            <a:t>872</a:t>
          </a:r>
          <a:r>
            <a:rPr kumimoji="1" lang="ja-JP" altLang="en-US" sz="1200">
              <a:latin typeface="ＭＳ ゴシック" pitchFamily="49" charset="-128"/>
              <a:ea typeface="ＭＳ ゴシック" pitchFamily="49" charset="-128"/>
            </a:rPr>
            <a:t>百万円減少した。また、充当可能財源についても特定収入が減少したものの、充当可能基金が増となったため、将来負担比率の分子としては前年度より</a:t>
          </a:r>
          <a:r>
            <a:rPr kumimoji="1" lang="en-US" altLang="ja-JP" sz="1200">
              <a:latin typeface="ＭＳ ゴシック" pitchFamily="49" charset="-128"/>
              <a:ea typeface="ＭＳ ゴシック" pitchFamily="49" charset="-128"/>
            </a:rPr>
            <a:t>1,797</a:t>
          </a:r>
          <a:r>
            <a:rPr kumimoji="1" lang="ja-JP" altLang="en-US" sz="1200">
              <a:latin typeface="ＭＳ ゴシック" pitchFamily="49" charset="-128"/>
              <a:ea typeface="ＭＳ ゴシック" pitchFamily="49" charset="-128"/>
            </a:rPr>
            <a:t>百万円の減少となった。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特定収入については今後も減額が見込まれるため、充当可能基金について現在の水準をできるだけ維持できるよう、歳出経費の節減を進める必要がある。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中小企業緊急融資基金については取り崩しにより残高が減少したが、ふるさとづくり基金などの増により基金全体の残高が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％）増加した。特に、ふるさと納税寄附金が、令和３年度は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百万円増加したことから、ふるさとづくり基金の積立額は前年度比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豪雪や災害に備えられる規模、減債基金は積極的な繰上償還が実施できる水準を維持できるよう、公共施設等整備基金と余暇活動施設整備基金については今後の施設改修や建て替え等に備えられるよう、可能な限りの積立を行なっていく。ふるさとづくり基金は、本市重点施策の実施に有効活用しているため、ふるさと納税寄附金の増額に向けた取組みをさらに強化し、短期間で枯渇することがないよう取崩額を決定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基金全体としては現在の水準を維持したい。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子育て支援事業や観光・交流事業、市長が必要と認めた事業に要する費用に充てることとし、令和３年度はふるさと納税寄附の返礼品等経費のほか、子育て応援定住促進対策事業、次世代まちづくり開発促進事業、中学校給食事業など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・公共施設等整備基金：公共施設等の整備及び改修の費用に充てることとしている。令和３年度の取り崩しは行っていない。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・余暇開発施設整備基金：余暇開発施設の整備及び改修の費用に充てることとしている。令和３年度の取り崩しは行っていない。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・中小企業緊急融資基金：新型コロナウイルス感染症の拡大により実施した中小企業対象の緊急融資に係る利子補給金及び保証料補給金に充当。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・夢応援奨学基金：高等学校や大学等への進学及び就学の支援のための給付型奨学金に充当。</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中小企業緊急融資基金は、基金の利子収入を積み立て、中小企業対象の緊急融資に係る利子補給金及び保証料補給金の財源として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百万円取り崩したものの、ふるさとづくり基金はふるさと納税寄附金の受入分として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1,864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百万円を積み立て、返礼品等経費と子育て支援事業や産業振興事業など本市の重点施策事業に充てるため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1,373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百万円の増額、夢応援奨学基金は、事業の趣旨に賛同する方からの支援金や基金の利子収入など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百万円を積み立て、奨学金の財源として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百万円の増額となった。その他特定目的基金全体では年度末残高が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寄附金の全額を積み立て、返礼品等経費や子育て支援事業など市の重点施策に充てるため取り崩す基金であることから、ふるさと納税寄附額に大きく左右されるが、寄附金の増額を図り計画的に活用していく。公共施設等整備基金及び余暇開発施設整備基金は、「村山市行財政改革プラン</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月）も踏まえながら、今後の施設改修や建て替え等に備えて計画的に積立を実施する。中小企業緊急融資基金は必要額を計画的に積立を行う。夢応援奨学基金は平成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年度の基金造成後は奨学金充当のため取り崩し、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年程度で使い切る見込みだったが、趣旨賛同者等から支援を受け積立も行なっているため、今後数年間は同程度の水準を維持する見込み。</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令和３年度中の取崩額が前年度より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百万円になったものの、積立額が前年度より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百万円となったため、基金残高は前年度より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当初予算の財政調整基金繰入金が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億円程度で推移しており、平成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年度以降増額傾向にあるため、前年度より減額となる予算編成ができるよう他の財源の確保に努めつつ、災害や豪雪に備えた基金残高として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億円程度の水準を維持したい。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令和２年度決算の剰余金処分による積立（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百万円）と新防災行政無線整備に係る償還に充てるための積立（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百万円）、さらに普通交付税の臨時財政津対策債返還分として追加交付された分の積立（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百万円）を行ない、繰上償還等のために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年度から歳計剰余金処分による基金への編入を財政調整基金のほか減債基金にも行なうようにし、銀行等引受債の繰上償還を積極的に実施することとしており、令和３年度も一般会計で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百万円の繰上償還を行なった。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「村山市行財政改革推進プラン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月）も踏まえながら、引き続き銀行等引受債の繰上償還を実施するため、歳計剰余金処分による積立を行なう。基金残高は現在の水準を維持したい。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22,652
22,467
196.98
19,269,484
17,719,637
1,440,238
7,790,712
13,770,467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年度決算においても全国平均・山形県平均・類似団体平均を下回っている。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61" name="直線コネクタ 60"/>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62" name="有形固定資産減価償却率最小値テキスト"/>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63" name="直線コネクタ 62"/>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64" name="有形固定資産減価償却率最大値テキスト"/>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65" name="直線コネクタ 64"/>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66"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67" name="フローチャート: 判断 66"/>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68" name="フローチャート: 判断 67"/>
        <xdr:cNvSpPr/>
      </xdr:nvSpPr>
      <xdr:spPr>
        <a:xfrm>
          <a:off x="4000500" y="5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69" name="フローチャート: 判断 68"/>
        <xdr:cNvSpPr/>
      </xdr:nvSpPr>
      <xdr:spPr>
        <a:xfrm>
          <a:off x="3238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70" name="フローチャート: 判断 69"/>
        <xdr:cNvSpPr/>
      </xdr:nvSpPr>
      <xdr:spPr>
        <a:xfrm>
          <a:off x="2476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1" name="フローチャート: 判断 70"/>
        <xdr:cNvSpPr/>
      </xdr:nvSpPr>
      <xdr:spPr>
        <a:xfrm>
          <a:off x="1714500" y="577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38417</xdr:rowOff>
    </xdr:from>
    <xdr:to>
      <xdr:col>23</xdr:col>
      <xdr:colOff>136525</xdr:colOff>
      <xdr:row>29</xdr:row>
      <xdr:rowOff>140017</xdr:rowOff>
    </xdr:to>
    <xdr:sp macro="" textlink="">
      <xdr:nvSpPr>
        <xdr:cNvPr id="77" name="楕円 76"/>
        <xdr:cNvSpPr/>
      </xdr:nvSpPr>
      <xdr:spPr>
        <a:xfrm>
          <a:off x="4711700" y="578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61294</xdr:rowOff>
    </xdr:from>
    <xdr:ext cx="405111" cy="259045"/>
    <xdr:sp macro="" textlink="">
      <xdr:nvSpPr>
        <xdr:cNvPr id="78" name="有形固定資産減価償却率該当値テキスト"/>
        <xdr:cNvSpPr txBox="1"/>
      </xdr:nvSpPr>
      <xdr:spPr>
        <a:xfrm>
          <a:off x="4813300" y="5633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145097</xdr:rowOff>
    </xdr:from>
    <xdr:to>
      <xdr:col>19</xdr:col>
      <xdr:colOff>187325</xdr:colOff>
      <xdr:row>29</xdr:row>
      <xdr:rowOff>75247</xdr:rowOff>
    </xdr:to>
    <xdr:sp macro="" textlink="">
      <xdr:nvSpPr>
        <xdr:cNvPr id="79" name="楕円 78"/>
        <xdr:cNvSpPr/>
      </xdr:nvSpPr>
      <xdr:spPr>
        <a:xfrm>
          <a:off x="4000500" y="57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24447</xdr:rowOff>
    </xdr:from>
    <xdr:to>
      <xdr:col>23</xdr:col>
      <xdr:colOff>85725</xdr:colOff>
      <xdr:row>29</xdr:row>
      <xdr:rowOff>89217</xdr:rowOff>
    </xdr:to>
    <xdr:cxnSp macro="">
      <xdr:nvCxnSpPr>
        <xdr:cNvPr id="80" name="直線コネクタ 79"/>
        <xdr:cNvCxnSpPr/>
      </xdr:nvCxnSpPr>
      <xdr:spPr>
        <a:xfrm>
          <a:off x="4051300" y="576802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123508</xdr:rowOff>
    </xdr:from>
    <xdr:to>
      <xdr:col>15</xdr:col>
      <xdr:colOff>187325</xdr:colOff>
      <xdr:row>29</xdr:row>
      <xdr:rowOff>53658</xdr:rowOff>
    </xdr:to>
    <xdr:sp macro="" textlink="">
      <xdr:nvSpPr>
        <xdr:cNvPr id="81" name="楕円 80"/>
        <xdr:cNvSpPr/>
      </xdr:nvSpPr>
      <xdr:spPr>
        <a:xfrm>
          <a:off x="3238500" y="56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2858</xdr:rowOff>
    </xdr:from>
    <xdr:to>
      <xdr:col>19</xdr:col>
      <xdr:colOff>136525</xdr:colOff>
      <xdr:row>29</xdr:row>
      <xdr:rowOff>24447</xdr:rowOff>
    </xdr:to>
    <xdr:cxnSp macro="">
      <xdr:nvCxnSpPr>
        <xdr:cNvPr id="82" name="直線コネクタ 81"/>
        <xdr:cNvCxnSpPr/>
      </xdr:nvCxnSpPr>
      <xdr:spPr>
        <a:xfrm>
          <a:off x="3289300" y="5746433"/>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53340</xdr:rowOff>
    </xdr:from>
    <xdr:to>
      <xdr:col>11</xdr:col>
      <xdr:colOff>187325</xdr:colOff>
      <xdr:row>28</xdr:row>
      <xdr:rowOff>154940</xdr:rowOff>
    </xdr:to>
    <xdr:sp macro="" textlink="">
      <xdr:nvSpPr>
        <xdr:cNvPr id="83" name="楕円 82"/>
        <xdr:cNvSpPr/>
      </xdr:nvSpPr>
      <xdr:spPr>
        <a:xfrm>
          <a:off x="2476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104140</xdr:rowOff>
    </xdr:from>
    <xdr:to>
      <xdr:col>15</xdr:col>
      <xdr:colOff>136525</xdr:colOff>
      <xdr:row>29</xdr:row>
      <xdr:rowOff>2858</xdr:rowOff>
    </xdr:to>
    <xdr:cxnSp macro="">
      <xdr:nvCxnSpPr>
        <xdr:cNvPr id="84" name="直線コネクタ 83"/>
        <xdr:cNvCxnSpPr/>
      </xdr:nvCxnSpPr>
      <xdr:spPr>
        <a:xfrm>
          <a:off x="2527300" y="5676265"/>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47942</xdr:rowOff>
    </xdr:from>
    <xdr:to>
      <xdr:col>7</xdr:col>
      <xdr:colOff>187325</xdr:colOff>
      <xdr:row>28</xdr:row>
      <xdr:rowOff>149542</xdr:rowOff>
    </xdr:to>
    <xdr:sp macro="" textlink="">
      <xdr:nvSpPr>
        <xdr:cNvPr id="85" name="楕円 84"/>
        <xdr:cNvSpPr/>
      </xdr:nvSpPr>
      <xdr:spPr>
        <a:xfrm>
          <a:off x="1714500" y="56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98742</xdr:rowOff>
    </xdr:from>
    <xdr:to>
      <xdr:col>11</xdr:col>
      <xdr:colOff>136525</xdr:colOff>
      <xdr:row>28</xdr:row>
      <xdr:rowOff>104140</xdr:rowOff>
    </xdr:to>
    <xdr:cxnSp macro="">
      <xdr:nvCxnSpPr>
        <xdr:cNvPr id="86" name="直線コネクタ 85"/>
        <xdr:cNvCxnSpPr/>
      </xdr:nvCxnSpPr>
      <xdr:spPr>
        <a:xfrm>
          <a:off x="1765300" y="5670867"/>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100030</xdr:rowOff>
    </xdr:from>
    <xdr:ext cx="405111" cy="259045"/>
    <xdr:sp macro="" textlink="">
      <xdr:nvSpPr>
        <xdr:cNvPr id="87" name="n_1aveValue有形固定資産減価償却率"/>
        <xdr:cNvSpPr txBox="1"/>
      </xdr:nvSpPr>
      <xdr:spPr>
        <a:xfrm>
          <a:off x="3836044" y="6015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78440</xdr:rowOff>
    </xdr:from>
    <xdr:ext cx="405111" cy="259045"/>
    <xdr:sp macro="" textlink="">
      <xdr:nvSpPr>
        <xdr:cNvPr id="88" name="n_2aveValue有形固定資産減価償却率"/>
        <xdr:cNvSpPr txBox="1"/>
      </xdr:nvSpPr>
      <xdr:spPr>
        <a:xfrm>
          <a:off x="3086744" y="5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24465</xdr:rowOff>
    </xdr:from>
    <xdr:ext cx="405111" cy="259045"/>
    <xdr:sp macro="" textlink="">
      <xdr:nvSpPr>
        <xdr:cNvPr id="89" name="n_3aveValue有形固定資産減価償却率"/>
        <xdr:cNvSpPr txBox="1"/>
      </xdr:nvSpPr>
      <xdr:spPr>
        <a:xfrm>
          <a:off x="2324744" y="593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120349</xdr:rowOff>
    </xdr:from>
    <xdr:ext cx="405111" cy="259045"/>
    <xdr:sp macro="" textlink="">
      <xdr:nvSpPr>
        <xdr:cNvPr id="90" name="n_4aveValue有形固定資産減価償却率"/>
        <xdr:cNvSpPr txBox="1"/>
      </xdr:nvSpPr>
      <xdr:spPr>
        <a:xfrm>
          <a:off x="1562744" y="586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91774</xdr:rowOff>
    </xdr:from>
    <xdr:ext cx="405111" cy="259045"/>
    <xdr:sp macro="" textlink="">
      <xdr:nvSpPr>
        <xdr:cNvPr id="91" name="n_1mainValue有形固定資産減価償却率"/>
        <xdr:cNvSpPr txBox="1"/>
      </xdr:nvSpPr>
      <xdr:spPr>
        <a:xfrm>
          <a:off x="3836044" y="549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70185</xdr:rowOff>
    </xdr:from>
    <xdr:ext cx="405111" cy="259045"/>
    <xdr:sp macro="" textlink="">
      <xdr:nvSpPr>
        <xdr:cNvPr id="92" name="n_2mainValue有形固定資産減価償却率"/>
        <xdr:cNvSpPr txBox="1"/>
      </xdr:nvSpPr>
      <xdr:spPr>
        <a:xfrm>
          <a:off x="3086744" y="5470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xdr:rowOff>
    </xdr:from>
    <xdr:ext cx="405111" cy="259045"/>
    <xdr:sp macro="" textlink="">
      <xdr:nvSpPr>
        <xdr:cNvPr id="93" name="n_3mainValue有形固定資産減価償却率"/>
        <xdr:cNvSpPr txBox="1"/>
      </xdr:nvSpPr>
      <xdr:spPr>
        <a:xfrm>
          <a:off x="23247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166069</xdr:rowOff>
    </xdr:from>
    <xdr:ext cx="405111" cy="259045"/>
    <xdr:sp macro="" textlink="">
      <xdr:nvSpPr>
        <xdr:cNvPr id="94" name="n_4mainValue有形固定資産減価償却率"/>
        <xdr:cNvSpPr txBox="1"/>
      </xdr:nvSpPr>
      <xdr:spPr>
        <a:xfrm>
          <a:off x="1562744" y="539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年度に続いて一定の改善が見られ、令和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年度決算にて全国平均・山形県平均・類似団体平均を下回った。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0" name="テキスト ボックス 11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24" name="直線コネクタ 123"/>
        <xdr:cNvCxnSpPr/>
      </xdr:nvCxnSpPr>
      <xdr:spPr>
        <a:xfrm flipV="1">
          <a:off x="14793595" y="528800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25" name="債務償還比率最小値テキスト"/>
        <xdr:cNvSpPr txBox="1"/>
      </xdr:nvSpPr>
      <xdr:spPr>
        <a:xfrm>
          <a:off x="14846300"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26" name="直線コネクタ 125"/>
        <xdr:cNvCxnSpPr/>
      </xdr:nvCxnSpPr>
      <xdr:spPr>
        <a:xfrm>
          <a:off x="14706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27" name="債務償還比率最大値テキスト"/>
        <xdr:cNvSpPr txBox="1"/>
      </xdr:nvSpPr>
      <xdr:spPr>
        <a:xfrm>
          <a:off x="14846300" y="50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28" name="直線コネクタ 127"/>
        <xdr:cNvCxnSpPr/>
      </xdr:nvCxnSpPr>
      <xdr:spPr>
        <a:xfrm>
          <a:off x="14706600" y="528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29" name="債務償還比率平均値テキスト"/>
        <xdr:cNvSpPr txBox="1"/>
      </xdr:nvSpPr>
      <xdr:spPr>
        <a:xfrm>
          <a:off x="14846300" y="5770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30" name="フローチャート: 判断 129"/>
        <xdr:cNvSpPr/>
      </xdr:nvSpPr>
      <xdr:spPr>
        <a:xfrm>
          <a:off x="14744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31" name="フローチャート: 判断 130"/>
        <xdr:cNvSpPr/>
      </xdr:nvSpPr>
      <xdr:spPr>
        <a:xfrm>
          <a:off x="14033500" y="59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32" name="フローチャート: 判断 131"/>
        <xdr:cNvSpPr/>
      </xdr:nvSpPr>
      <xdr:spPr>
        <a:xfrm>
          <a:off x="13271500" y="599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33" name="フローチャート: 判断 132"/>
        <xdr:cNvSpPr/>
      </xdr:nvSpPr>
      <xdr:spPr>
        <a:xfrm>
          <a:off x="12509500" y="595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34" name="フローチャート: 判断 133"/>
        <xdr:cNvSpPr/>
      </xdr:nvSpPr>
      <xdr:spPr>
        <a:xfrm>
          <a:off x="11747500" y="593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40037</xdr:rowOff>
    </xdr:from>
    <xdr:to>
      <xdr:col>76</xdr:col>
      <xdr:colOff>73025</xdr:colOff>
      <xdr:row>29</xdr:row>
      <xdr:rowOff>141637</xdr:rowOff>
    </xdr:to>
    <xdr:sp macro="" textlink="">
      <xdr:nvSpPr>
        <xdr:cNvPr id="140" name="楕円 139"/>
        <xdr:cNvSpPr/>
      </xdr:nvSpPr>
      <xdr:spPr>
        <a:xfrm>
          <a:off x="14744700" y="57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62914</xdr:rowOff>
    </xdr:from>
    <xdr:ext cx="469744" cy="259045"/>
    <xdr:sp macro="" textlink="">
      <xdr:nvSpPr>
        <xdr:cNvPr id="141" name="債務償還比率該当値テキスト"/>
        <xdr:cNvSpPr txBox="1"/>
      </xdr:nvSpPr>
      <xdr:spPr>
        <a:xfrm>
          <a:off x="14846300" y="5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104637</xdr:rowOff>
    </xdr:from>
    <xdr:to>
      <xdr:col>72</xdr:col>
      <xdr:colOff>123825</xdr:colOff>
      <xdr:row>31</xdr:row>
      <xdr:rowOff>34787</xdr:rowOff>
    </xdr:to>
    <xdr:sp macro="" textlink="">
      <xdr:nvSpPr>
        <xdr:cNvPr id="142" name="楕円 141"/>
        <xdr:cNvSpPr/>
      </xdr:nvSpPr>
      <xdr:spPr>
        <a:xfrm>
          <a:off x="14033500" y="601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90837</xdr:rowOff>
    </xdr:from>
    <xdr:to>
      <xdr:col>76</xdr:col>
      <xdr:colOff>22225</xdr:colOff>
      <xdr:row>30</xdr:row>
      <xdr:rowOff>155437</xdr:rowOff>
    </xdr:to>
    <xdr:cxnSp macro="">
      <xdr:nvCxnSpPr>
        <xdr:cNvPr id="143" name="直線コネクタ 142"/>
        <xdr:cNvCxnSpPr/>
      </xdr:nvCxnSpPr>
      <xdr:spPr>
        <a:xfrm flipV="1">
          <a:off x="14084300" y="5834412"/>
          <a:ext cx="711200" cy="2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35041</xdr:rowOff>
    </xdr:from>
    <xdr:to>
      <xdr:col>68</xdr:col>
      <xdr:colOff>123825</xdr:colOff>
      <xdr:row>33</xdr:row>
      <xdr:rowOff>136641</xdr:rowOff>
    </xdr:to>
    <xdr:sp macro="" textlink="">
      <xdr:nvSpPr>
        <xdr:cNvPr id="144" name="楕円 143"/>
        <xdr:cNvSpPr/>
      </xdr:nvSpPr>
      <xdr:spPr>
        <a:xfrm>
          <a:off x="13271500" y="64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155437</xdr:rowOff>
    </xdr:from>
    <xdr:to>
      <xdr:col>72</xdr:col>
      <xdr:colOff>73025</xdr:colOff>
      <xdr:row>33</xdr:row>
      <xdr:rowOff>85841</xdr:rowOff>
    </xdr:to>
    <xdr:cxnSp macro="">
      <xdr:nvCxnSpPr>
        <xdr:cNvPr id="145" name="直線コネクタ 144"/>
        <xdr:cNvCxnSpPr/>
      </xdr:nvCxnSpPr>
      <xdr:spPr>
        <a:xfrm flipV="1">
          <a:off x="13322300" y="6070462"/>
          <a:ext cx="762000" cy="44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49064</xdr:rowOff>
    </xdr:from>
    <xdr:to>
      <xdr:col>64</xdr:col>
      <xdr:colOff>123825</xdr:colOff>
      <xdr:row>32</xdr:row>
      <xdr:rowOff>150664</xdr:rowOff>
    </xdr:to>
    <xdr:sp macro="" textlink="">
      <xdr:nvSpPr>
        <xdr:cNvPr id="146" name="楕円 145"/>
        <xdr:cNvSpPr/>
      </xdr:nvSpPr>
      <xdr:spPr>
        <a:xfrm>
          <a:off x="12509500" y="630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99864</xdr:rowOff>
    </xdr:from>
    <xdr:to>
      <xdr:col>68</xdr:col>
      <xdr:colOff>73025</xdr:colOff>
      <xdr:row>33</xdr:row>
      <xdr:rowOff>85841</xdr:rowOff>
    </xdr:to>
    <xdr:cxnSp macro="">
      <xdr:nvCxnSpPr>
        <xdr:cNvPr id="147" name="直線コネクタ 146"/>
        <xdr:cNvCxnSpPr/>
      </xdr:nvCxnSpPr>
      <xdr:spPr>
        <a:xfrm>
          <a:off x="12560300" y="6357789"/>
          <a:ext cx="762000" cy="15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80740</xdr:rowOff>
    </xdr:from>
    <xdr:to>
      <xdr:col>60</xdr:col>
      <xdr:colOff>123825</xdr:colOff>
      <xdr:row>34</xdr:row>
      <xdr:rowOff>10890</xdr:rowOff>
    </xdr:to>
    <xdr:sp macro="" textlink="">
      <xdr:nvSpPr>
        <xdr:cNvPr id="148" name="楕円 147"/>
        <xdr:cNvSpPr/>
      </xdr:nvSpPr>
      <xdr:spPr>
        <a:xfrm>
          <a:off x="11747500" y="65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99864</xdr:rowOff>
    </xdr:from>
    <xdr:to>
      <xdr:col>64</xdr:col>
      <xdr:colOff>73025</xdr:colOff>
      <xdr:row>33</xdr:row>
      <xdr:rowOff>131540</xdr:rowOff>
    </xdr:to>
    <xdr:cxnSp macro="">
      <xdr:nvCxnSpPr>
        <xdr:cNvPr id="149" name="直線コネクタ 148"/>
        <xdr:cNvCxnSpPr/>
      </xdr:nvCxnSpPr>
      <xdr:spPr>
        <a:xfrm flipV="1">
          <a:off x="11798300" y="6357789"/>
          <a:ext cx="762000" cy="20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148999</xdr:rowOff>
    </xdr:from>
    <xdr:ext cx="469744" cy="259045"/>
    <xdr:sp macro="" textlink="">
      <xdr:nvSpPr>
        <xdr:cNvPr id="150" name="n_1aveValue債務償還比率"/>
        <xdr:cNvSpPr txBox="1"/>
      </xdr:nvSpPr>
      <xdr:spPr>
        <a:xfrm>
          <a:off x="13836727" y="572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26486</xdr:rowOff>
    </xdr:from>
    <xdr:ext cx="469744" cy="259045"/>
    <xdr:sp macro="" textlink="">
      <xdr:nvSpPr>
        <xdr:cNvPr id="151" name="n_2aveValue債務償還比率"/>
        <xdr:cNvSpPr txBox="1"/>
      </xdr:nvSpPr>
      <xdr:spPr>
        <a:xfrm>
          <a:off x="13087427" y="577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158354</xdr:rowOff>
    </xdr:from>
    <xdr:ext cx="469744" cy="259045"/>
    <xdr:sp macro="" textlink="">
      <xdr:nvSpPr>
        <xdr:cNvPr id="152" name="n_3aveValue債務償還比率"/>
        <xdr:cNvSpPr txBox="1"/>
      </xdr:nvSpPr>
      <xdr:spPr>
        <a:xfrm>
          <a:off x="12325427" y="573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133886</xdr:rowOff>
    </xdr:from>
    <xdr:ext cx="469744" cy="259045"/>
    <xdr:sp macro="" textlink="">
      <xdr:nvSpPr>
        <xdr:cNvPr id="153" name="n_4aveValue債務償還比率"/>
        <xdr:cNvSpPr txBox="1"/>
      </xdr:nvSpPr>
      <xdr:spPr>
        <a:xfrm>
          <a:off x="11563427" y="57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25914</xdr:rowOff>
    </xdr:from>
    <xdr:ext cx="469744" cy="259045"/>
    <xdr:sp macro="" textlink="">
      <xdr:nvSpPr>
        <xdr:cNvPr id="154" name="n_1mainValue債務償還比率"/>
        <xdr:cNvSpPr txBox="1"/>
      </xdr:nvSpPr>
      <xdr:spPr>
        <a:xfrm>
          <a:off x="13836727" y="611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127768</xdr:rowOff>
    </xdr:from>
    <xdr:ext cx="469744" cy="259045"/>
    <xdr:sp macro="" textlink="">
      <xdr:nvSpPr>
        <xdr:cNvPr id="155" name="n_2mainValue債務償還比率"/>
        <xdr:cNvSpPr txBox="1"/>
      </xdr:nvSpPr>
      <xdr:spPr>
        <a:xfrm>
          <a:off x="13087427" y="655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141791</xdr:rowOff>
    </xdr:from>
    <xdr:ext cx="469744" cy="259045"/>
    <xdr:sp macro="" textlink="">
      <xdr:nvSpPr>
        <xdr:cNvPr id="156" name="n_3mainValue債務償還比率"/>
        <xdr:cNvSpPr txBox="1"/>
      </xdr:nvSpPr>
      <xdr:spPr>
        <a:xfrm>
          <a:off x="12325427" y="639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2017</xdr:rowOff>
    </xdr:from>
    <xdr:ext cx="469744" cy="259045"/>
    <xdr:sp macro="" textlink="">
      <xdr:nvSpPr>
        <xdr:cNvPr id="157" name="n_4mainValue債務償還比率"/>
        <xdr:cNvSpPr txBox="1"/>
      </xdr:nvSpPr>
      <xdr:spPr>
        <a:xfrm>
          <a:off x="11563427" y="660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22,652
22,467
196.98
19,269,484
17,719,637
1,440,238
7,790,712
13,770,467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105064</xdr:rowOff>
    </xdr:from>
    <xdr:ext cx="405111" cy="259045"/>
    <xdr:sp macro="" textlink="">
      <xdr:nvSpPr>
        <xdr:cNvPr id="64" name="【道路】&#10;有形固定資産減価償却率平均値テキスト"/>
        <xdr:cNvSpPr txBox="1"/>
      </xdr:nvSpPr>
      <xdr:spPr>
        <a:xfrm>
          <a:off x="4673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xdr:cNvSpPr/>
      </xdr:nvSpPr>
      <xdr:spPr>
        <a:xfrm>
          <a:off x="2857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xdr:cNvSpPr/>
      </xdr:nvSpPr>
      <xdr:spPr>
        <a:xfrm>
          <a:off x="1079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138067</xdr:rowOff>
    </xdr:from>
    <xdr:to>
      <xdr:col>24</xdr:col>
      <xdr:colOff>114300</xdr:colOff>
      <xdr:row>36</xdr:row>
      <xdr:rowOff>68217</xdr:rowOff>
    </xdr:to>
    <xdr:sp macro="" textlink="">
      <xdr:nvSpPr>
        <xdr:cNvPr id="75" name="楕円 74"/>
        <xdr:cNvSpPr/>
      </xdr:nvSpPr>
      <xdr:spPr>
        <a:xfrm>
          <a:off x="45847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160944</xdr:rowOff>
    </xdr:from>
    <xdr:ext cx="405111" cy="259045"/>
    <xdr:sp macro="" textlink="">
      <xdr:nvSpPr>
        <xdr:cNvPr id="76" name="【道路】&#10;有形固定資産減価償却率該当値テキスト"/>
        <xdr:cNvSpPr txBox="1"/>
      </xdr:nvSpPr>
      <xdr:spPr>
        <a:xfrm>
          <a:off x="4673600" y="599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95613</xdr:rowOff>
    </xdr:from>
    <xdr:to>
      <xdr:col>20</xdr:col>
      <xdr:colOff>38100</xdr:colOff>
      <xdr:row>36</xdr:row>
      <xdr:rowOff>25763</xdr:rowOff>
    </xdr:to>
    <xdr:sp macro="" textlink="">
      <xdr:nvSpPr>
        <xdr:cNvPr id="77" name="楕円 76"/>
        <xdr:cNvSpPr/>
      </xdr:nvSpPr>
      <xdr:spPr>
        <a:xfrm>
          <a:off x="3746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146413</xdr:rowOff>
    </xdr:from>
    <xdr:to>
      <xdr:col>24</xdr:col>
      <xdr:colOff>63500</xdr:colOff>
      <xdr:row>36</xdr:row>
      <xdr:rowOff>17417</xdr:rowOff>
    </xdr:to>
    <xdr:cxnSp macro="">
      <xdr:nvCxnSpPr>
        <xdr:cNvPr id="78" name="直線コネクタ 77"/>
        <xdr:cNvCxnSpPr/>
      </xdr:nvCxnSpPr>
      <xdr:spPr>
        <a:xfrm>
          <a:off x="3797300" y="61471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9" name="楕円 78"/>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146413</xdr:rowOff>
    </xdr:from>
    <xdr:to>
      <xdr:col>19</xdr:col>
      <xdr:colOff>177800</xdr:colOff>
      <xdr:row>36</xdr:row>
      <xdr:rowOff>43543</xdr:rowOff>
    </xdr:to>
    <xdr:cxnSp macro="">
      <xdr:nvCxnSpPr>
        <xdr:cNvPr id="80" name="直線コネクタ 79"/>
        <xdr:cNvCxnSpPr/>
      </xdr:nvCxnSpPr>
      <xdr:spPr>
        <a:xfrm flipV="1">
          <a:off x="2908300" y="61471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105410</xdr:rowOff>
    </xdr:from>
    <xdr:to>
      <xdr:col>10</xdr:col>
      <xdr:colOff>165100</xdr:colOff>
      <xdr:row>36</xdr:row>
      <xdr:rowOff>35560</xdr:rowOff>
    </xdr:to>
    <xdr:sp macro="" textlink="">
      <xdr:nvSpPr>
        <xdr:cNvPr id="81" name="楕円 80"/>
        <xdr:cNvSpPr/>
      </xdr:nvSpPr>
      <xdr:spPr>
        <a:xfrm>
          <a:off x="196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156210</xdr:rowOff>
    </xdr:from>
    <xdr:to>
      <xdr:col>15</xdr:col>
      <xdr:colOff>50800</xdr:colOff>
      <xdr:row>36</xdr:row>
      <xdr:rowOff>43543</xdr:rowOff>
    </xdr:to>
    <xdr:cxnSp macro="">
      <xdr:nvCxnSpPr>
        <xdr:cNvPr id="82" name="直線コネクタ 81"/>
        <xdr:cNvCxnSpPr/>
      </xdr:nvCxnSpPr>
      <xdr:spPr>
        <a:xfrm>
          <a:off x="2019300" y="61569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49893</xdr:rowOff>
    </xdr:from>
    <xdr:to>
      <xdr:col>6</xdr:col>
      <xdr:colOff>38100</xdr:colOff>
      <xdr:row>35</xdr:row>
      <xdr:rowOff>151493</xdr:rowOff>
    </xdr:to>
    <xdr:sp macro="" textlink="">
      <xdr:nvSpPr>
        <xdr:cNvPr id="83" name="楕円 82"/>
        <xdr:cNvSpPr/>
      </xdr:nvSpPr>
      <xdr:spPr>
        <a:xfrm>
          <a:off x="1079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100693</xdr:rowOff>
    </xdr:from>
    <xdr:to>
      <xdr:col>10</xdr:col>
      <xdr:colOff>114300</xdr:colOff>
      <xdr:row>35</xdr:row>
      <xdr:rowOff>156210</xdr:rowOff>
    </xdr:to>
    <xdr:cxnSp macro="">
      <xdr:nvCxnSpPr>
        <xdr:cNvPr id="84" name="直線コネクタ 83"/>
        <xdr:cNvCxnSpPr/>
      </xdr:nvCxnSpPr>
      <xdr:spPr>
        <a:xfrm>
          <a:off x="1130300" y="610144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5" name="n_1aveValue【道路】&#10;有形固定資産減価償却率"/>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114861</xdr:rowOff>
    </xdr:from>
    <xdr:ext cx="405111" cy="259045"/>
    <xdr:sp macro="" textlink="">
      <xdr:nvSpPr>
        <xdr:cNvPr id="86" name="n_2aveValue【道路】&#10;有形固定資産減価償却率"/>
        <xdr:cNvSpPr txBox="1"/>
      </xdr:nvSpPr>
      <xdr:spPr>
        <a:xfrm>
          <a:off x="2705744"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49547</xdr:rowOff>
    </xdr:from>
    <xdr:ext cx="405111" cy="259045"/>
    <xdr:sp macro="" textlink="">
      <xdr:nvSpPr>
        <xdr:cNvPr id="87" name="n_3aveValue【道路】&#10;有形固定資産減価償却率"/>
        <xdr:cNvSpPr txBox="1"/>
      </xdr:nvSpPr>
      <xdr:spPr>
        <a:xfrm>
          <a:off x="18167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152417</xdr:rowOff>
    </xdr:from>
    <xdr:ext cx="405111" cy="259045"/>
    <xdr:sp macro="" textlink="">
      <xdr:nvSpPr>
        <xdr:cNvPr id="88" name="n_4aveValue【道路】&#10;有形固定資産減価償却率"/>
        <xdr:cNvSpPr txBox="1"/>
      </xdr:nvSpPr>
      <xdr:spPr>
        <a:xfrm>
          <a:off x="927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42290</xdr:rowOff>
    </xdr:from>
    <xdr:ext cx="405111" cy="259045"/>
    <xdr:sp macro="" textlink="">
      <xdr:nvSpPr>
        <xdr:cNvPr id="89" name="n_1mainValue【道路】&#10;有形固定資産減価償却率"/>
        <xdr:cNvSpPr txBox="1"/>
      </xdr:nvSpPr>
      <xdr:spPr>
        <a:xfrm>
          <a:off x="35820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90" name="n_2mainValue【道路】&#10;有形固定資産減価償却率"/>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52087</xdr:rowOff>
    </xdr:from>
    <xdr:ext cx="405111" cy="259045"/>
    <xdr:sp macro="" textlink="">
      <xdr:nvSpPr>
        <xdr:cNvPr id="91" name="n_3mainValue【道路】&#10;有形固定資産減価償却率"/>
        <xdr:cNvSpPr txBox="1"/>
      </xdr:nvSpPr>
      <xdr:spPr>
        <a:xfrm>
          <a:off x="1816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168020</xdr:rowOff>
    </xdr:from>
    <xdr:ext cx="405111" cy="259045"/>
    <xdr:sp macro="" textlink="">
      <xdr:nvSpPr>
        <xdr:cNvPr id="92" name="n_4mainValue【道路】&#10;有形固定資産減価償却率"/>
        <xdr:cNvSpPr txBox="1"/>
      </xdr:nvSpPr>
      <xdr:spPr>
        <a:xfrm>
          <a:off x="927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37053</xdr:rowOff>
    </xdr:from>
    <xdr:ext cx="534377" cy="259045"/>
    <xdr:sp macro="" textlink="">
      <xdr:nvSpPr>
        <xdr:cNvPr id="119" name="【道路】&#10;一人当たり延長平均値テキスト"/>
        <xdr:cNvSpPr txBox="1"/>
      </xdr:nvSpPr>
      <xdr:spPr>
        <a:xfrm>
          <a:off x="10515600" y="620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xdr:cNvSpPr/>
      </xdr:nvSpPr>
      <xdr:spPr>
        <a:xfrm>
          <a:off x="9588500" y="63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xdr:cNvSpPr/>
      </xdr:nvSpPr>
      <xdr:spPr>
        <a:xfrm>
          <a:off x="8699500" y="640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xdr:cNvSpPr/>
      </xdr:nvSpPr>
      <xdr:spPr>
        <a:xfrm>
          <a:off x="7810500" y="64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xdr:cNvSpPr/>
      </xdr:nvSpPr>
      <xdr:spPr>
        <a:xfrm>
          <a:off x="6921500" y="646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131653</xdr:rowOff>
    </xdr:from>
    <xdr:to>
      <xdr:col>55</xdr:col>
      <xdr:colOff>50800</xdr:colOff>
      <xdr:row>39</xdr:row>
      <xdr:rowOff>61803</xdr:rowOff>
    </xdr:to>
    <xdr:sp macro="" textlink="">
      <xdr:nvSpPr>
        <xdr:cNvPr id="130" name="楕円 129"/>
        <xdr:cNvSpPr/>
      </xdr:nvSpPr>
      <xdr:spPr>
        <a:xfrm>
          <a:off x="10426700" y="66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110080</xdr:rowOff>
    </xdr:from>
    <xdr:ext cx="534377" cy="259045"/>
    <xdr:sp macro="" textlink="">
      <xdr:nvSpPr>
        <xdr:cNvPr id="131" name="【道路】&#10;一人当たり延長該当値テキスト"/>
        <xdr:cNvSpPr txBox="1"/>
      </xdr:nvSpPr>
      <xdr:spPr>
        <a:xfrm>
          <a:off x="10515600" y="662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142443</xdr:rowOff>
    </xdr:from>
    <xdr:to>
      <xdr:col>50</xdr:col>
      <xdr:colOff>165100</xdr:colOff>
      <xdr:row>39</xdr:row>
      <xdr:rowOff>72593</xdr:rowOff>
    </xdr:to>
    <xdr:sp macro="" textlink="">
      <xdr:nvSpPr>
        <xdr:cNvPr id="132" name="楕円 131"/>
        <xdr:cNvSpPr/>
      </xdr:nvSpPr>
      <xdr:spPr>
        <a:xfrm>
          <a:off x="9588500" y="66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11003</xdr:rowOff>
    </xdr:from>
    <xdr:to>
      <xdr:col>55</xdr:col>
      <xdr:colOff>0</xdr:colOff>
      <xdr:row>39</xdr:row>
      <xdr:rowOff>21793</xdr:rowOff>
    </xdr:to>
    <xdr:cxnSp macro="">
      <xdr:nvCxnSpPr>
        <xdr:cNvPr id="133" name="直線コネクタ 132"/>
        <xdr:cNvCxnSpPr/>
      </xdr:nvCxnSpPr>
      <xdr:spPr>
        <a:xfrm flipV="1">
          <a:off x="9639300" y="6697553"/>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152959</xdr:rowOff>
    </xdr:from>
    <xdr:to>
      <xdr:col>46</xdr:col>
      <xdr:colOff>38100</xdr:colOff>
      <xdr:row>39</xdr:row>
      <xdr:rowOff>83109</xdr:rowOff>
    </xdr:to>
    <xdr:sp macro="" textlink="">
      <xdr:nvSpPr>
        <xdr:cNvPr id="134" name="楕円 133"/>
        <xdr:cNvSpPr/>
      </xdr:nvSpPr>
      <xdr:spPr>
        <a:xfrm>
          <a:off x="8699500" y="66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21793</xdr:rowOff>
    </xdr:from>
    <xdr:to>
      <xdr:col>50</xdr:col>
      <xdr:colOff>114300</xdr:colOff>
      <xdr:row>39</xdr:row>
      <xdr:rowOff>32309</xdr:rowOff>
    </xdr:to>
    <xdr:cxnSp macro="">
      <xdr:nvCxnSpPr>
        <xdr:cNvPr id="135" name="直線コネクタ 134"/>
        <xdr:cNvCxnSpPr/>
      </xdr:nvCxnSpPr>
      <xdr:spPr>
        <a:xfrm flipV="1">
          <a:off x="8750300" y="670834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165966</xdr:rowOff>
    </xdr:from>
    <xdr:to>
      <xdr:col>41</xdr:col>
      <xdr:colOff>101600</xdr:colOff>
      <xdr:row>39</xdr:row>
      <xdr:rowOff>96116</xdr:rowOff>
    </xdr:to>
    <xdr:sp macro="" textlink="">
      <xdr:nvSpPr>
        <xdr:cNvPr id="136" name="楕円 135"/>
        <xdr:cNvSpPr/>
      </xdr:nvSpPr>
      <xdr:spPr>
        <a:xfrm>
          <a:off x="7810500" y="66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32309</xdr:rowOff>
    </xdr:from>
    <xdr:to>
      <xdr:col>45</xdr:col>
      <xdr:colOff>177800</xdr:colOff>
      <xdr:row>39</xdr:row>
      <xdr:rowOff>45316</xdr:rowOff>
    </xdr:to>
    <xdr:cxnSp macro="">
      <xdr:nvCxnSpPr>
        <xdr:cNvPr id="137" name="直線コネクタ 136"/>
        <xdr:cNvCxnSpPr/>
      </xdr:nvCxnSpPr>
      <xdr:spPr>
        <a:xfrm flipV="1">
          <a:off x="7861300" y="6718859"/>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8506</xdr:rowOff>
    </xdr:from>
    <xdr:to>
      <xdr:col>36</xdr:col>
      <xdr:colOff>165100</xdr:colOff>
      <xdr:row>39</xdr:row>
      <xdr:rowOff>110106</xdr:rowOff>
    </xdr:to>
    <xdr:sp macro="" textlink="">
      <xdr:nvSpPr>
        <xdr:cNvPr id="138" name="楕円 137"/>
        <xdr:cNvSpPr/>
      </xdr:nvSpPr>
      <xdr:spPr>
        <a:xfrm>
          <a:off x="6921500" y="669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45316</xdr:rowOff>
    </xdr:from>
    <xdr:to>
      <xdr:col>41</xdr:col>
      <xdr:colOff>50800</xdr:colOff>
      <xdr:row>39</xdr:row>
      <xdr:rowOff>59306</xdr:rowOff>
    </xdr:to>
    <xdr:cxnSp macro="">
      <xdr:nvCxnSpPr>
        <xdr:cNvPr id="139" name="直線コネクタ 138"/>
        <xdr:cNvCxnSpPr/>
      </xdr:nvCxnSpPr>
      <xdr:spPr>
        <a:xfrm flipV="1">
          <a:off x="6972300" y="6731866"/>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149379</xdr:rowOff>
    </xdr:from>
    <xdr:ext cx="534377" cy="259045"/>
    <xdr:sp macro="" textlink="">
      <xdr:nvSpPr>
        <xdr:cNvPr id="140" name="n_1aveValue【道路】&#10;一人当たり延長"/>
        <xdr:cNvSpPr txBox="1"/>
      </xdr:nvSpPr>
      <xdr:spPr>
        <a:xfrm>
          <a:off x="9359411" y="615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12105</xdr:rowOff>
    </xdr:from>
    <xdr:ext cx="534377" cy="259045"/>
    <xdr:sp macro="" textlink="">
      <xdr:nvSpPr>
        <xdr:cNvPr id="141" name="n_2aveValue【道路】&#10;一人当たり延長"/>
        <xdr:cNvSpPr txBox="1"/>
      </xdr:nvSpPr>
      <xdr:spPr>
        <a:xfrm>
          <a:off x="8483111" y="618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38897</xdr:rowOff>
    </xdr:from>
    <xdr:ext cx="534377" cy="259045"/>
    <xdr:sp macro="" textlink="">
      <xdr:nvSpPr>
        <xdr:cNvPr id="142" name="n_3aveValue【道路】&#10;一人当たり延長"/>
        <xdr:cNvSpPr txBox="1"/>
      </xdr:nvSpPr>
      <xdr:spPr>
        <a:xfrm>
          <a:off x="7594111" y="62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66603</xdr:rowOff>
    </xdr:from>
    <xdr:ext cx="534377" cy="259045"/>
    <xdr:sp macro="" textlink="">
      <xdr:nvSpPr>
        <xdr:cNvPr id="143" name="n_4aveValue【道路】&#10;一人当たり延長"/>
        <xdr:cNvSpPr txBox="1"/>
      </xdr:nvSpPr>
      <xdr:spPr>
        <a:xfrm>
          <a:off x="6705111" y="62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63720</xdr:rowOff>
    </xdr:from>
    <xdr:ext cx="534377" cy="259045"/>
    <xdr:sp macro="" textlink="">
      <xdr:nvSpPr>
        <xdr:cNvPr id="144" name="n_1mainValue【道路】&#10;一人当たり延長"/>
        <xdr:cNvSpPr txBox="1"/>
      </xdr:nvSpPr>
      <xdr:spPr>
        <a:xfrm>
          <a:off x="9359411" y="675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74236</xdr:rowOff>
    </xdr:from>
    <xdr:ext cx="534377" cy="259045"/>
    <xdr:sp macro="" textlink="">
      <xdr:nvSpPr>
        <xdr:cNvPr id="145" name="n_2mainValue【道路】&#10;一人当たり延長"/>
        <xdr:cNvSpPr txBox="1"/>
      </xdr:nvSpPr>
      <xdr:spPr>
        <a:xfrm>
          <a:off x="8483111" y="67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87243</xdr:rowOff>
    </xdr:from>
    <xdr:ext cx="534377" cy="259045"/>
    <xdr:sp macro="" textlink="">
      <xdr:nvSpPr>
        <xdr:cNvPr id="146" name="n_3mainValue【道路】&#10;一人当たり延長"/>
        <xdr:cNvSpPr txBox="1"/>
      </xdr:nvSpPr>
      <xdr:spPr>
        <a:xfrm>
          <a:off x="7594111" y="677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101233</xdr:rowOff>
    </xdr:from>
    <xdr:ext cx="534377" cy="259045"/>
    <xdr:sp macro="" textlink="">
      <xdr:nvSpPr>
        <xdr:cNvPr id="147" name="n_4mainValue【道路】&#10;一人当たり延長"/>
        <xdr:cNvSpPr txBox="1"/>
      </xdr:nvSpPr>
      <xdr:spPr>
        <a:xfrm>
          <a:off x="6705111" y="678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70502</xdr:rowOff>
    </xdr:from>
    <xdr:ext cx="405111" cy="259045"/>
    <xdr:sp macro="" textlink="">
      <xdr:nvSpPr>
        <xdr:cNvPr id="176" name="【橋りょう・トンネル】&#10;有形固定資産減価償却率平均値テキスト"/>
        <xdr:cNvSpPr txBox="1"/>
      </xdr:nvSpPr>
      <xdr:spPr>
        <a:xfrm>
          <a:off x="4673600" y="10700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xdr:cNvSpPr/>
      </xdr:nvSpPr>
      <xdr:spPr>
        <a:xfrm>
          <a:off x="3746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xdr:cNvSpPr/>
      </xdr:nvSpPr>
      <xdr:spPr>
        <a:xfrm>
          <a:off x="2857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xdr:cNvSpPr/>
      </xdr:nvSpPr>
      <xdr:spPr>
        <a:xfrm>
          <a:off x="196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87" name="楕円 186"/>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143527</xdr:rowOff>
    </xdr:from>
    <xdr:ext cx="405111" cy="259045"/>
    <xdr:sp macro="" textlink="">
      <xdr:nvSpPr>
        <xdr:cNvPr id="188" name="【橋りょう・トンネル】&#10;有形固定資産減価償却率該当値テキスト"/>
        <xdr:cNvSpPr txBox="1"/>
      </xdr:nvSpPr>
      <xdr:spPr>
        <a:xfrm>
          <a:off x="4673600"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89" name="楕円 188"/>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62</xdr:row>
      <xdr:rowOff>0</xdr:rowOff>
    </xdr:to>
    <xdr:cxnSp macro="">
      <xdr:nvCxnSpPr>
        <xdr:cNvPr id="190" name="直線コネクタ 189"/>
        <xdr:cNvCxnSpPr/>
      </xdr:nvCxnSpPr>
      <xdr:spPr>
        <a:xfrm>
          <a:off x="3797300" y="105956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91" name="楕円 190"/>
        <xdr:cNvSpPr/>
      </xdr:nvSpPr>
      <xdr:spPr>
        <a:xfrm>
          <a:off x="2857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129540</xdr:rowOff>
    </xdr:from>
    <xdr:to>
      <xdr:col>19</xdr:col>
      <xdr:colOff>177800</xdr:colOff>
      <xdr:row>61</xdr:row>
      <xdr:rowOff>137160</xdr:rowOff>
    </xdr:to>
    <xdr:cxnSp macro="">
      <xdr:nvCxnSpPr>
        <xdr:cNvPr id="192" name="直線コネクタ 191"/>
        <xdr:cNvCxnSpPr/>
      </xdr:nvCxnSpPr>
      <xdr:spPr>
        <a:xfrm>
          <a:off x="2908300" y="10587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193" name="楕円 192"/>
        <xdr:cNvSpPr/>
      </xdr:nvSpPr>
      <xdr:spPr>
        <a:xfrm>
          <a:off x="196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61</xdr:row>
      <xdr:rowOff>129540</xdr:rowOff>
    </xdr:to>
    <xdr:cxnSp macro="">
      <xdr:nvCxnSpPr>
        <xdr:cNvPr id="194" name="直線コネクタ 193"/>
        <xdr:cNvCxnSpPr/>
      </xdr:nvCxnSpPr>
      <xdr:spPr>
        <a:xfrm>
          <a:off x="2019300" y="10553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xdr:rowOff>
    </xdr:from>
    <xdr:to>
      <xdr:col>6</xdr:col>
      <xdr:colOff>38100</xdr:colOff>
      <xdr:row>61</xdr:row>
      <xdr:rowOff>111760</xdr:rowOff>
    </xdr:to>
    <xdr:sp macro="" textlink="">
      <xdr:nvSpPr>
        <xdr:cNvPr id="195" name="楕円 194"/>
        <xdr:cNvSpPr/>
      </xdr:nvSpPr>
      <xdr:spPr>
        <a:xfrm>
          <a:off x="1079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60960</xdr:rowOff>
    </xdr:from>
    <xdr:to>
      <xdr:col>10</xdr:col>
      <xdr:colOff>114300</xdr:colOff>
      <xdr:row>61</xdr:row>
      <xdr:rowOff>95250</xdr:rowOff>
    </xdr:to>
    <xdr:cxnSp macro="">
      <xdr:nvCxnSpPr>
        <xdr:cNvPr id="196" name="直線コネクタ 195"/>
        <xdr:cNvCxnSpPr/>
      </xdr:nvCxnSpPr>
      <xdr:spPr>
        <a:xfrm>
          <a:off x="1130300" y="10519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142892</xdr:rowOff>
    </xdr:from>
    <xdr:ext cx="405111" cy="259045"/>
    <xdr:sp macro="" textlink="">
      <xdr:nvSpPr>
        <xdr:cNvPr id="197" name="n_1aveValue【橋りょう・トンネル】&#10;有形固定資産減価償却率"/>
        <xdr:cNvSpPr txBox="1"/>
      </xdr:nvSpPr>
      <xdr:spPr>
        <a:xfrm>
          <a:off x="35820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98" name="n_2aveValue【橋りょう・トンネル】&#10;有形固定資産減価償却率"/>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70502</xdr:rowOff>
    </xdr:from>
    <xdr:ext cx="405111" cy="259045"/>
    <xdr:sp macro="" textlink="">
      <xdr:nvSpPr>
        <xdr:cNvPr id="199" name="n_3aveValue【橋りょう・トンネル】&#10;有形固定資産減価償却率"/>
        <xdr:cNvSpPr txBox="1"/>
      </xdr:nvSpPr>
      <xdr:spPr>
        <a:xfrm>
          <a:off x="1816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0" name="n_4aveValue【橋りょう・トンネ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33037</xdr:rowOff>
    </xdr:from>
    <xdr:ext cx="405111" cy="259045"/>
    <xdr:sp macro="" textlink="">
      <xdr:nvSpPr>
        <xdr:cNvPr id="201" name="n_1main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25417</xdr:rowOff>
    </xdr:from>
    <xdr:ext cx="405111" cy="259045"/>
    <xdr:sp macro="" textlink="">
      <xdr:nvSpPr>
        <xdr:cNvPr id="202" name="n_2mainValue【橋りょう・トンネル】&#10;有形固定資産減価償却率"/>
        <xdr:cNvSpPr txBox="1"/>
      </xdr:nvSpPr>
      <xdr:spPr>
        <a:xfrm>
          <a:off x="2705744" y="1031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162577</xdr:rowOff>
    </xdr:from>
    <xdr:ext cx="405111" cy="259045"/>
    <xdr:sp macro="" textlink="">
      <xdr:nvSpPr>
        <xdr:cNvPr id="203" name="n_3mainValue【橋りょう・トンネル】&#10;有形固定資産減価償却率"/>
        <xdr:cNvSpPr txBox="1"/>
      </xdr:nvSpPr>
      <xdr:spPr>
        <a:xfrm>
          <a:off x="1816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128287</xdr:rowOff>
    </xdr:from>
    <xdr:ext cx="405111" cy="259045"/>
    <xdr:sp macro="" textlink="">
      <xdr:nvSpPr>
        <xdr:cNvPr id="204" name="n_4mainValue【橋りょう・トンネル】&#10;有形固定資産減価償却率"/>
        <xdr:cNvSpPr txBox="1"/>
      </xdr:nvSpPr>
      <xdr:spPr>
        <a:xfrm>
          <a:off x="927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133166</xdr:rowOff>
    </xdr:from>
    <xdr:ext cx="599010" cy="259045"/>
    <xdr:sp macro="" textlink="">
      <xdr:nvSpPr>
        <xdr:cNvPr id="231" name="【橋りょう・トンネル】&#10;一人当たり有形固定資産（償却資産）額平均値テキスト"/>
        <xdr:cNvSpPr txBox="1"/>
      </xdr:nvSpPr>
      <xdr:spPr>
        <a:xfrm>
          <a:off x="10515600" y="10591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xdr:cNvSpPr/>
      </xdr:nvSpPr>
      <xdr:spPr>
        <a:xfrm>
          <a:off x="95885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xdr:cNvSpPr/>
      </xdr:nvSpPr>
      <xdr:spPr>
        <a:xfrm>
          <a:off x="8699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xdr:cNvSpPr/>
      </xdr:nvSpPr>
      <xdr:spPr>
        <a:xfrm>
          <a:off x="7810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xdr:cNvSpPr/>
      </xdr:nvSpPr>
      <xdr:spPr>
        <a:xfrm>
          <a:off x="6921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71338</xdr:rowOff>
    </xdr:from>
    <xdr:to>
      <xdr:col>55</xdr:col>
      <xdr:colOff>50800</xdr:colOff>
      <xdr:row>62</xdr:row>
      <xdr:rowOff>1488</xdr:rowOff>
    </xdr:to>
    <xdr:sp macro="" textlink="">
      <xdr:nvSpPr>
        <xdr:cNvPr id="242" name="楕円 241"/>
        <xdr:cNvSpPr/>
      </xdr:nvSpPr>
      <xdr:spPr>
        <a:xfrm>
          <a:off x="10426700" y="105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94215</xdr:rowOff>
    </xdr:from>
    <xdr:ext cx="599010" cy="259045"/>
    <xdr:sp macro="" textlink="">
      <xdr:nvSpPr>
        <xdr:cNvPr id="243" name="【橋りょう・トンネル】&#10;一人当たり有形固定資産（償却資産）額該当値テキスト"/>
        <xdr:cNvSpPr txBox="1"/>
      </xdr:nvSpPr>
      <xdr:spPr>
        <a:xfrm>
          <a:off x="10515600" y="1038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80453</xdr:rowOff>
    </xdr:from>
    <xdr:to>
      <xdr:col>50</xdr:col>
      <xdr:colOff>165100</xdr:colOff>
      <xdr:row>62</xdr:row>
      <xdr:rowOff>10603</xdr:rowOff>
    </xdr:to>
    <xdr:sp macro="" textlink="">
      <xdr:nvSpPr>
        <xdr:cNvPr id="244" name="楕円 243"/>
        <xdr:cNvSpPr/>
      </xdr:nvSpPr>
      <xdr:spPr>
        <a:xfrm>
          <a:off x="9588500" y="1053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122138</xdr:rowOff>
    </xdr:from>
    <xdr:to>
      <xdr:col>55</xdr:col>
      <xdr:colOff>0</xdr:colOff>
      <xdr:row>61</xdr:row>
      <xdr:rowOff>131253</xdr:rowOff>
    </xdr:to>
    <xdr:cxnSp macro="">
      <xdr:nvCxnSpPr>
        <xdr:cNvPr id="245" name="直線コネクタ 244"/>
        <xdr:cNvCxnSpPr/>
      </xdr:nvCxnSpPr>
      <xdr:spPr>
        <a:xfrm flipV="1">
          <a:off x="9639300" y="10580588"/>
          <a:ext cx="838200" cy="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99551</xdr:rowOff>
    </xdr:from>
    <xdr:to>
      <xdr:col>46</xdr:col>
      <xdr:colOff>38100</xdr:colOff>
      <xdr:row>62</xdr:row>
      <xdr:rowOff>29701</xdr:rowOff>
    </xdr:to>
    <xdr:sp macro="" textlink="">
      <xdr:nvSpPr>
        <xdr:cNvPr id="246" name="楕円 245"/>
        <xdr:cNvSpPr/>
      </xdr:nvSpPr>
      <xdr:spPr>
        <a:xfrm>
          <a:off x="8699500" y="105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131253</xdr:rowOff>
    </xdr:from>
    <xdr:to>
      <xdr:col>50</xdr:col>
      <xdr:colOff>114300</xdr:colOff>
      <xdr:row>61</xdr:row>
      <xdr:rowOff>150351</xdr:rowOff>
    </xdr:to>
    <xdr:cxnSp macro="">
      <xdr:nvCxnSpPr>
        <xdr:cNvPr id="247" name="直線コネクタ 246"/>
        <xdr:cNvCxnSpPr/>
      </xdr:nvCxnSpPr>
      <xdr:spPr>
        <a:xfrm flipV="1">
          <a:off x="8750300" y="10589703"/>
          <a:ext cx="889000" cy="1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108507</xdr:rowOff>
    </xdr:from>
    <xdr:to>
      <xdr:col>41</xdr:col>
      <xdr:colOff>101600</xdr:colOff>
      <xdr:row>62</xdr:row>
      <xdr:rowOff>38657</xdr:rowOff>
    </xdr:to>
    <xdr:sp macro="" textlink="">
      <xdr:nvSpPr>
        <xdr:cNvPr id="248" name="楕円 247"/>
        <xdr:cNvSpPr/>
      </xdr:nvSpPr>
      <xdr:spPr>
        <a:xfrm>
          <a:off x="7810500" y="1056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150351</xdr:rowOff>
    </xdr:from>
    <xdr:to>
      <xdr:col>45</xdr:col>
      <xdr:colOff>177800</xdr:colOff>
      <xdr:row>61</xdr:row>
      <xdr:rowOff>159307</xdr:rowOff>
    </xdr:to>
    <xdr:cxnSp macro="">
      <xdr:nvCxnSpPr>
        <xdr:cNvPr id="249" name="直線コネクタ 248"/>
        <xdr:cNvCxnSpPr/>
      </xdr:nvCxnSpPr>
      <xdr:spPr>
        <a:xfrm flipV="1">
          <a:off x="7861300" y="10608801"/>
          <a:ext cx="889000" cy="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114917</xdr:rowOff>
    </xdr:from>
    <xdr:to>
      <xdr:col>36</xdr:col>
      <xdr:colOff>165100</xdr:colOff>
      <xdr:row>62</xdr:row>
      <xdr:rowOff>45067</xdr:rowOff>
    </xdr:to>
    <xdr:sp macro="" textlink="">
      <xdr:nvSpPr>
        <xdr:cNvPr id="250" name="楕円 249"/>
        <xdr:cNvSpPr/>
      </xdr:nvSpPr>
      <xdr:spPr>
        <a:xfrm>
          <a:off x="6921500" y="105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159307</xdr:rowOff>
    </xdr:from>
    <xdr:to>
      <xdr:col>41</xdr:col>
      <xdr:colOff>50800</xdr:colOff>
      <xdr:row>61</xdr:row>
      <xdr:rowOff>165717</xdr:rowOff>
    </xdr:to>
    <xdr:cxnSp macro="">
      <xdr:nvCxnSpPr>
        <xdr:cNvPr id="251" name="直線コネクタ 250"/>
        <xdr:cNvCxnSpPr/>
      </xdr:nvCxnSpPr>
      <xdr:spPr>
        <a:xfrm flipV="1">
          <a:off x="6972300" y="10617757"/>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72619</xdr:rowOff>
    </xdr:from>
    <xdr:ext cx="599010" cy="259045"/>
    <xdr:sp macro="" textlink="">
      <xdr:nvSpPr>
        <xdr:cNvPr id="252" name="n_1aveValue【橋りょう・トンネル】&#10;一人当たり有形固定資産（償却資産）額"/>
        <xdr:cNvSpPr txBox="1"/>
      </xdr:nvSpPr>
      <xdr:spPr>
        <a:xfrm>
          <a:off x="9327095" y="107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81155</xdr:rowOff>
    </xdr:from>
    <xdr:ext cx="599010" cy="259045"/>
    <xdr:sp macro="" textlink="">
      <xdr:nvSpPr>
        <xdr:cNvPr id="253" name="n_2aveValue【橋りょう・トンネル】&#10;一人当たり有形固定資産（償却資産）額"/>
        <xdr:cNvSpPr txBox="1"/>
      </xdr:nvSpPr>
      <xdr:spPr>
        <a:xfrm>
          <a:off x="8450795" y="107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103898</xdr:rowOff>
    </xdr:from>
    <xdr:ext cx="599010" cy="259045"/>
    <xdr:sp macro="" textlink="">
      <xdr:nvSpPr>
        <xdr:cNvPr id="254" name="n_3aveValue【橋りょう・トンネル】&#10;一人当たり有形固定資産（償却資産）額"/>
        <xdr:cNvSpPr txBox="1"/>
      </xdr:nvSpPr>
      <xdr:spPr>
        <a:xfrm>
          <a:off x="7561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132794</xdr:rowOff>
    </xdr:from>
    <xdr:ext cx="599010" cy="259045"/>
    <xdr:sp macro="" textlink="">
      <xdr:nvSpPr>
        <xdr:cNvPr id="255" name="n_4aveValue【橋りょう・トンネル】&#10;一人当たり有形固定資産（償却資産）額"/>
        <xdr:cNvSpPr txBox="1"/>
      </xdr:nvSpPr>
      <xdr:spPr>
        <a:xfrm>
          <a:off x="6672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27130</xdr:rowOff>
    </xdr:from>
    <xdr:ext cx="599010" cy="259045"/>
    <xdr:sp macro="" textlink="">
      <xdr:nvSpPr>
        <xdr:cNvPr id="256" name="n_1mainValue【橋りょう・トンネル】&#10;一人当たり有形固定資産（償却資産）額"/>
        <xdr:cNvSpPr txBox="1"/>
      </xdr:nvSpPr>
      <xdr:spPr>
        <a:xfrm>
          <a:off x="9327095" y="1031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46228</xdr:rowOff>
    </xdr:from>
    <xdr:ext cx="599010" cy="259045"/>
    <xdr:sp macro="" textlink="">
      <xdr:nvSpPr>
        <xdr:cNvPr id="257" name="n_2mainValue【橋りょう・トンネル】&#10;一人当たり有形固定資産（償却資産）額"/>
        <xdr:cNvSpPr txBox="1"/>
      </xdr:nvSpPr>
      <xdr:spPr>
        <a:xfrm>
          <a:off x="8450795" y="1033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55184</xdr:rowOff>
    </xdr:from>
    <xdr:ext cx="599010" cy="259045"/>
    <xdr:sp macro="" textlink="">
      <xdr:nvSpPr>
        <xdr:cNvPr id="258" name="n_3mainValue【橋りょう・トンネル】&#10;一人当たり有形固定資産（償却資産）額"/>
        <xdr:cNvSpPr txBox="1"/>
      </xdr:nvSpPr>
      <xdr:spPr>
        <a:xfrm>
          <a:off x="7561795" y="1034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61594</xdr:rowOff>
    </xdr:from>
    <xdr:ext cx="599010" cy="259045"/>
    <xdr:sp macro="" textlink="">
      <xdr:nvSpPr>
        <xdr:cNvPr id="259" name="n_4mainValue【橋りょう・トンネル】&#10;一人当たり有形固定資産（償却資産）額"/>
        <xdr:cNvSpPr txBox="1"/>
      </xdr:nvSpPr>
      <xdr:spPr>
        <a:xfrm>
          <a:off x="6672795" y="1034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9162</xdr:rowOff>
    </xdr:from>
    <xdr:ext cx="405111" cy="259045"/>
    <xdr:sp macro="" textlink="">
      <xdr:nvSpPr>
        <xdr:cNvPr id="287" name="【公営住宅】&#10;有形固定資産減価償却率平均値テキスト"/>
        <xdr:cNvSpPr txBox="1"/>
      </xdr:nvSpPr>
      <xdr:spPr>
        <a:xfrm>
          <a:off x="4673600" y="1406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xdr:cNvSpPr/>
      </xdr:nvSpPr>
      <xdr:spPr>
        <a:xfrm>
          <a:off x="3746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xdr:cNvSpPr/>
      </xdr:nvSpPr>
      <xdr:spPr>
        <a:xfrm>
          <a:off x="2857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xdr:cNvSpPr/>
      </xdr:nvSpPr>
      <xdr:spPr>
        <a:xfrm>
          <a:off x="196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97028</xdr:rowOff>
    </xdr:from>
    <xdr:to>
      <xdr:col>24</xdr:col>
      <xdr:colOff>114300</xdr:colOff>
      <xdr:row>79</xdr:row>
      <xdr:rowOff>27178</xdr:rowOff>
    </xdr:to>
    <xdr:sp macro="" textlink="">
      <xdr:nvSpPr>
        <xdr:cNvPr id="298" name="楕円 297"/>
        <xdr:cNvSpPr/>
      </xdr:nvSpPr>
      <xdr:spPr>
        <a:xfrm>
          <a:off x="45847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50055</xdr:rowOff>
    </xdr:from>
    <xdr:ext cx="405111" cy="259045"/>
    <xdr:sp macro="" textlink="">
      <xdr:nvSpPr>
        <xdr:cNvPr id="299" name="【公営住宅】&#10;有形固定資産減価償却率該当値テキスト"/>
        <xdr:cNvSpPr txBox="1"/>
      </xdr:nvSpPr>
      <xdr:spPr>
        <a:xfrm>
          <a:off x="4673600" y="13423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39878</xdr:rowOff>
    </xdr:from>
    <xdr:to>
      <xdr:col>20</xdr:col>
      <xdr:colOff>38100</xdr:colOff>
      <xdr:row>78</xdr:row>
      <xdr:rowOff>141478</xdr:rowOff>
    </xdr:to>
    <xdr:sp macro="" textlink="">
      <xdr:nvSpPr>
        <xdr:cNvPr id="300" name="楕円 299"/>
        <xdr:cNvSpPr/>
      </xdr:nvSpPr>
      <xdr:spPr>
        <a:xfrm>
          <a:off x="3746500" y="13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90678</xdr:rowOff>
    </xdr:from>
    <xdr:to>
      <xdr:col>24</xdr:col>
      <xdr:colOff>63500</xdr:colOff>
      <xdr:row>78</xdr:row>
      <xdr:rowOff>147828</xdr:rowOff>
    </xdr:to>
    <xdr:cxnSp macro="">
      <xdr:nvCxnSpPr>
        <xdr:cNvPr id="301" name="直線コネクタ 300"/>
        <xdr:cNvCxnSpPr/>
      </xdr:nvCxnSpPr>
      <xdr:spPr>
        <a:xfrm>
          <a:off x="3797300" y="1346377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151892</xdr:rowOff>
    </xdr:from>
    <xdr:to>
      <xdr:col>15</xdr:col>
      <xdr:colOff>101600</xdr:colOff>
      <xdr:row>78</xdr:row>
      <xdr:rowOff>82042</xdr:rowOff>
    </xdr:to>
    <xdr:sp macro="" textlink="">
      <xdr:nvSpPr>
        <xdr:cNvPr id="302" name="楕円 301"/>
        <xdr:cNvSpPr/>
      </xdr:nvSpPr>
      <xdr:spPr>
        <a:xfrm>
          <a:off x="28575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31242</xdr:rowOff>
    </xdr:from>
    <xdr:to>
      <xdr:col>19</xdr:col>
      <xdr:colOff>177800</xdr:colOff>
      <xdr:row>78</xdr:row>
      <xdr:rowOff>90678</xdr:rowOff>
    </xdr:to>
    <xdr:cxnSp macro="">
      <xdr:nvCxnSpPr>
        <xdr:cNvPr id="303" name="直線コネクタ 302"/>
        <xdr:cNvCxnSpPr/>
      </xdr:nvCxnSpPr>
      <xdr:spPr>
        <a:xfrm>
          <a:off x="2908300" y="1340434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94742</xdr:rowOff>
    </xdr:from>
    <xdr:to>
      <xdr:col>10</xdr:col>
      <xdr:colOff>165100</xdr:colOff>
      <xdr:row>78</xdr:row>
      <xdr:rowOff>24892</xdr:rowOff>
    </xdr:to>
    <xdr:sp macro="" textlink="">
      <xdr:nvSpPr>
        <xdr:cNvPr id="304" name="楕円 303"/>
        <xdr:cNvSpPr/>
      </xdr:nvSpPr>
      <xdr:spPr>
        <a:xfrm>
          <a:off x="1968500" y="132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145542</xdr:rowOff>
    </xdr:from>
    <xdr:to>
      <xdr:col>15</xdr:col>
      <xdr:colOff>50800</xdr:colOff>
      <xdr:row>78</xdr:row>
      <xdr:rowOff>31242</xdr:rowOff>
    </xdr:to>
    <xdr:cxnSp macro="">
      <xdr:nvCxnSpPr>
        <xdr:cNvPr id="305" name="直線コネクタ 304"/>
        <xdr:cNvCxnSpPr/>
      </xdr:nvCxnSpPr>
      <xdr:spPr>
        <a:xfrm>
          <a:off x="2019300" y="1334719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39878</xdr:rowOff>
    </xdr:from>
    <xdr:to>
      <xdr:col>6</xdr:col>
      <xdr:colOff>38100</xdr:colOff>
      <xdr:row>77</xdr:row>
      <xdr:rowOff>141478</xdr:rowOff>
    </xdr:to>
    <xdr:sp macro="" textlink="">
      <xdr:nvSpPr>
        <xdr:cNvPr id="306" name="楕円 305"/>
        <xdr:cNvSpPr/>
      </xdr:nvSpPr>
      <xdr:spPr>
        <a:xfrm>
          <a:off x="1079500" y="132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90678</xdr:rowOff>
    </xdr:from>
    <xdr:to>
      <xdr:col>10</xdr:col>
      <xdr:colOff>114300</xdr:colOff>
      <xdr:row>77</xdr:row>
      <xdr:rowOff>145542</xdr:rowOff>
    </xdr:to>
    <xdr:cxnSp macro="">
      <xdr:nvCxnSpPr>
        <xdr:cNvPr id="307" name="直線コネクタ 306"/>
        <xdr:cNvCxnSpPr/>
      </xdr:nvCxnSpPr>
      <xdr:spPr>
        <a:xfrm>
          <a:off x="1130300" y="13292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43451</xdr:rowOff>
    </xdr:from>
    <xdr:ext cx="405111" cy="259045"/>
    <xdr:sp macro="" textlink="">
      <xdr:nvSpPr>
        <xdr:cNvPr id="308" name="n_1aveValue【公営住宅】&#10;有形固定資産減価償却率"/>
        <xdr:cNvSpPr txBox="1"/>
      </xdr:nvSpPr>
      <xdr:spPr>
        <a:xfrm>
          <a:off x="35820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25164</xdr:rowOff>
    </xdr:from>
    <xdr:ext cx="405111" cy="259045"/>
    <xdr:sp macro="" textlink="">
      <xdr:nvSpPr>
        <xdr:cNvPr id="309" name="n_2aveValue【公営住宅】&#10;有形固定資産減価償却率"/>
        <xdr:cNvSpPr txBox="1"/>
      </xdr:nvSpPr>
      <xdr:spPr>
        <a:xfrm>
          <a:off x="2705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310" name="n_3aveValue【公営住宅】&#10;有形固定資産減価償却率"/>
        <xdr:cNvSpPr txBox="1"/>
      </xdr:nvSpPr>
      <xdr:spPr>
        <a:xfrm>
          <a:off x="1816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43451</xdr:rowOff>
    </xdr:from>
    <xdr:ext cx="405111" cy="259045"/>
    <xdr:sp macro="" textlink="">
      <xdr:nvSpPr>
        <xdr:cNvPr id="311" name="n_4aveValue【公営住宅】&#10;有形固定資産減価償却率"/>
        <xdr:cNvSpPr txBox="1"/>
      </xdr:nvSpPr>
      <xdr:spPr>
        <a:xfrm>
          <a:off x="927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158005</xdr:rowOff>
    </xdr:from>
    <xdr:ext cx="405111" cy="259045"/>
    <xdr:sp macro="" textlink="">
      <xdr:nvSpPr>
        <xdr:cNvPr id="312" name="n_1mainValue【公営住宅】&#10;有形固定資産減価償却率"/>
        <xdr:cNvSpPr txBox="1"/>
      </xdr:nvSpPr>
      <xdr:spPr>
        <a:xfrm>
          <a:off x="3582044" y="1318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98569</xdr:rowOff>
    </xdr:from>
    <xdr:ext cx="405111" cy="259045"/>
    <xdr:sp macro="" textlink="">
      <xdr:nvSpPr>
        <xdr:cNvPr id="313" name="n_2mainValue【公営住宅】&#10;有形固定資産減価償却率"/>
        <xdr:cNvSpPr txBox="1"/>
      </xdr:nvSpPr>
      <xdr:spPr>
        <a:xfrm>
          <a:off x="2705744" y="1312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41419</xdr:rowOff>
    </xdr:from>
    <xdr:ext cx="405111" cy="259045"/>
    <xdr:sp macro="" textlink="">
      <xdr:nvSpPr>
        <xdr:cNvPr id="314" name="n_3mainValue【公営住宅】&#10;有形固定資産減価償却率"/>
        <xdr:cNvSpPr txBox="1"/>
      </xdr:nvSpPr>
      <xdr:spPr>
        <a:xfrm>
          <a:off x="1816744" y="1307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158005</xdr:rowOff>
    </xdr:from>
    <xdr:ext cx="405111" cy="259045"/>
    <xdr:sp macro="" textlink="">
      <xdr:nvSpPr>
        <xdr:cNvPr id="315" name="n_4mainValue【公営住宅】&#10;有形固定資産減価償却率"/>
        <xdr:cNvSpPr txBox="1"/>
      </xdr:nvSpPr>
      <xdr:spPr>
        <a:xfrm>
          <a:off x="927744" y="130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63213</xdr:rowOff>
    </xdr:from>
    <xdr:ext cx="469744" cy="259045"/>
    <xdr:sp macro="" textlink="">
      <xdr:nvSpPr>
        <xdr:cNvPr id="342" name="【公営住宅】&#10;一人当たり面積平均値テキスト"/>
        <xdr:cNvSpPr txBox="1"/>
      </xdr:nvSpPr>
      <xdr:spPr>
        <a:xfrm>
          <a:off x="10515600" y="1412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xdr:cNvSpPr/>
      </xdr:nvSpPr>
      <xdr:spPr>
        <a:xfrm>
          <a:off x="95885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xdr:cNvSpPr/>
      </xdr:nvSpPr>
      <xdr:spPr>
        <a:xfrm>
          <a:off x="8699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xdr:cNvSpPr/>
      </xdr:nvSpPr>
      <xdr:spPr>
        <a:xfrm>
          <a:off x="7810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xdr:cNvSpPr/>
      </xdr:nvSpPr>
      <xdr:spPr>
        <a:xfrm>
          <a:off x="6921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74625</xdr:rowOff>
    </xdr:from>
    <xdr:to>
      <xdr:col>55</xdr:col>
      <xdr:colOff>50800</xdr:colOff>
      <xdr:row>85</xdr:row>
      <xdr:rowOff>4775</xdr:rowOff>
    </xdr:to>
    <xdr:sp macro="" textlink="">
      <xdr:nvSpPr>
        <xdr:cNvPr id="353" name="楕円 352"/>
        <xdr:cNvSpPr/>
      </xdr:nvSpPr>
      <xdr:spPr>
        <a:xfrm>
          <a:off x="10426700" y="1447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53052</xdr:rowOff>
    </xdr:from>
    <xdr:ext cx="469744" cy="259045"/>
    <xdr:sp macro="" textlink="">
      <xdr:nvSpPr>
        <xdr:cNvPr id="354" name="【公営住宅】&#10;一人当たり面積該当値テキスト"/>
        <xdr:cNvSpPr txBox="1"/>
      </xdr:nvSpPr>
      <xdr:spPr>
        <a:xfrm>
          <a:off x="10515600" y="1445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80569</xdr:rowOff>
    </xdr:from>
    <xdr:to>
      <xdr:col>50</xdr:col>
      <xdr:colOff>165100</xdr:colOff>
      <xdr:row>85</xdr:row>
      <xdr:rowOff>10719</xdr:rowOff>
    </xdr:to>
    <xdr:sp macro="" textlink="">
      <xdr:nvSpPr>
        <xdr:cNvPr id="355" name="楕円 354"/>
        <xdr:cNvSpPr/>
      </xdr:nvSpPr>
      <xdr:spPr>
        <a:xfrm>
          <a:off x="9588500" y="1448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125425</xdr:rowOff>
    </xdr:from>
    <xdr:to>
      <xdr:col>55</xdr:col>
      <xdr:colOff>0</xdr:colOff>
      <xdr:row>84</xdr:row>
      <xdr:rowOff>131369</xdr:rowOff>
    </xdr:to>
    <xdr:cxnSp macro="">
      <xdr:nvCxnSpPr>
        <xdr:cNvPr id="356" name="直線コネクタ 355"/>
        <xdr:cNvCxnSpPr/>
      </xdr:nvCxnSpPr>
      <xdr:spPr>
        <a:xfrm flipV="1">
          <a:off x="9639300" y="14527225"/>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85598</xdr:rowOff>
    </xdr:from>
    <xdr:to>
      <xdr:col>46</xdr:col>
      <xdr:colOff>38100</xdr:colOff>
      <xdr:row>85</xdr:row>
      <xdr:rowOff>15748</xdr:rowOff>
    </xdr:to>
    <xdr:sp macro="" textlink="">
      <xdr:nvSpPr>
        <xdr:cNvPr id="357" name="楕円 356"/>
        <xdr:cNvSpPr/>
      </xdr:nvSpPr>
      <xdr:spPr>
        <a:xfrm>
          <a:off x="8699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131369</xdr:rowOff>
    </xdr:from>
    <xdr:to>
      <xdr:col>50</xdr:col>
      <xdr:colOff>114300</xdr:colOff>
      <xdr:row>84</xdr:row>
      <xdr:rowOff>136398</xdr:rowOff>
    </xdr:to>
    <xdr:cxnSp macro="">
      <xdr:nvCxnSpPr>
        <xdr:cNvPr id="358" name="直線コネクタ 357"/>
        <xdr:cNvCxnSpPr/>
      </xdr:nvCxnSpPr>
      <xdr:spPr>
        <a:xfrm flipV="1">
          <a:off x="8750300" y="1453316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91542</xdr:rowOff>
    </xdr:from>
    <xdr:to>
      <xdr:col>41</xdr:col>
      <xdr:colOff>101600</xdr:colOff>
      <xdr:row>85</xdr:row>
      <xdr:rowOff>21692</xdr:rowOff>
    </xdr:to>
    <xdr:sp macro="" textlink="">
      <xdr:nvSpPr>
        <xdr:cNvPr id="359" name="楕円 358"/>
        <xdr:cNvSpPr/>
      </xdr:nvSpPr>
      <xdr:spPr>
        <a:xfrm>
          <a:off x="7810500" y="1449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136398</xdr:rowOff>
    </xdr:from>
    <xdr:to>
      <xdr:col>45</xdr:col>
      <xdr:colOff>177800</xdr:colOff>
      <xdr:row>84</xdr:row>
      <xdr:rowOff>142342</xdr:rowOff>
    </xdr:to>
    <xdr:cxnSp macro="">
      <xdr:nvCxnSpPr>
        <xdr:cNvPr id="360" name="直線コネクタ 359"/>
        <xdr:cNvCxnSpPr/>
      </xdr:nvCxnSpPr>
      <xdr:spPr>
        <a:xfrm flipV="1">
          <a:off x="7861300" y="1453819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96114</xdr:rowOff>
    </xdr:from>
    <xdr:to>
      <xdr:col>36</xdr:col>
      <xdr:colOff>165100</xdr:colOff>
      <xdr:row>85</xdr:row>
      <xdr:rowOff>26264</xdr:rowOff>
    </xdr:to>
    <xdr:sp macro="" textlink="">
      <xdr:nvSpPr>
        <xdr:cNvPr id="361" name="楕円 360"/>
        <xdr:cNvSpPr/>
      </xdr:nvSpPr>
      <xdr:spPr>
        <a:xfrm>
          <a:off x="6921500" y="144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142342</xdr:rowOff>
    </xdr:from>
    <xdr:to>
      <xdr:col>41</xdr:col>
      <xdr:colOff>50800</xdr:colOff>
      <xdr:row>84</xdr:row>
      <xdr:rowOff>146914</xdr:rowOff>
    </xdr:to>
    <xdr:cxnSp macro="">
      <xdr:nvCxnSpPr>
        <xdr:cNvPr id="362" name="直線コネクタ 361"/>
        <xdr:cNvCxnSpPr/>
      </xdr:nvCxnSpPr>
      <xdr:spPr>
        <a:xfrm flipV="1">
          <a:off x="6972300" y="145441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22217</xdr:rowOff>
    </xdr:from>
    <xdr:ext cx="469744" cy="259045"/>
    <xdr:sp macro="" textlink="">
      <xdr:nvSpPr>
        <xdr:cNvPr id="363" name="n_1aveValue【公営住宅】&#10;一人当たり面積"/>
        <xdr:cNvSpPr txBox="1"/>
      </xdr:nvSpPr>
      <xdr:spPr>
        <a:xfrm>
          <a:off x="9391727" y="1408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11244</xdr:rowOff>
    </xdr:from>
    <xdr:ext cx="469744" cy="259045"/>
    <xdr:sp macro="" textlink="">
      <xdr:nvSpPr>
        <xdr:cNvPr id="364" name="n_2aveValue【公営住宅】&#10;一人当たり面積"/>
        <xdr:cNvSpPr txBox="1"/>
      </xdr:nvSpPr>
      <xdr:spPr>
        <a:xfrm>
          <a:off x="85154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63364</xdr:rowOff>
    </xdr:from>
    <xdr:ext cx="469744" cy="259045"/>
    <xdr:sp macro="" textlink="">
      <xdr:nvSpPr>
        <xdr:cNvPr id="365" name="n_3aveValue【公営住宅】&#10;一人当たり面積"/>
        <xdr:cNvSpPr txBox="1"/>
      </xdr:nvSpPr>
      <xdr:spPr>
        <a:xfrm>
          <a:off x="7626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59250</xdr:rowOff>
    </xdr:from>
    <xdr:ext cx="469744" cy="259045"/>
    <xdr:sp macro="" textlink="">
      <xdr:nvSpPr>
        <xdr:cNvPr id="366" name="n_4aveValue【公営住宅】&#10;一人当たり面積"/>
        <xdr:cNvSpPr txBox="1"/>
      </xdr:nvSpPr>
      <xdr:spPr>
        <a:xfrm>
          <a:off x="6737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1846</xdr:rowOff>
    </xdr:from>
    <xdr:ext cx="469744" cy="259045"/>
    <xdr:sp macro="" textlink="">
      <xdr:nvSpPr>
        <xdr:cNvPr id="367" name="n_1mainValue【公営住宅】&#10;一人当たり面積"/>
        <xdr:cNvSpPr txBox="1"/>
      </xdr:nvSpPr>
      <xdr:spPr>
        <a:xfrm>
          <a:off x="9391727" y="1457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6875</xdr:rowOff>
    </xdr:from>
    <xdr:ext cx="469744" cy="259045"/>
    <xdr:sp macro="" textlink="">
      <xdr:nvSpPr>
        <xdr:cNvPr id="368" name="n_2mainValue【公営住宅】&#10;一人当たり面積"/>
        <xdr:cNvSpPr txBox="1"/>
      </xdr:nvSpPr>
      <xdr:spPr>
        <a:xfrm>
          <a:off x="8515427"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12819</xdr:rowOff>
    </xdr:from>
    <xdr:ext cx="469744" cy="259045"/>
    <xdr:sp macro="" textlink="">
      <xdr:nvSpPr>
        <xdr:cNvPr id="369" name="n_3mainValue【公営住宅】&#10;一人当たり面積"/>
        <xdr:cNvSpPr txBox="1"/>
      </xdr:nvSpPr>
      <xdr:spPr>
        <a:xfrm>
          <a:off x="7626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17391</xdr:rowOff>
    </xdr:from>
    <xdr:ext cx="469744" cy="259045"/>
    <xdr:sp macro="" textlink="">
      <xdr:nvSpPr>
        <xdr:cNvPr id="370" name="n_4mainValue【公営住宅】&#10;一人当たり面積"/>
        <xdr:cNvSpPr txBox="1"/>
      </xdr:nvSpPr>
      <xdr:spPr>
        <a:xfrm>
          <a:off x="6737427" y="1459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411" name="直線コネクタ 410"/>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14"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15" name="直線コネクタ 414"/>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16"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17" name="フローチャート: 判断 416"/>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18" name="フローチャート: 判断 417"/>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19" name="フローチャート: 判断 418"/>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20" name="フローチャート: 判断 419"/>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421" name="フローチャート: 判断 420"/>
        <xdr:cNvSpPr/>
      </xdr:nvSpPr>
      <xdr:spPr>
        <a:xfrm>
          <a:off x="1276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427" name="楕円 426"/>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163847</xdr:rowOff>
    </xdr:from>
    <xdr:ext cx="405111" cy="259045"/>
    <xdr:sp macro="" textlink="">
      <xdr:nvSpPr>
        <xdr:cNvPr id="428" name="【認定こども園・幼稚園・保育所】&#10;有形固定資産減価償却率該当値テキスト"/>
        <xdr:cNvSpPr txBox="1"/>
      </xdr:nvSpPr>
      <xdr:spPr>
        <a:xfrm>
          <a:off x="16357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137795</xdr:rowOff>
    </xdr:from>
    <xdr:to>
      <xdr:col>81</xdr:col>
      <xdr:colOff>101600</xdr:colOff>
      <xdr:row>38</xdr:row>
      <xdr:rowOff>67945</xdr:rowOff>
    </xdr:to>
    <xdr:sp macro="" textlink="">
      <xdr:nvSpPr>
        <xdr:cNvPr id="429" name="楕円 428"/>
        <xdr:cNvSpPr/>
      </xdr:nvSpPr>
      <xdr:spPr>
        <a:xfrm>
          <a:off x="15430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17145</xdr:rowOff>
    </xdr:from>
    <xdr:to>
      <xdr:col>85</xdr:col>
      <xdr:colOff>127000</xdr:colOff>
      <xdr:row>38</xdr:row>
      <xdr:rowOff>64770</xdr:rowOff>
    </xdr:to>
    <xdr:cxnSp macro="">
      <xdr:nvCxnSpPr>
        <xdr:cNvPr id="430" name="直線コネクタ 429"/>
        <xdr:cNvCxnSpPr/>
      </xdr:nvCxnSpPr>
      <xdr:spPr>
        <a:xfrm>
          <a:off x="15481300" y="65322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99695</xdr:rowOff>
    </xdr:from>
    <xdr:to>
      <xdr:col>76</xdr:col>
      <xdr:colOff>165100</xdr:colOff>
      <xdr:row>38</xdr:row>
      <xdr:rowOff>29845</xdr:rowOff>
    </xdr:to>
    <xdr:sp macro="" textlink="">
      <xdr:nvSpPr>
        <xdr:cNvPr id="431" name="楕円 430"/>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38</xdr:row>
      <xdr:rowOff>17145</xdr:rowOff>
    </xdr:to>
    <xdr:cxnSp macro="">
      <xdr:nvCxnSpPr>
        <xdr:cNvPr id="432" name="直線コネクタ 431"/>
        <xdr:cNvCxnSpPr/>
      </xdr:nvCxnSpPr>
      <xdr:spPr>
        <a:xfrm>
          <a:off x="14592300" y="64941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33" name="楕円 432"/>
        <xdr:cNvSpPr/>
      </xdr:nvSpPr>
      <xdr:spPr>
        <a:xfrm>
          <a:off x="1365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114300</xdr:rowOff>
    </xdr:from>
    <xdr:to>
      <xdr:col>76</xdr:col>
      <xdr:colOff>114300</xdr:colOff>
      <xdr:row>37</xdr:row>
      <xdr:rowOff>150495</xdr:rowOff>
    </xdr:to>
    <xdr:cxnSp macro="">
      <xdr:nvCxnSpPr>
        <xdr:cNvPr id="434" name="直線コネクタ 433"/>
        <xdr:cNvCxnSpPr/>
      </xdr:nvCxnSpPr>
      <xdr:spPr>
        <a:xfrm>
          <a:off x="13703300" y="6457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122555</xdr:rowOff>
    </xdr:from>
    <xdr:to>
      <xdr:col>67</xdr:col>
      <xdr:colOff>101600</xdr:colOff>
      <xdr:row>38</xdr:row>
      <xdr:rowOff>52705</xdr:rowOff>
    </xdr:to>
    <xdr:sp macro="" textlink="">
      <xdr:nvSpPr>
        <xdr:cNvPr id="435" name="楕円 434"/>
        <xdr:cNvSpPr/>
      </xdr:nvSpPr>
      <xdr:spPr>
        <a:xfrm>
          <a:off x="12763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114300</xdr:rowOff>
    </xdr:from>
    <xdr:to>
      <xdr:col>71</xdr:col>
      <xdr:colOff>177800</xdr:colOff>
      <xdr:row>38</xdr:row>
      <xdr:rowOff>1905</xdr:rowOff>
    </xdr:to>
    <xdr:cxnSp macro="">
      <xdr:nvCxnSpPr>
        <xdr:cNvPr id="436" name="直線コネクタ 435"/>
        <xdr:cNvCxnSpPr/>
      </xdr:nvCxnSpPr>
      <xdr:spPr>
        <a:xfrm flipV="1">
          <a:off x="12814300" y="64579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37"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38" name="n_2aveValue【認定こども園・幼稚園・保育所】&#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39" name="n_3aveValue【認定こども園・幼稚園・保育所】&#10;有形固定資産減価償却率"/>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440" name="n_4aveValue【認定こども園・幼稚園・保育所】&#10;有形固定資産減価償却率"/>
        <xdr:cNvSpPr txBox="1"/>
      </xdr:nvSpPr>
      <xdr:spPr>
        <a:xfrm>
          <a:off x="12611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59072</xdr:rowOff>
    </xdr:from>
    <xdr:ext cx="405111" cy="259045"/>
    <xdr:sp macro="" textlink="">
      <xdr:nvSpPr>
        <xdr:cNvPr id="441" name="n_1mainValue【認定こども園・幼稚園・保育所】&#10;有形固定資産減価償却率"/>
        <xdr:cNvSpPr txBox="1"/>
      </xdr:nvSpPr>
      <xdr:spPr>
        <a:xfrm>
          <a:off x="15266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20972</xdr:rowOff>
    </xdr:from>
    <xdr:ext cx="405111" cy="259045"/>
    <xdr:sp macro="" textlink="">
      <xdr:nvSpPr>
        <xdr:cNvPr id="442" name="n_2mainValue【認定こども園・幼稚園・保育所】&#10;有形固定資産減価償却率"/>
        <xdr:cNvSpPr txBox="1"/>
      </xdr:nvSpPr>
      <xdr:spPr>
        <a:xfrm>
          <a:off x="14389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156227</xdr:rowOff>
    </xdr:from>
    <xdr:ext cx="405111" cy="259045"/>
    <xdr:sp macro="" textlink="">
      <xdr:nvSpPr>
        <xdr:cNvPr id="443" name="n_3mainValue【認定こども園・幼稚園・保育所】&#10;有形固定資産減価償却率"/>
        <xdr:cNvSpPr txBox="1"/>
      </xdr:nvSpPr>
      <xdr:spPr>
        <a:xfrm>
          <a:off x="13500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444" name="n_4mainValue【認定こども園・幼稚園・保育所】&#10;有形固定資産減価償却率"/>
        <xdr:cNvSpPr txBox="1"/>
      </xdr:nvSpPr>
      <xdr:spPr>
        <a:xfrm>
          <a:off x="12611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468" name="直線コネクタ 467"/>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469" name="【認定こども園・幼稚園・保育所】&#10;一人当たり面積最小値テキスト"/>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470" name="直線コネクタ 469"/>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1"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2" name="直線コネクタ 471"/>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156227</xdr:rowOff>
    </xdr:from>
    <xdr:ext cx="469744" cy="259045"/>
    <xdr:sp macro="" textlink="">
      <xdr:nvSpPr>
        <xdr:cNvPr id="473" name="【認定こども園・幼稚園・保育所】&#10;一人当たり面積平均値テキスト"/>
        <xdr:cNvSpPr txBox="1"/>
      </xdr:nvSpPr>
      <xdr:spPr>
        <a:xfrm>
          <a:off x="2219960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74" name="フローチャート: 判断 473"/>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475" name="フローチャート: 判断 474"/>
        <xdr:cNvSpPr/>
      </xdr:nvSpPr>
      <xdr:spPr>
        <a:xfrm>
          <a:off x="21272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476" name="フローチャート: 判断 475"/>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477" name="フローチャート: 判断 476"/>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478" name="フローチャート: 判断 477"/>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55880</xdr:rowOff>
    </xdr:from>
    <xdr:to>
      <xdr:col>116</xdr:col>
      <xdr:colOff>114300</xdr:colOff>
      <xdr:row>37</xdr:row>
      <xdr:rowOff>157480</xdr:rowOff>
    </xdr:to>
    <xdr:sp macro="" textlink="">
      <xdr:nvSpPr>
        <xdr:cNvPr id="484" name="楕円 483"/>
        <xdr:cNvSpPr/>
      </xdr:nvSpPr>
      <xdr:spPr>
        <a:xfrm>
          <a:off x="22110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78757</xdr:rowOff>
    </xdr:from>
    <xdr:ext cx="469744" cy="259045"/>
    <xdr:sp macro="" textlink="">
      <xdr:nvSpPr>
        <xdr:cNvPr id="485" name="【認定こども園・幼稚園・保育所】&#10;一人当たり面積該当値テキスト"/>
        <xdr:cNvSpPr txBox="1"/>
      </xdr:nvSpPr>
      <xdr:spPr>
        <a:xfrm>
          <a:off x="22199600"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74930</xdr:rowOff>
    </xdr:from>
    <xdr:to>
      <xdr:col>112</xdr:col>
      <xdr:colOff>38100</xdr:colOff>
      <xdr:row>38</xdr:row>
      <xdr:rowOff>5080</xdr:rowOff>
    </xdr:to>
    <xdr:sp macro="" textlink="">
      <xdr:nvSpPr>
        <xdr:cNvPr id="486" name="楕円 485"/>
        <xdr:cNvSpPr/>
      </xdr:nvSpPr>
      <xdr:spPr>
        <a:xfrm>
          <a:off x="21272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106680</xdr:rowOff>
    </xdr:from>
    <xdr:to>
      <xdr:col>116</xdr:col>
      <xdr:colOff>63500</xdr:colOff>
      <xdr:row>37</xdr:row>
      <xdr:rowOff>125730</xdr:rowOff>
    </xdr:to>
    <xdr:cxnSp macro="">
      <xdr:nvCxnSpPr>
        <xdr:cNvPr id="487" name="直線コネクタ 486"/>
        <xdr:cNvCxnSpPr/>
      </xdr:nvCxnSpPr>
      <xdr:spPr>
        <a:xfrm flipV="1">
          <a:off x="21323300" y="64503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90170</xdr:rowOff>
    </xdr:from>
    <xdr:to>
      <xdr:col>107</xdr:col>
      <xdr:colOff>101600</xdr:colOff>
      <xdr:row>38</xdr:row>
      <xdr:rowOff>20320</xdr:rowOff>
    </xdr:to>
    <xdr:sp macro="" textlink="">
      <xdr:nvSpPr>
        <xdr:cNvPr id="488" name="楕円 487"/>
        <xdr:cNvSpPr/>
      </xdr:nvSpPr>
      <xdr:spPr>
        <a:xfrm>
          <a:off x="20383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125730</xdr:rowOff>
    </xdr:from>
    <xdr:to>
      <xdr:col>111</xdr:col>
      <xdr:colOff>177800</xdr:colOff>
      <xdr:row>37</xdr:row>
      <xdr:rowOff>140970</xdr:rowOff>
    </xdr:to>
    <xdr:cxnSp macro="">
      <xdr:nvCxnSpPr>
        <xdr:cNvPr id="489" name="直線コネクタ 488"/>
        <xdr:cNvCxnSpPr/>
      </xdr:nvCxnSpPr>
      <xdr:spPr>
        <a:xfrm flipV="1">
          <a:off x="20434300" y="6469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109220</xdr:rowOff>
    </xdr:from>
    <xdr:to>
      <xdr:col>102</xdr:col>
      <xdr:colOff>165100</xdr:colOff>
      <xdr:row>38</xdr:row>
      <xdr:rowOff>39370</xdr:rowOff>
    </xdr:to>
    <xdr:sp macro="" textlink="">
      <xdr:nvSpPr>
        <xdr:cNvPr id="490" name="楕円 489"/>
        <xdr:cNvSpPr/>
      </xdr:nvSpPr>
      <xdr:spPr>
        <a:xfrm>
          <a:off x="19494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140970</xdr:rowOff>
    </xdr:from>
    <xdr:to>
      <xdr:col>107</xdr:col>
      <xdr:colOff>50800</xdr:colOff>
      <xdr:row>37</xdr:row>
      <xdr:rowOff>160020</xdr:rowOff>
    </xdr:to>
    <xdr:cxnSp macro="">
      <xdr:nvCxnSpPr>
        <xdr:cNvPr id="491" name="直線コネクタ 490"/>
        <xdr:cNvCxnSpPr/>
      </xdr:nvCxnSpPr>
      <xdr:spPr>
        <a:xfrm flipV="1">
          <a:off x="19545300" y="6484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116840</xdr:rowOff>
    </xdr:from>
    <xdr:to>
      <xdr:col>98</xdr:col>
      <xdr:colOff>38100</xdr:colOff>
      <xdr:row>39</xdr:row>
      <xdr:rowOff>46990</xdr:rowOff>
    </xdr:to>
    <xdr:sp macro="" textlink="">
      <xdr:nvSpPr>
        <xdr:cNvPr id="492" name="楕円 491"/>
        <xdr:cNvSpPr/>
      </xdr:nvSpPr>
      <xdr:spPr>
        <a:xfrm>
          <a:off x="18605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160020</xdr:rowOff>
    </xdr:from>
    <xdr:to>
      <xdr:col>102</xdr:col>
      <xdr:colOff>114300</xdr:colOff>
      <xdr:row>38</xdr:row>
      <xdr:rowOff>167640</xdr:rowOff>
    </xdr:to>
    <xdr:cxnSp macro="">
      <xdr:nvCxnSpPr>
        <xdr:cNvPr id="493" name="直線コネクタ 492"/>
        <xdr:cNvCxnSpPr/>
      </xdr:nvCxnSpPr>
      <xdr:spPr>
        <a:xfrm flipV="1">
          <a:off x="18656300" y="650367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121937</xdr:rowOff>
    </xdr:from>
    <xdr:ext cx="469744" cy="259045"/>
    <xdr:sp macro="" textlink="">
      <xdr:nvSpPr>
        <xdr:cNvPr id="494" name="n_1aveValue【認定こども園・幼稚園・保育所】&#10;一人当たり面積"/>
        <xdr:cNvSpPr txBox="1"/>
      </xdr:nvSpPr>
      <xdr:spPr>
        <a:xfrm>
          <a:off x="210757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495" name="n_2aveValue【認定こども園・幼稚園・保育所】&#10;一人当たり面積"/>
        <xdr:cNvSpPr txBox="1"/>
      </xdr:nvSpPr>
      <xdr:spPr>
        <a:xfrm>
          <a:off x="20199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137177</xdr:rowOff>
    </xdr:from>
    <xdr:ext cx="469744" cy="259045"/>
    <xdr:sp macro="" textlink="">
      <xdr:nvSpPr>
        <xdr:cNvPr id="496" name="n_3aveValue【認定こども園・幼稚園・保育所】&#10;一人当たり面積"/>
        <xdr:cNvSpPr txBox="1"/>
      </xdr:nvSpPr>
      <xdr:spPr>
        <a:xfrm>
          <a:off x="19310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497" name="n_4aveValue【認定こども園・幼稚園・保育所】&#10;一人当たり面積"/>
        <xdr:cNvSpPr txBox="1"/>
      </xdr:nvSpPr>
      <xdr:spPr>
        <a:xfrm>
          <a:off x="18421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21607</xdr:rowOff>
    </xdr:from>
    <xdr:ext cx="469744" cy="259045"/>
    <xdr:sp macro="" textlink="">
      <xdr:nvSpPr>
        <xdr:cNvPr id="498" name="n_1mainValue【認定こども園・幼稚園・保育所】&#10;一人当たり面積"/>
        <xdr:cNvSpPr txBox="1"/>
      </xdr:nvSpPr>
      <xdr:spPr>
        <a:xfrm>
          <a:off x="210757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36847</xdr:rowOff>
    </xdr:from>
    <xdr:ext cx="469744" cy="259045"/>
    <xdr:sp macro="" textlink="">
      <xdr:nvSpPr>
        <xdr:cNvPr id="499" name="n_2mainValue【認定こども園・幼稚園・保育所】&#10;一人当たり面積"/>
        <xdr:cNvSpPr txBox="1"/>
      </xdr:nvSpPr>
      <xdr:spPr>
        <a:xfrm>
          <a:off x="20199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55897</xdr:rowOff>
    </xdr:from>
    <xdr:ext cx="469744" cy="259045"/>
    <xdr:sp macro="" textlink="">
      <xdr:nvSpPr>
        <xdr:cNvPr id="500" name="n_3mainValue【認定こども園・幼稚園・保育所】&#10;一人当たり面積"/>
        <xdr:cNvSpPr txBox="1"/>
      </xdr:nvSpPr>
      <xdr:spPr>
        <a:xfrm>
          <a:off x="19310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38117</xdr:rowOff>
    </xdr:from>
    <xdr:ext cx="469744" cy="259045"/>
    <xdr:sp macro="" textlink="">
      <xdr:nvSpPr>
        <xdr:cNvPr id="501" name="n_4mainValue【認定こども園・幼稚園・保育所】&#10;一人当たり面積"/>
        <xdr:cNvSpPr txBox="1"/>
      </xdr:nvSpPr>
      <xdr:spPr>
        <a:xfrm>
          <a:off x="18421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3" name="直線コネクタ 51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4" name="テキスト ボックス 51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5" name="直線コネクタ 51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6" name="テキスト ボックス 51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7" name="直線コネクタ 51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8" name="テキスト ボックス 51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1" name="直線コネクタ 52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2" name="テキスト ボックス 52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5" name="直線コネクタ 52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6" name="テキスト ボックス 52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530" name="直線コネクタ 529"/>
        <xdr:cNvCxnSpPr/>
      </xdr:nvCxnSpPr>
      <xdr:spPr>
        <a:xfrm flipV="1">
          <a:off x="16318864" y="954976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531" name="【学校施設】&#10;有形固定資産減価償却率最小値テキスト"/>
        <xdr:cNvSpPr txBox="1"/>
      </xdr:nvSpPr>
      <xdr:spPr>
        <a:xfrm>
          <a:off x="16357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532" name="直線コネクタ 53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3"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4" name="直線コネクタ 533"/>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107649</xdr:rowOff>
    </xdr:from>
    <xdr:ext cx="405111" cy="259045"/>
    <xdr:sp macro="" textlink="">
      <xdr:nvSpPr>
        <xdr:cNvPr id="535" name="【学校施設】&#10;有形固定資産減価償却率平均値テキスト"/>
        <xdr:cNvSpPr txBox="1"/>
      </xdr:nvSpPr>
      <xdr:spPr>
        <a:xfrm>
          <a:off x="16357600" y="10223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536" name="フローチャート: 判断 535"/>
        <xdr:cNvSpPr/>
      </xdr:nvSpPr>
      <xdr:spPr>
        <a:xfrm>
          <a:off x="16268700" y="10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537" name="フローチャート: 判断 536"/>
        <xdr:cNvSpPr/>
      </xdr:nvSpPr>
      <xdr:spPr>
        <a:xfrm>
          <a:off x="15430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538" name="フローチャート: 判断 537"/>
        <xdr:cNvSpPr/>
      </xdr:nvSpPr>
      <xdr:spPr>
        <a:xfrm>
          <a:off x="14541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539" name="フローチャート: 判断 538"/>
        <xdr:cNvSpPr/>
      </xdr:nvSpPr>
      <xdr:spPr>
        <a:xfrm>
          <a:off x="13652500" y="102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540" name="フローチャート: 判断 539"/>
        <xdr:cNvSpPr/>
      </xdr:nvSpPr>
      <xdr:spPr>
        <a:xfrm>
          <a:off x="12763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66357</xdr:rowOff>
    </xdr:from>
    <xdr:to>
      <xdr:col>85</xdr:col>
      <xdr:colOff>177800</xdr:colOff>
      <xdr:row>57</xdr:row>
      <xdr:rowOff>167957</xdr:rowOff>
    </xdr:to>
    <xdr:sp macro="" textlink="">
      <xdr:nvSpPr>
        <xdr:cNvPr id="546" name="楕円 545"/>
        <xdr:cNvSpPr/>
      </xdr:nvSpPr>
      <xdr:spPr>
        <a:xfrm>
          <a:off x="16268700" y="98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89234</xdr:rowOff>
    </xdr:from>
    <xdr:ext cx="405111" cy="259045"/>
    <xdr:sp macro="" textlink="">
      <xdr:nvSpPr>
        <xdr:cNvPr id="547" name="【学校施設】&#10;有形固定資産減価償却率該当値テキスト"/>
        <xdr:cNvSpPr txBox="1"/>
      </xdr:nvSpPr>
      <xdr:spPr>
        <a:xfrm>
          <a:off x="16357600" y="9690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9207</xdr:rowOff>
    </xdr:from>
    <xdr:to>
      <xdr:col>81</xdr:col>
      <xdr:colOff>101600</xdr:colOff>
      <xdr:row>57</xdr:row>
      <xdr:rowOff>110807</xdr:rowOff>
    </xdr:to>
    <xdr:sp macro="" textlink="">
      <xdr:nvSpPr>
        <xdr:cNvPr id="548" name="楕円 547"/>
        <xdr:cNvSpPr/>
      </xdr:nvSpPr>
      <xdr:spPr>
        <a:xfrm>
          <a:off x="15430500" y="97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60007</xdr:rowOff>
    </xdr:from>
    <xdr:to>
      <xdr:col>85</xdr:col>
      <xdr:colOff>127000</xdr:colOff>
      <xdr:row>57</xdr:row>
      <xdr:rowOff>117157</xdr:rowOff>
    </xdr:to>
    <xdr:cxnSp macro="">
      <xdr:nvCxnSpPr>
        <xdr:cNvPr id="549" name="直線コネクタ 548"/>
        <xdr:cNvCxnSpPr/>
      </xdr:nvCxnSpPr>
      <xdr:spPr>
        <a:xfrm>
          <a:off x="15481300" y="983265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132080</xdr:rowOff>
    </xdr:from>
    <xdr:to>
      <xdr:col>76</xdr:col>
      <xdr:colOff>165100</xdr:colOff>
      <xdr:row>57</xdr:row>
      <xdr:rowOff>62230</xdr:rowOff>
    </xdr:to>
    <xdr:sp macro="" textlink="">
      <xdr:nvSpPr>
        <xdr:cNvPr id="550" name="楕円 549"/>
        <xdr:cNvSpPr/>
      </xdr:nvSpPr>
      <xdr:spPr>
        <a:xfrm>
          <a:off x="14541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57</xdr:row>
      <xdr:rowOff>60007</xdr:rowOff>
    </xdr:to>
    <xdr:cxnSp macro="">
      <xdr:nvCxnSpPr>
        <xdr:cNvPr id="551" name="直線コネクタ 550"/>
        <xdr:cNvCxnSpPr/>
      </xdr:nvCxnSpPr>
      <xdr:spPr>
        <a:xfrm>
          <a:off x="14592300" y="9784080"/>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92075</xdr:rowOff>
    </xdr:from>
    <xdr:to>
      <xdr:col>72</xdr:col>
      <xdr:colOff>38100</xdr:colOff>
      <xdr:row>57</xdr:row>
      <xdr:rowOff>22225</xdr:rowOff>
    </xdr:to>
    <xdr:sp macro="" textlink="">
      <xdr:nvSpPr>
        <xdr:cNvPr id="552" name="楕円 551"/>
        <xdr:cNvSpPr/>
      </xdr:nvSpPr>
      <xdr:spPr>
        <a:xfrm>
          <a:off x="13652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142875</xdr:rowOff>
    </xdr:from>
    <xdr:to>
      <xdr:col>76</xdr:col>
      <xdr:colOff>114300</xdr:colOff>
      <xdr:row>57</xdr:row>
      <xdr:rowOff>11430</xdr:rowOff>
    </xdr:to>
    <xdr:cxnSp macro="">
      <xdr:nvCxnSpPr>
        <xdr:cNvPr id="553" name="直線コネクタ 552"/>
        <xdr:cNvCxnSpPr/>
      </xdr:nvCxnSpPr>
      <xdr:spPr>
        <a:xfrm>
          <a:off x="13703300" y="9744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69215</xdr:rowOff>
    </xdr:from>
    <xdr:to>
      <xdr:col>67</xdr:col>
      <xdr:colOff>101600</xdr:colOff>
      <xdr:row>57</xdr:row>
      <xdr:rowOff>170815</xdr:rowOff>
    </xdr:to>
    <xdr:sp macro="" textlink="">
      <xdr:nvSpPr>
        <xdr:cNvPr id="554" name="楕円 553"/>
        <xdr:cNvSpPr/>
      </xdr:nvSpPr>
      <xdr:spPr>
        <a:xfrm>
          <a:off x="12763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142875</xdr:rowOff>
    </xdr:from>
    <xdr:to>
      <xdr:col>71</xdr:col>
      <xdr:colOff>177800</xdr:colOff>
      <xdr:row>57</xdr:row>
      <xdr:rowOff>120015</xdr:rowOff>
    </xdr:to>
    <xdr:cxnSp macro="">
      <xdr:nvCxnSpPr>
        <xdr:cNvPr id="555" name="直線コネクタ 554"/>
        <xdr:cNvCxnSpPr/>
      </xdr:nvCxnSpPr>
      <xdr:spPr>
        <a:xfrm flipV="1">
          <a:off x="12814300" y="974407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133367</xdr:rowOff>
    </xdr:from>
    <xdr:ext cx="405111" cy="259045"/>
    <xdr:sp macro="" textlink="">
      <xdr:nvSpPr>
        <xdr:cNvPr id="556" name="n_1aveValue【学校施設】&#10;有形固定資産減価償却率"/>
        <xdr:cNvSpPr txBox="1"/>
      </xdr:nvSpPr>
      <xdr:spPr>
        <a:xfrm>
          <a:off x="15266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557" name="n_2aveValue【学校施設】&#10;有形固定資産減価償却率"/>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44784</xdr:rowOff>
    </xdr:from>
    <xdr:ext cx="405111" cy="259045"/>
    <xdr:sp macro="" textlink="">
      <xdr:nvSpPr>
        <xdr:cNvPr id="558" name="n_3aveValue【学校施設】&#10;有形固定資産減価償却率"/>
        <xdr:cNvSpPr txBox="1"/>
      </xdr:nvSpPr>
      <xdr:spPr>
        <a:xfrm>
          <a:off x="13500744" y="1033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10495</xdr:rowOff>
    </xdr:from>
    <xdr:ext cx="405111" cy="259045"/>
    <xdr:sp macro="" textlink="">
      <xdr:nvSpPr>
        <xdr:cNvPr id="559" name="n_4aveValue【学校施設】&#10;有形固定資産減価償却率"/>
        <xdr:cNvSpPr txBox="1"/>
      </xdr:nvSpPr>
      <xdr:spPr>
        <a:xfrm>
          <a:off x="12611744" y="10297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127334</xdr:rowOff>
    </xdr:from>
    <xdr:ext cx="405111" cy="259045"/>
    <xdr:sp macro="" textlink="">
      <xdr:nvSpPr>
        <xdr:cNvPr id="560" name="n_1mainValue【学校施設】&#10;有形固定資産減価償却率"/>
        <xdr:cNvSpPr txBox="1"/>
      </xdr:nvSpPr>
      <xdr:spPr>
        <a:xfrm>
          <a:off x="15266044" y="9557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78757</xdr:rowOff>
    </xdr:from>
    <xdr:ext cx="405111" cy="259045"/>
    <xdr:sp macro="" textlink="">
      <xdr:nvSpPr>
        <xdr:cNvPr id="561" name="n_2mainValue【学校施設】&#10;有形固定資産減価償却率"/>
        <xdr:cNvSpPr txBox="1"/>
      </xdr:nvSpPr>
      <xdr:spPr>
        <a:xfrm>
          <a:off x="14389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38752</xdr:rowOff>
    </xdr:from>
    <xdr:ext cx="405111" cy="259045"/>
    <xdr:sp macro="" textlink="">
      <xdr:nvSpPr>
        <xdr:cNvPr id="562" name="n_3mainValue【学校施設】&#10;有形固定資産減価償却率"/>
        <xdr:cNvSpPr txBox="1"/>
      </xdr:nvSpPr>
      <xdr:spPr>
        <a:xfrm>
          <a:off x="135007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15892</xdr:rowOff>
    </xdr:from>
    <xdr:ext cx="405111" cy="259045"/>
    <xdr:sp macro="" textlink="">
      <xdr:nvSpPr>
        <xdr:cNvPr id="563" name="n_4mainValue【学校施設】&#10;有形固定資産減価償却率"/>
        <xdr:cNvSpPr txBox="1"/>
      </xdr:nvSpPr>
      <xdr:spPr>
        <a:xfrm>
          <a:off x="12611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5" name="直線コネクタ 5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586" name="直線コネクタ 585"/>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587" name="【学校施設】&#10;一人当たり面積最小値テキスト"/>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588" name="直線コネクタ 587"/>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589" name="【学校施設】&#10;一人当たり面積最大値テキスト"/>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590" name="直線コネクタ 589"/>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158056</xdr:rowOff>
    </xdr:from>
    <xdr:ext cx="469744" cy="259045"/>
    <xdr:sp macro="" textlink="">
      <xdr:nvSpPr>
        <xdr:cNvPr id="591" name="【学校施設】&#10;一人当たり面積平均値テキスト"/>
        <xdr:cNvSpPr txBox="1"/>
      </xdr:nvSpPr>
      <xdr:spPr>
        <a:xfrm>
          <a:off x="22199600" y="10273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592" name="フローチャート: 判断 591"/>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593" name="フローチャート: 判断 592"/>
        <xdr:cNvSpPr/>
      </xdr:nvSpPr>
      <xdr:spPr>
        <a:xfrm>
          <a:off x="21272500" y="10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594" name="フローチャート: 判断 593"/>
        <xdr:cNvSpPr/>
      </xdr:nvSpPr>
      <xdr:spPr>
        <a:xfrm>
          <a:off x="20383500" y="103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595" name="フローチャート: 判断 594"/>
        <xdr:cNvSpPr/>
      </xdr:nvSpPr>
      <xdr:spPr>
        <a:xfrm>
          <a:off x="19494500" y="103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596" name="フローチャート: 判断 595"/>
        <xdr:cNvSpPr/>
      </xdr:nvSpPr>
      <xdr:spPr>
        <a:xfrm>
          <a:off x="18605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158141</xdr:rowOff>
    </xdr:from>
    <xdr:to>
      <xdr:col>116</xdr:col>
      <xdr:colOff>114300</xdr:colOff>
      <xdr:row>60</xdr:row>
      <xdr:rowOff>88291</xdr:rowOff>
    </xdr:to>
    <xdr:sp macro="" textlink="">
      <xdr:nvSpPr>
        <xdr:cNvPr id="602" name="楕円 601"/>
        <xdr:cNvSpPr/>
      </xdr:nvSpPr>
      <xdr:spPr>
        <a:xfrm>
          <a:off x="22110700" y="102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9568</xdr:rowOff>
    </xdr:from>
    <xdr:ext cx="469744" cy="259045"/>
    <xdr:sp macro="" textlink="">
      <xdr:nvSpPr>
        <xdr:cNvPr id="603" name="【学校施設】&#10;一人当たり面積該当値テキスト"/>
        <xdr:cNvSpPr txBox="1"/>
      </xdr:nvSpPr>
      <xdr:spPr>
        <a:xfrm>
          <a:off x="22199600" y="101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12294</xdr:rowOff>
    </xdr:from>
    <xdr:to>
      <xdr:col>112</xdr:col>
      <xdr:colOff>38100</xdr:colOff>
      <xdr:row>60</xdr:row>
      <xdr:rowOff>113894</xdr:rowOff>
    </xdr:to>
    <xdr:sp macro="" textlink="">
      <xdr:nvSpPr>
        <xdr:cNvPr id="604" name="楕円 603"/>
        <xdr:cNvSpPr/>
      </xdr:nvSpPr>
      <xdr:spPr>
        <a:xfrm>
          <a:off x="21272500" y="102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37491</xdr:rowOff>
    </xdr:from>
    <xdr:to>
      <xdr:col>116</xdr:col>
      <xdr:colOff>63500</xdr:colOff>
      <xdr:row>60</xdr:row>
      <xdr:rowOff>63094</xdr:rowOff>
    </xdr:to>
    <xdr:cxnSp macro="">
      <xdr:nvCxnSpPr>
        <xdr:cNvPr id="605" name="直線コネクタ 604"/>
        <xdr:cNvCxnSpPr/>
      </xdr:nvCxnSpPr>
      <xdr:spPr>
        <a:xfrm flipV="1">
          <a:off x="21323300" y="10324491"/>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33782</xdr:rowOff>
    </xdr:from>
    <xdr:to>
      <xdr:col>107</xdr:col>
      <xdr:colOff>101600</xdr:colOff>
      <xdr:row>60</xdr:row>
      <xdr:rowOff>135382</xdr:rowOff>
    </xdr:to>
    <xdr:sp macro="" textlink="">
      <xdr:nvSpPr>
        <xdr:cNvPr id="606" name="楕円 605"/>
        <xdr:cNvSpPr/>
      </xdr:nvSpPr>
      <xdr:spPr>
        <a:xfrm>
          <a:off x="20383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63094</xdr:rowOff>
    </xdr:from>
    <xdr:to>
      <xdr:col>111</xdr:col>
      <xdr:colOff>177800</xdr:colOff>
      <xdr:row>60</xdr:row>
      <xdr:rowOff>84582</xdr:rowOff>
    </xdr:to>
    <xdr:cxnSp macro="">
      <xdr:nvCxnSpPr>
        <xdr:cNvPr id="607" name="直線コネクタ 606"/>
        <xdr:cNvCxnSpPr/>
      </xdr:nvCxnSpPr>
      <xdr:spPr>
        <a:xfrm flipV="1">
          <a:off x="20434300" y="10350094"/>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59842</xdr:rowOff>
    </xdr:from>
    <xdr:to>
      <xdr:col>102</xdr:col>
      <xdr:colOff>165100</xdr:colOff>
      <xdr:row>60</xdr:row>
      <xdr:rowOff>161442</xdr:rowOff>
    </xdr:to>
    <xdr:sp macro="" textlink="">
      <xdr:nvSpPr>
        <xdr:cNvPr id="608" name="楕円 607"/>
        <xdr:cNvSpPr/>
      </xdr:nvSpPr>
      <xdr:spPr>
        <a:xfrm>
          <a:off x="19494500" y="103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84582</xdr:rowOff>
    </xdr:from>
    <xdr:to>
      <xdr:col>107</xdr:col>
      <xdr:colOff>50800</xdr:colOff>
      <xdr:row>60</xdr:row>
      <xdr:rowOff>110642</xdr:rowOff>
    </xdr:to>
    <xdr:cxnSp macro="">
      <xdr:nvCxnSpPr>
        <xdr:cNvPr id="609" name="直線コネクタ 608"/>
        <xdr:cNvCxnSpPr/>
      </xdr:nvCxnSpPr>
      <xdr:spPr>
        <a:xfrm flipV="1">
          <a:off x="19545300" y="10371582"/>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7721</xdr:rowOff>
    </xdr:from>
    <xdr:to>
      <xdr:col>98</xdr:col>
      <xdr:colOff>38100</xdr:colOff>
      <xdr:row>61</xdr:row>
      <xdr:rowOff>109321</xdr:rowOff>
    </xdr:to>
    <xdr:sp macro="" textlink="">
      <xdr:nvSpPr>
        <xdr:cNvPr id="610" name="楕円 609"/>
        <xdr:cNvSpPr/>
      </xdr:nvSpPr>
      <xdr:spPr>
        <a:xfrm>
          <a:off x="18605500" y="104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110642</xdr:rowOff>
    </xdr:from>
    <xdr:to>
      <xdr:col>102</xdr:col>
      <xdr:colOff>114300</xdr:colOff>
      <xdr:row>61</xdr:row>
      <xdr:rowOff>58521</xdr:rowOff>
    </xdr:to>
    <xdr:cxnSp macro="">
      <xdr:nvCxnSpPr>
        <xdr:cNvPr id="611" name="直線コネクタ 610"/>
        <xdr:cNvCxnSpPr/>
      </xdr:nvCxnSpPr>
      <xdr:spPr>
        <a:xfrm flipV="1">
          <a:off x="18656300" y="10397642"/>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121023</xdr:rowOff>
    </xdr:from>
    <xdr:ext cx="469744" cy="259045"/>
    <xdr:sp macro="" textlink="">
      <xdr:nvSpPr>
        <xdr:cNvPr id="612" name="n_1aveValue【学校施設】&#10;一人当たり面積"/>
        <xdr:cNvSpPr txBox="1"/>
      </xdr:nvSpPr>
      <xdr:spPr>
        <a:xfrm>
          <a:off x="21075727" y="10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126966</xdr:rowOff>
    </xdr:from>
    <xdr:ext cx="469744" cy="259045"/>
    <xdr:sp macro="" textlink="">
      <xdr:nvSpPr>
        <xdr:cNvPr id="613" name="n_2aveValue【学校施設】&#10;一人当たり面積"/>
        <xdr:cNvSpPr txBox="1"/>
      </xdr:nvSpPr>
      <xdr:spPr>
        <a:xfrm>
          <a:off x="20199427" y="1041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169029</xdr:rowOff>
    </xdr:from>
    <xdr:ext cx="469744" cy="259045"/>
    <xdr:sp macro="" textlink="">
      <xdr:nvSpPr>
        <xdr:cNvPr id="614" name="n_3aveValue【学校施設】&#10;一人当たり面積"/>
        <xdr:cNvSpPr txBox="1"/>
      </xdr:nvSpPr>
      <xdr:spPr>
        <a:xfrm>
          <a:off x="19310427" y="104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615" name="n_4aveValue【学校施設】&#10;一人当たり面積"/>
        <xdr:cNvSpPr txBox="1"/>
      </xdr:nvSpPr>
      <xdr:spPr>
        <a:xfrm>
          <a:off x="18421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130421</xdr:rowOff>
    </xdr:from>
    <xdr:ext cx="469744" cy="259045"/>
    <xdr:sp macro="" textlink="">
      <xdr:nvSpPr>
        <xdr:cNvPr id="616" name="n_1mainValue【学校施設】&#10;一人当たり面積"/>
        <xdr:cNvSpPr txBox="1"/>
      </xdr:nvSpPr>
      <xdr:spPr>
        <a:xfrm>
          <a:off x="21075727" y="100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151909</xdr:rowOff>
    </xdr:from>
    <xdr:ext cx="469744" cy="259045"/>
    <xdr:sp macro="" textlink="">
      <xdr:nvSpPr>
        <xdr:cNvPr id="617" name="n_2mainValue【学校施設】&#10;一人当たり面積"/>
        <xdr:cNvSpPr txBox="1"/>
      </xdr:nvSpPr>
      <xdr:spPr>
        <a:xfrm>
          <a:off x="20199427"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6519</xdr:rowOff>
    </xdr:from>
    <xdr:ext cx="469744" cy="259045"/>
    <xdr:sp macro="" textlink="">
      <xdr:nvSpPr>
        <xdr:cNvPr id="618" name="n_3mainValue【学校施設】&#10;一人当たり面積"/>
        <xdr:cNvSpPr txBox="1"/>
      </xdr:nvSpPr>
      <xdr:spPr>
        <a:xfrm>
          <a:off x="19310427" y="101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100448</xdr:rowOff>
    </xdr:from>
    <xdr:ext cx="469744" cy="259045"/>
    <xdr:sp macro="" textlink="">
      <xdr:nvSpPr>
        <xdr:cNvPr id="619" name="n_4mainValue【学校施設】&#10;一人当たり面積"/>
        <xdr:cNvSpPr txBox="1"/>
      </xdr:nvSpPr>
      <xdr:spPr>
        <a:xfrm>
          <a:off x="18421427" y="1055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644" name="直線コネクタ 643"/>
        <xdr:cNvCxnSpPr/>
      </xdr:nvCxnSpPr>
      <xdr:spPr>
        <a:xfrm flipV="1">
          <a:off x="16318864" y="135769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645" name="【児童館】&#10;有形固定資産減価償却率最小値テキスト"/>
        <xdr:cNvSpPr txBox="1"/>
      </xdr:nvSpPr>
      <xdr:spPr>
        <a:xfrm>
          <a:off x="16357600"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646" name="直線コネクタ 645"/>
        <xdr:cNvCxnSpPr/>
      </xdr:nvCxnSpPr>
      <xdr:spPr>
        <a:xfrm>
          <a:off x="162306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647" name="【児童館】&#10;有形固定資産減価償却率最大値テキスト"/>
        <xdr:cNvSpPr txBox="1"/>
      </xdr:nvSpPr>
      <xdr:spPr>
        <a:xfrm>
          <a:off x="16357600"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648" name="直線コネクタ 647"/>
        <xdr:cNvCxnSpPr/>
      </xdr:nvCxnSpPr>
      <xdr:spPr>
        <a:xfrm>
          <a:off x="16230600" y="1357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81932</xdr:rowOff>
    </xdr:from>
    <xdr:ext cx="405111" cy="259045"/>
    <xdr:sp macro="" textlink="">
      <xdr:nvSpPr>
        <xdr:cNvPr id="649" name="【児童館】&#10;有形固定資産減価償却率平均値テキスト"/>
        <xdr:cNvSpPr txBox="1"/>
      </xdr:nvSpPr>
      <xdr:spPr>
        <a:xfrm>
          <a:off x="16357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650" name="フローチャート: 判断 649"/>
        <xdr:cNvSpPr/>
      </xdr:nvSpPr>
      <xdr:spPr>
        <a:xfrm>
          <a:off x="16268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36830</xdr:rowOff>
    </xdr:from>
    <xdr:to>
      <xdr:col>81</xdr:col>
      <xdr:colOff>101600</xdr:colOff>
      <xdr:row>82</xdr:row>
      <xdr:rowOff>138430</xdr:rowOff>
    </xdr:to>
    <xdr:sp macro="" textlink="">
      <xdr:nvSpPr>
        <xdr:cNvPr id="651" name="フローチャート: 判断 650"/>
        <xdr:cNvSpPr/>
      </xdr:nvSpPr>
      <xdr:spPr>
        <a:xfrm>
          <a:off x="15430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34925</xdr:rowOff>
    </xdr:from>
    <xdr:to>
      <xdr:col>76</xdr:col>
      <xdr:colOff>165100</xdr:colOff>
      <xdr:row>82</xdr:row>
      <xdr:rowOff>136525</xdr:rowOff>
    </xdr:to>
    <xdr:sp macro="" textlink="">
      <xdr:nvSpPr>
        <xdr:cNvPr id="652" name="フローチャート: 判断 651"/>
        <xdr:cNvSpPr/>
      </xdr:nvSpPr>
      <xdr:spPr>
        <a:xfrm>
          <a:off x="14541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653" name="フローチャート: 判断 652"/>
        <xdr:cNvSpPr/>
      </xdr:nvSpPr>
      <xdr:spPr>
        <a:xfrm>
          <a:off x="13652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78739</xdr:rowOff>
    </xdr:from>
    <xdr:to>
      <xdr:col>67</xdr:col>
      <xdr:colOff>101600</xdr:colOff>
      <xdr:row>82</xdr:row>
      <xdr:rowOff>8889</xdr:rowOff>
    </xdr:to>
    <xdr:sp macro="" textlink="">
      <xdr:nvSpPr>
        <xdr:cNvPr id="654" name="フローチャート: 判断 653"/>
        <xdr:cNvSpPr/>
      </xdr:nvSpPr>
      <xdr:spPr>
        <a:xfrm>
          <a:off x="12763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93980</xdr:rowOff>
    </xdr:from>
    <xdr:to>
      <xdr:col>67</xdr:col>
      <xdr:colOff>101600</xdr:colOff>
      <xdr:row>82</xdr:row>
      <xdr:rowOff>24130</xdr:rowOff>
    </xdr:to>
    <xdr:sp macro="" textlink="">
      <xdr:nvSpPr>
        <xdr:cNvPr id="660" name="楕円 659"/>
        <xdr:cNvSpPr/>
      </xdr:nvSpPr>
      <xdr:spPr>
        <a:xfrm>
          <a:off x="12763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154957</xdr:rowOff>
    </xdr:from>
    <xdr:ext cx="405111" cy="259045"/>
    <xdr:sp macro="" textlink="">
      <xdr:nvSpPr>
        <xdr:cNvPr id="661" name="n_1aveValue【児童館】&#10;有形固定資産減価償却率"/>
        <xdr:cNvSpPr txBox="1"/>
      </xdr:nvSpPr>
      <xdr:spPr>
        <a:xfrm>
          <a:off x="15266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153052</xdr:rowOff>
    </xdr:from>
    <xdr:ext cx="405111" cy="259045"/>
    <xdr:sp macro="" textlink="">
      <xdr:nvSpPr>
        <xdr:cNvPr id="662" name="n_2aveValue【児童館】&#10;有形固定資産減価償却率"/>
        <xdr:cNvSpPr txBox="1"/>
      </xdr:nvSpPr>
      <xdr:spPr>
        <a:xfrm>
          <a:off x="14389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80663</xdr:rowOff>
    </xdr:from>
    <xdr:ext cx="405111" cy="259045"/>
    <xdr:sp macro="" textlink="">
      <xdr:nvSpPr>
        <xdr:cNvPr id="663" name="n_3aveValue【児童館】&#10;有形固定資産減価償却率"/>
        <xdr:cNvSpPr txBox="1"/>
      </xdr:nvSpPr>
      <xdr:spPr>
        <a:xfrm>
          <a:off x="13500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25416</xdr:rowOff>
    </xdr:from>
    <xdr:ext cx="405111" cy="259045"/>
    <xdr:sp macro="" textlink="">
      <xdr:nvSpPr>
        <xdr:cNvPr id="664" name="n_4aveValue【児童館】&#10;有形固定資産減価償却率"/>
        <xdr:cNvSpPr txBox="1"/>
      </xdr:nvSpPr>
      <xdr:spPr>
        <a:xfrm>
          <a:off x="12611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15257</xdr:rowOff>
    </xdr:from>
    <xdr:ext cx="405111" cy="259045"/>
    <xdr:sp macro="" textlink="">
      <xdr:nvSpPr>
        <xdr:cNvPr id="665" name="n_4mainValue【児童館】&#10;有形固定資産減価償却率"/>
        <xdr:cNvSpPr txBox="1"/>
      </xdr:nvSpPr>
      <xdr:spPr>
        <a:xfrm>
          <a:off x="12611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6" name="正方形/長方形 6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7" name="正方形/長方形 6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8" name="正方形/長方形 6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9" name="正方形/長方形 6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0" name="正方形/長方形 6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1" name="正方形/長方形 6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2" name="正方形/長方形 6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3" name="正方形/長方形 6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4" name="テキスト ボックス 6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5" name="直線コネクタ 6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6" name="直線コネクタ 67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7" name="テキスト ボックス 67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8" name="直線コネクタ 67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9" name="テキスト ボックス 67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0" name="直線コネクタ 67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1" name="テキスト ボックス 68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2" name="直線コネクタ 68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3" name="テキスト ボックス 68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4" name="直線コネクタ 68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5" name="テキスト ボックス 68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6" name="直線コネクタ 68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7" name="テキスト ボックス 68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691" name="直線コネクタ 690"/>
        <xdr:cNvCxnSpPr/>
      </xdr:nvCxnSpPr>
      <xdr:spPr>
        <a:xfrm flipV="1">
          <a:off x="22160864" y="133948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92"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93" name="直線コネクタ 692"/>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94" name="【児童館】&#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95" name="直線コネクタ 694"/>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696" name="【児童館】&#10;一人当たり面積平均値テキスト"/>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697" name="フローチャート: 判断 696"/>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85271</xdr:rowOff>
    </xdr:from>
    <xdr:to>
      <xdr:col>112</xdr:col>
      <xdr:colOff>38100</xdr:colOff>
      <xdr:row>85</xdr:row>
      <xdr:rowOff>15421</xdr:rowOff>
    </xdr:to>
    <xdr:sp macro="" textlink="">
      <xdr:nvSpPr>
        <xdr:cNvPr id="698" name="フローチャート: 判断 697"/>
        <xdr:cNvSpPr/>
      </xdr:nvSpPr>
      <xdr:spPr>
        <a:xfrm>
          <a:off x="21272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99" name="フローチャート: 判断 698"/>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00" name="フローチャート: 判断 699"/>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01" name="フローチャート: 判断 700"/>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52614</xdr:rowOff>
    </xdr:from>
    <xdr:to>
      <xdr:col>98</xdr:col>
      <xdr:colOff>38100</xdr:colOff>
      <xdr:row>78</xdr:row>
      <xdr:rowOff>154214</xdr:rowOff>
    </xdr:to>
    <xdr:sp macro="" textlink="">
      <xdr:nvSpPr>
        <xdr:cNvPr id="707" name="楕円 706"/>
        <xdr:cNvSpPr/>
      </xdr:nvSpPr>
      <xdr:spPr>
        <a:xfrm>
          <a:off x="18605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31948</xdr:rowOff>
    </xdr:from>
    <xdr:ext cx="469744" cy="259045"/>
    <xdr:sp macro="" textlink="">
      <xdr:nvSpPr>
        <xdr:cNvPr id="708" name="n_1aveValue【児童館】&#10;一人当たり面積"/>
        <xdr:cNvSpPr txBox="1"/>
      </xdr:nvSpPr>
      <xdr:spPr>
        <a:xfrm>
          <a:off x="210757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09"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710" name="n_3aveValue【児童館】&#10;一人当たり面積"/>
        <xdr:cNvSpPr txBox="1"/>
      </xdr:nvSpPr>
      <xdr:spPr>
        <a:xfrm>
          <a:off x="19310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11"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170741</xdr:rowOff>
    </xdr:from>
    <xdr:ext cx="469744" cy="259045"/>
    <xdr:sp macro="" textlink="">
      <xdr:nvSpPr>
        <xdr:cNvPr id="712" name="n_4mainValue【児童館】&#10;一人当たり面積"/>
        <xdr:cNvSpPr txBox="1"/>
      </xdr:nvSpPr>
      <xdr:spPr>
        <a:xfrm>
          <a:off x="184214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4" name="直線コネクタ 7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5" name="テキスト ボックス 72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6" name="直線コネクタ 7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7" name="テキスト ボックス 7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8" name="直線コネクタ 7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9" name="テキスト ボックス 7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0" name="直線コネクタ 7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1" name="テキスト ボックス 7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2" name="直線コネクタ 7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3" name="テキスト ボックス 73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5" name="テキスト ボックス 73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737" name="直線コネクタ 736"/>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38"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39" name="直線コネクタ 738"/>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740" name="【公民館】&#10;有形固定資産減価償却率最大値テキスト"/>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741" name="直線コネクタ 740"/>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742"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43" name="フローチャート: 判断 742"/>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44" name="フローチャート: 判断 743"/>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45" name="フローチャート: 判断 744"/>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46" name="フローチャート: 判断 745"/>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747" name="フローチャート: 判断 746"/>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636</xdr:rowOff>
    </xdr:from>
    <xdr:to>
      <xdr:col>85</xdr:col>
      <xdr:colOff>177800</xdr:colOff>
      <xdr:row>107</xdr:row>
      <xdr:rowOff>102236</xdr:rowOff>
    </xdr:to>
    <xdr:sp macro="" textlink="">
      <xdr:nvSpPr>
        <xdr:cNvPr id="753" name="楕円 752"/>
        <xdr:cNvSpPr/>
      </xdr:nvSpPr>
      <xdr:spPr>
        <a:xfrm>
          <a:off x="162687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150513</xdr:rowOff>
    </xdr:from>
    <xdr:ext cx="405111" cy="259045"/>
    <xdr:sp macro="" textlink="">
      <xdr:nvSpPr>
        <xdr:cNvPr id="754" name="【公民館】&#10;有形固定資産減価償却率該当値テキスト"/>
        <xdr:cNvSpPr txBox="1"/>
      </xdr:nvSpPr>
      <xdr:spPr>
        <a:xfrm>
          <a:off x="16357600"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133986</xdr:rowOff>
    </xdr:from>
    <xdr:to>
      <xdr:col>81</xdr:col>
      <xdr:colOff>101600</xdr:colOff>
      <xdr:row>107</xdr:row>
      <xdr:rowOff>64136</xdr:rowOff>
    </xdr:to>
    <xdr:sp macro="" textlink="">
      <xdr:nvSpPr>
        <xdr:cNvPr id="755" name="楕円 754"/>
        <xdr:cNvSpPr/>
      </xdr:nvSpPr>
      <xdr:spPr>
        <a:xfrm>
          <a:off x="15430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13336</xdr:rowOff>
    </xdr:from>
    <xdr:to>
      <xdr:col>85</xdr:col>
      <xdr:colOff>127000</xdr:colOff>
      <xdr:row>107</xdr:row>
      <xdr:rowOff>51436</xdr:rowOff>
    </xdr:to>
    <xdr:cxnSp macro="">
      <xdr:nvCxnSpPr>
        <xdr:cNvPr id="756" name="直線コネクタ 755"/>
        <xdr:cNvCxnSpPr/>
      </xdr:nvCxnSpPr>
      <xdr:spPr>
        <a:xfrm>
          <a:off x="15481300" y="183584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95886</xdr:rowOff>
    </xdr:from>
    <xdr:to>
      <xdr:col>76</xdr:col>
      <xdr:colOff>165100</xdr:colOff>
      <xdr:row>107</xdr:row>
      <xdr:rowOff>26036</xdr:rowOff>
    </xdr:to>
    <xdr:sp macro="" textlink="">
      <xdr:nvSpPr>
        <xdr:cNvPr id="757" name="楕円 756"/>
        <xdr:cNvSpPr/>
      </xdr:nvSpPr>
      <xdr:spPr>
        <a:xfrm>
          <a:off x="14541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146686</xdr:rowOff>
    </xdr:from>
    <xdr:to>
      <xdr:col>81</xdr:col>
      <xdr:colOff>50800</xdr:colOff>
      <xdr:row>107</xdr:row>
      <xdr:rowOff>13336</xdr:rowOff>
    </xdr:to>
    <xdr:cxnSp macro="">
      <xdr:nvCxnSpPr>
        <xdr:cNvPr id="758" name="直線コネクタ 757"/>
        <xdr:cNvCxnSpPr/>
      </xdr:nvCxnSpPr>
      <xdr:spPr>
        <a:xfrm>
          <a:off x="14592300" y="183203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759" name="楕円 758"/>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146686</xdr:rowOff>
    </xdr:from>
    <xdr:to>
      <xdr:col>76</xdr:col>
      <xdr:colOff>114300</xdr:colOff>
      <xdr:row>107</xdr:row>
      <xdr:rowOff>19050</xdr:rowOff>
    </xdr:to>
    <xdr:cxnSp macro="">
      <xdr:nvCxnSpPr>
        <xdr:cNvPr id="760" name="直線コネクタ 759"/>
        <xdr:cNvCxnSpPr/>
      </xdr:nvCxnSpPr>
      <xdr:spPr>
        <a:xfrm flipV="1">
          <a:off x="13703300" y="183203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101600</xdr:rowOff>
    </xdr:from>
    <xdr:to>
      <xdr:col>67</xdr:col>
      <xdr:colOff>101600</xdr:colOff>
      <xdr:row>107</xdr:row>
      <xdr:rowOff>31750</xdr:rowOff>
    </xdr:to>
    <xdr:sp macro="" textlink="">
      <xdr:nvSpPr>
        <xdr:cNvPr id="761" name="楕円 760"/>
        <xdr:cNvSpPr/>
      </xdr:nvSpPr>
      <xdr:spPr>
        <a:xfrm>
          <a:off x="1276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152400</xdr:rowOff>
    </xdr:from>
    <xdr:to>
      <xdr:col>71</xdr:col>
      <xdr:colOff>177800</xdr:colOff>
      <xdr:row>107</xdr:row>
      <xdr:rowOff>19050</xdr:rowOff>
    </xdr:to>
    <xdr:cxnSp macro="">
      <xdr:nvCxnSpPr>
        <xdr:cNvPr id="762" name="直線コネクタ 761"/>
        <xdr:cNvCxnSpPr/>
      </xdr:nvCxnSpPr>
      <xdr:spPr>
        <a:xfrm>
          <a:off x="12814300" y="1832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763"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64"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65" name="n_3aveValue【公民館】&#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36847</xdr:rowOff>
    </xdr:from>
    <xdr:ext cx="405111" cy="259045"/>
    <xdr:sp macro="" textlink="">
      <xdr:nvSpPr>
        <xdr:cNvPr id="766" name="n_4aveValue【公民館】&#10;有形固定資産減価償却率"/>
        <xdr:cNvSpPr txBox="1"/>
      </xdr:nvSpPr>
      <xdr:spPr>
        <a:xfrm>
          <a:off x="12611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55263</xdr:rowOff>
    </xdr:from>
    <xdr:ext cx="405111" cy="259045"/>
    <xdr:sp macro="" textlink="">
      <xdr:nvSpPr>
        <xdr:cNvPr id="767" name="n_1mainValue【公民館】&#10;有形固定資産減価償却率"/>
        <xdr:cNvSpPr txBox="1"/>
      </xdr:nvSpPr>
      <xdr:spPr>
        <a:xfrm>
          <a:off x="152660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17163</xdr:rowOff>
    </xdr:from>
    <xdr:ext cx="405111" cy="259045"/>
    <xdr:sp macro="" textlink="">
      <xdr:nvSpPr>
        <xdr:cNvPr id="768" name="n_2mainValue【公民館】&#10;有形固定資産減価償却率"/>
        <xdr:cNvSpPr txBox="1"/>
      </xdr:nvSpPr>
      <xdr:spPr>
        <a:xfrm>
          <a:off x="143897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769" name="n_3mainValue【公民館】&#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22877</xdr:rowOff>
    </xdr:from>
    <xdr:ext cx="405111" cy="259045"/>
    <xdr:sp macro="" textlink="">
      <xdr:nvSpPr>
        <xdr:cNvPr id="770" name="n_4mainValue【公民館】&#10;有形固定資産減価償却率"/>
        <xdr:cNvSpPr txBox="1"/>
      </xdr:nvSpPr>
      <xdr:spPr>
        <a:xfrm>
          <a:off x="12611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1" name="直線コネクタ 78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2" name="テキスト ボックス 78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3" name="直線コネクタ 78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4" name="テキスト ボックス 78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5" name="直線コネクタ 78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6" name="テキスト ボックス 78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7" name="直線コネクタ 78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8" name="テキスト ボックス 78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792" name="直線コネクタ 791"/>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793" name="【公民館】&#10;一人当たり面積最小値テキスト"/>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794" name="直線コネクタ 793"/>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95" name="【公民館】&#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96" name="直線コネクタ 795"/>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27703</xdr:rowOff>
    </xdr:from>
    <xdr:ext cx="469744" cy="259045"/>
    <xdr:sp macro="" textlink="">
      <xdr:nvSpPr>
        <xdr:cNvPr id="797" name="【公民館】&#10;一人当たり面積平均値テキスト"/>
        <xdr:cNvSpPr txBox="1"/>
      </xdr:nvSpPr>
      <xdr:spPr>
        <a:xfrm>
          <a:off x="22199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798" name="フローチャート: 判断 797"/>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799" name="フローチャート: 判断 798"/>
        <xdr:cNvSpPr/>
      </xdr:nvSpPr>
      <xdr:spPr>
        <a:xfrm>
          <a:off x="21272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800" name="フローチャート: 判断 799"/>
        <xdr:cNvSpPr/>
      </xdr:nvSpPr>
      <xdr:spPr>
        <a:xfrm>
          <a:off x="20383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801" name="フローチャート: 判断 800"/>
        <xdr:cNvSpPr/>
      </xdr:nvSpPr>
      <xdr:spPr>
        <a:xfrm>
          <a:off x="19494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02" name="フローチャート: 判断 801"/>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3" name="テキスト ボックス 8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4" name="テキスト ボックス 8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5" name="テキスト ボックス 8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6" name="テキスト ボックス 8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7" name="テキスト ボックス 8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xdr:rowOff>
    </xdr:from>
    <xdr:to>
      <xdr:col>116</xdr:col>
      <xdr:colOff>114300</xdr:colOff>
      <xdr:row>108</xdr:row>
      <xdr:rowOff>106426</xdr:rowOff>
    </xdr:to>
    <xdr:sp macro="" textlink="">
      <xdr:nvSpPr>
        <xdr:cNvPr id="808" name="楕円 807"/>
        <xdr:cNvSpPr/>
      </xdr:nvSpPr>
      <xdr:spPr>
        <a:xfrm>
          <a:off x="221107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91203</xdr:rowOff>
    </xdr:from>
    <xdr:ext cx="469744" cy="259045"/>
    <xdr:sp macro="" textlink="">
      <xdr:nvSpPr>
        <xdr:cNvPr id="809" name="【公民館】&#10;一人当たり面積該当値テキスト"/>
        <xdr:cNvSpPr txBox="1"/>
      </xdr:nvSpPr>
      <xdr:spPr>
        <a:xfrm>
          <a:off x="22199600" y="1843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7113</xdr:rowOff>
    </xdr:from>
    <xdr:to>
      <xdr:col>112</xdr:col>
      <xdr:colOff>38100</xdr:colOff>
      <xdr:row>108</xdr:row>
      <xdr:rowOff>108713</xdr:rowOff>
    </xdr:to>
    <xdr:sp macro="" textlink="">
      <xdr:nvSpPr>
        <xdr:cNvPr id="810" name="楕円 809"/>
        <xdr:cNvSpPr/>
      </xdr:nvSpPr>
      <xdr:spPr>
        <a:xfrm>
          <a:off x="21272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55626</xdr:rowOff>
    </xdr:from>
    <xdr:to>
      <xdr:col>116</xdr:col>
      <xdr:colOff>63500</xdr:colOff>
      <xdr:row>108</xdr:row>
      <xdr:rowOff>57913</xdr:rowOff>
    </xdr:to>
    <xdr:cxnSp macro="">
      <xdr:nvCxnSpPr>
        <xdr:cNvPr id="811" name="直線コネクタ 810"/>
        <xdr:cNvCxnSpPr/>
      </xdr:nvCxnSpPr>
      <xdr:spPr>
        <a:xfrm flipV="1">
          <a:off x="21323300" y="185722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7113</xdr:rowOff>
    </xdr:from>
    <xdr:to>
      <xdr:col>107</xdr:col>
      <xdr:colOff>101600</xdr:colOff>
      <xdr:row>108</xdr:row>
      <xdr:rowOff>108713</xdr:rowOff>
    </xdr:to>
    <xdr:sp macro="" textlink="">
      <xdr:nvSpPr>
        <xdr:cNvPr id="812" name="楕円 811"/>
        <xdr:cNvSpPr/>
      </xdr:nvSpPr>
      <xdr:spPr>
        <a:xfrm>
          <a:off x="20383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57913</xdr:rowOff>
    </xdr:from>
    <xdr:to>
      <xdr:col>111</xdr:col>
      <xdr:colOff>177800</xdr:colOff>
      <xdr:row>108</xdr:row>
      <xdr:rowOff>57913</xdr:rowOff>
    </xdr:to>
    <xdr:cxnSp macro="">
      <xdr:nvCxnSpPr>
        <xdr:cNvPr id="813" name="直線コネクタ 812"/>
        <xdr:cNvCxnSpPr/>
      </xdr:nvCxnSpPr>
      <xdr:spPr>
        <a:xfrm>
          <a:off x="20434300" y="1857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7113</xdr:rowOff>
    </xdr:from>
    <xdr:to>
      <xdr:col>102</xdr:col>
      <xdr:colOff>165100</xdr:colOff>
      <xdr:row>108</xdr:row>
      <xdr:rowOff>108713</xdr:rowOff>
    </xdr:to>
    <xdr:sp macro="" textlink="">
      <xdr:nvSpPr>
        <xdr:cNvPr id="814" name="楕円 813"/>
        <xdr:cNvSpPr/>
      </xdr:nvSpPr>
      <xdr:spPr>
        <a:xfrm>
          <a:off x="19494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57913</xdr:rowOff>
    </xdr:from>
    <xdr:to>
      <xdr:col>107</xdr:col>
      <xdr:colOff>50800</xdr:colOff>
      <xdr:row>108</xdr:row>
      <xdr:rowOff>57913</xdr:rowOff>
    </xdr:to>
    <xdr:cxnSp macro="">
      <xdr:nvCxnSpPr>
        <xdr:cNvPr id="815" name="直線コネクタ 814"/>
        <xdr:cNvCxnSpPr/>
      </xdr:nvCxnSpPr>
      <xdr:spPr>
        <a:xfrm>
          <a:off x="19545300" y="1857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9398</xdr:rowOff>
    </xdr:from>
    <xdr:to>
      <xdr:col>98</xdr:col>
      <xdr:colOff>38100</xdr:colOff>
      <xdr:row>108</xdr:row>
      <xdr:rowOff>110998</xdr:rowOff>
    </xdr:to>
    <xdr:sp macro="" textlink="">
      <xdr:nvSpPr>
        <xdr:cNvPr id="816" name="楕円 815"/>
        <xdr:cNvSpPr/>
      </xdr:nvSpPr>
      <xdr:spPr>
        <a:xfrm>
          <a:off x="18605500" y="185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57913</xdr:rowOff>
    </xdr:from>
    <xdr:to>
      <xdr:col>102</xdr:col>
      <xdr:colOff>114300</xdr:colOff>
      <xdr:row>108</xdr:row>
      <xdr:rowOff>60198</xdr:rowOff>
    </xdr:to>
    <xdr:cxnSp macro="">
      <xdr:nvCxnSpPr>
        <xdr:cNvPr id="817" name="直線コネクタ 816"/>
        <xdr:cNvCxnSpPr/>
      </xdr:nvCxnSpPr>
      <xdr:spPr>
        <a:xfrm flipV="1">
          <a:off x="18656300" y="185745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106951</xdr:rowOff>
    </xdr:from>
    <xdr:ext cx="469744" cy="259045"/>
    <xdr:sp macro="" textlink="">
      <xdr:nvSpPr>
        <xdr:cNvPr id="818" name="n_1aveValue【公民館】&#10;一人当たり面積"/>
        <xdr:cNvSpPr txBox="1"/>
      </xdr:nvSpPr>
      <xdr:spPr>
        <a:xfrm>
          <a:off x="210757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819" name="n_2aveValue【公民館】&#10;一人当たり面積"/>
        <xdr:cNvSpPr txBox="1"/>
      </xdr:nvSpPr>
      <xdr:spPr>
        <a:xfrm>
          <a:off x="20199427" y="177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820" name="n_3aveValue【公民館】&#10;一人当たり面積"/>
        <xdr:cNvSpPr txBox="1"/>
      </xdr:nvSpPr>
      <xdr:spPr>
        <a:xfrm>
          <a:off x="19310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821" name="n_4aveValue【公民館】&#10;一人当たり面積"/>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99840</xdr:rowOff>
    </xdr:from>
    <xdr:ext cx="469744" cy="259045"/>
    <xdr:sp macro="" textlink="">
      <xdr:nvSpPr>
        <xdr:cNvPr id="822" name="n_1mainValue【公民館】&#10;一人当たり面積"/>
        <xdr:cNvSpPr txBox="1"/>
      </xdr:nvSpPr>
      <xdr:spPr>
        <a:xfrm>
          <a:off x="210757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99840</xdr:rowOff>
    </xdr:from>
    <xdr:ext cx="469744" cy="259045"/>
    <xdr:sp macro="" textlink="">
      <xdr:nvSpPr>
        <xdr:cNvPr id="823" name="n_2mainValue【公民館】&#10;一人当たり面積"/>
        <xdr:cNvSpPr txBox="1"/>
      </xdr:nvSpPr>
      <xdr:spPr>
        <a:xfrm>
          <a:off x="20199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99840</xdr:rowOff>
    </xdr:from>
    <xdr:ext cx="469744" cy="259045"/>
    <xdr:sp macro="" textlink="">
      <xdr:nvSpPr>
        <xdr:cNvPr id="824" name="n_3mainValue【公民館】&#10;一人当たり面積"/>
        <xdr:cNvSpPr txBox="1"/>
      </xdr:nvSpPr>
      <xdr:spPr>
        <a:xfrm>
          <a:off x="19310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102125</xdr:rowOff>
    </xdr:from>
    <xdr:ext cx="469744" cy="259045"/>
    <xdr:sp macro="" textlink="">
      <xdr:nvSpPr>
        <xdr:cNvPr id="825" name="n_4mainValue【公民館】&#10;一人当たり面積"/>
        <xdr:cNvSpPr txBox="1"/>
      </xdr:nvSpPr>
      <xdr:spPr>
        <a:xfrm>
          <a:off x="18421427" y="186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道路については、有形固定資産減価償却率が全国・県・類似団体内平均値の平均を下回っている。一人当たり延長が全国・県平均を上回っているが、類似団体内平均値よりは下回っている。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認定こども園等については、有形固定資産減価償却率が全国・県平均・類似団体内平均値を上回っている。一人当たり面積は全国・県平均・類似団体内平均値を上回っている。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橋梁・トンネルについては、有形固定資産減価償却率が全国・県平均、類似団体内平均値を下回っている。一人当たり償却資産額は全国・県平均、類似団体内平均値を上回っている。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学校施設については、有形資産減価償却率が全国・県・類似団体平均を下回っている。一人当たり面積は全国・県・類似団体内平均値を上回っている。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公営住宅については、有形資産減価償却率が全国・県・類似団体平均を下回っている。一人当たり面積は県平均を上回っているが、全国・類似団体平均を下回っている。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児童館については、</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年度に皆減となった。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公民館については、有形固定資産減価償却率が全国・県平均、類似団体内平均値を上回っている。一人当たり面積が全国・県平均、類似団体内平均値を下回っている。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22,652
22,467
196.98
19,269,484
17,719,637
1,440,238
7,790,712
13,770,467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xdr:cNvCxnSpPr/>
      </xdr:nvCxnSpPr>
      <xdr:spPr>
        <a:xfrm flipV="1">
          <a:off x="4634865" y="580916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123026</xdr:rowOff>
    </xdr:from>
    <xdr:ext cx="405111" cy="259045"/>
    <xdr:sp macro="" textlink="">
      <xdr:nvSpPr>
        <xdr:cNvPr id="63" name="【図書館】&#10;有形固定資産減価償却率平均値テキスト"/>
        <xdr:cNvSpPr txBox="1"/>
      </xdr:nvSpPr>
      <xdr:spPr>
        <a:xfrm>
          <a:off x="4673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147864</xdr:rowOff>
    </xdr:from>
    <xdr:to>
      <xdr:col>24</xdr:col>
      <xdr:colOff>114300</xdr:colOff>
      <xdr:row>36</xdr:row>
      <xdr:rowOff>78014</xdr:rowOff>
    </xdr:to>
    <xdr:sp macro="" textlink="">
      <xdr:nvSpPr>
        <xdr:cNvPr id="74" name="楕円 73"/>
        <xdr:cNvSpPr/>
      </xdr:nvSpPr>
      <xdr:spPr>
        <a:xfrm>
          <a:off x="4584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170741</xdr:rowOff>
    </xdr:from>
    <xdr:ext cx="405111" cy="259045"/>
    <xdr:sp macro="" textlink="">
      <xdr:nvSpPr>
        <xdr:cNvPr id="75" name="【図書館】&#10;有形固定資産減価償却率該当値テキスト"/>
        <xdr:cNvSpPr txBox="1"/>
      </xdr:nvSpPr>
      <xdr:spPr>
        <a:xfrm>
          <a:off x="4673600" y="60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6" name="楕円 75"/>
        <xdr:cNvSpPr/>
      </xdr:nvSpPr>
      <xdr:spPr>
        <a:xfrm>
          <a:off x="3746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149678</xdr:rowOff>
    </xdr:from>
    <xdr:to>
      <xdr:col>24</xdr:col>
      <xdr:colOff>63500</xdr:colOff>
      <xdr:row>36</xdr:row>
      <xdr:rowOff>27214</xdr:rowOff>
    </xdr:to>
    <xdr:cxnSp macro="">
      <xdr:nvCxnSpPr>
        <xdr:cNvPr id="77" name="直線コネクタ 76"/>
        <xdr:cNvCxnSpPr/>
      </xdr:nvCxnSpPr>
      <xdr:spPr>
        <a:xfrm>
          <a:off x="3797300" y="615042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49893</xdr:rowOff>
    </xdr:from>
    <xdr:to>
      <xdr:col>15</xdr:col>
      <xdr:colOff>101600</xdr:colOff>
      <xdr:row>35</xdr:row>
      <xdr:rowOff>151493</xdr:rowOff>
    </xdr:to>
    <xdr:sp macro="" textlink="">
      <xdr:nvSpPr>
        <xdr:cNvPr id="78" name="楕円 77"/>
        <xdr:cNvSpPr/>
      </xdr:nvSpPr>
      <xdr:spPr>
        <a:xfrm>
          <a:off x="2857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100693</xdr:rowOff>
    </xdr:from>
    <xdr:to>
      <xdr:col>19</xdr:col>
      <xdr:colOff>177800</xdr:colOff>
      <xdr:row>35</xdr:row>
      <xdr:rowOff>149678</xdr:rowOff>
    </xdr:to>
    <xdr:cxnSp macro="">
      <xdr:nvCxnSpPr>
        <xdr:cNvPr id="79" name="直線コネクタ 78"/>
        <xdr:cNvCxnSpPr/>
      </xdr:nvCxnSpPr>
      <xdr:spPr>
        <a:xfrm>
          <a:off x="2908300" y="61014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907</xdr:rowOff>
    </xdr:from>
    <xdr:to>
      <xdr:col>10</xdr:col>
      <xdr:colOff>165100</xdr:colOff>
      <xdr:row>35</xdr:row>
      <xdr:rowOff>102507</xdr:rowOff>
    </xdr:to>
    <xdr:sp macro="" textlink="">
      <xdr:nvSpPr>
        <xdr:cNvPr id="80" name="楕円 79"/>
        <xdr:cNvSpPr/>
      </xdr:nvSpPr>
      <xdr:spPr>
        <a:xfrm>
          <a:off x="1968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51707</xdr:rowOff>
    </xdr:from>
    <xdr:to>
      <xdr:col>15</xdr:col>
      <xdr:colOff>50800</xdr:colOff>
      <xdr:row>35</xdr:row>
      <xdr:rowOff>100693</xdr:rowOff>
    </xdr:to>
    <xdr:cxnSp macro="">
      <xdr:nvCxnSpPr>
        <xdr:cNvPr id="81" name="直線コネクタ 80"/>
        <xdr:cNvCxnSpPr/>
      </xdr:nvCxnSpPr>
      <xdr:spPr>
        <a:xfrm>
          <a:off x="2019300" y="60524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123372</xdr:rowOff>
    </xdr:from>
    <xdr:to>
      <xdr:col>6</xdr:col>
      <xdr:colOff>38100</xdr:colOff>
      <xdr:row>35</xdr:row>
      <xdr:rowOff>53522</xdr:rowOff>
    </xdr:to>
    <xdr:sp macro="" textlink="">
      <xdr:nvSpPr>
        <xdr:cNvPr id="82" name="楕円 81"/>
        <xdr:cNvSpPr/>
      </xdr:nvSpPr>
      <xdr:spPr>
        <a:xfrm>
          <a:off x="1079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2722</xdr:rowOff>
    </xdr:from>
    <xdr:to>
      <xdr:col>10</xdr:col>
      <xdr:colOff>114300</xdr:colOff>
      <xdr:row>35</xdr:row>
      <xdr:rowOff>51707</xdr:rowOff>
    </xdr:to>
    <xdr:cxnSp macro="">
      <xdr:nvCxnSpPr>
        <xdr:cNvPr id="83" name="直線コネクタ 82"/>
        <xdr:cNvCxnSpPr/>
      </xdr:nvCxnSpPr>
      <xdr:spPr>
        <a:xfrm>
          <a:off x="1130300" y="6003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5" name="n_2aveValue【図書館】&#10;有形固定資産減価償却率"/>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88" name="n_1mainValue【図書館】&#10;有形固定資産減価償却率"/>
        <xdr:cNvSpPr txBox="1"/>
      </xdr:nvSpPr>
      <xdr:spPr>
        <a:xfrm>
          <a:off x="3582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168020</xdr:rowOff>
    </xdr:from>
    <xdr:ext cx="405111" cy="259045"/>
    <xdr:sp macro="" textlink="">
      <xdr:nvSpPr>
        <xdr:cNvPr id="89" name="n_2mainValue【図書館】&#10;有形固定資産減価償却率"/>
        <xdr:cNvSpPr txBox="1"/>
      </xdr:nvSpPr>
      <xdr:spPr>
        <a:xfrm>
          <a:off x="2705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119034</xdr:rowOff>
    </xdr:from>
    <xdr:ext cx="405111" cy="259045"/>
    <xdr:sp macro="" textlink="">
      <xdr:nvSpPr>
        <xdr:cNvPr id="90" name="n_3mainValue【図書館】&#10;有形固定資産減価償却率"/>
        <xdr:cNvSpPr txBox="1"/>
      </xdr:nvSpPr>
      <xdr:spPr>
        <a:xfrm>
          <a:off x="1816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70049</xdr:rowOff>
    </xdr:from>
    <xdr:ext cx="405111" cy="259045"/>
    <xdr:sp macro="" textlink="">
      <xdr:nvSpPr>
        <xdr:cNvPr id="91" name="n_4mainValue【図書館】&#10;有形固定資産減価償却率"/>
        <xdr:cNvSpPr txBox="1"/>
      </xdr:nvSpPr>
      <xdr:spPr>
        <a:xfrm>
          <a:off x="9277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xdr:cNvCxnSpPr/>
      </xdr:nvCxnSpPr>
      <xdr:spPr>
        <a:xfrm flipV="1">
          <a:off x="10476865" y="5725886"/>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xdr:cNvSpPr/>
      </xdr:nvSpPr>
      <xdr:spPr>
        <a:xfrm>
          <a:off x="8699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xdr:cNvSpPr/>
      </xdr:nvSpPr>
      <xdr:spPr>
        <a:xfrm>
          <a:off x="6921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77107</xdr:rowOff>
    </xdr:from>
    <xdr:to>
      <xdr:col>55</xdr:col>
      <xdr:colOff>50800</xdr:colOff>
      <xdr:row>40</xdr:row>
      <xdr:rowOff>7257</xdr:rowOff>
    </xdr:to>
    <xdr:sp macro="" textlink="">
      <xdr:nvSpPr>
        <xdr:cNvPr id="133" name="楕円 132"/>
        <xdr:cNvSpPr/>
      </xdr:nvSpPr>
      <xdr:spPr>
        <a:xfrm>
          <a:off x="10426700" y="67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55534</xdr:rowOff>
    </xdr:from>
    <xdr:ext cx="469744" cy="259045"/>
    <xdr:sp macro="" textlink="">
      <xdr:nvSpPr>
        <xdr:cNvPr id="134" name="【図書館】&#10;一人当たり面積該当値テキスト"/>
        <xdr:cNvSpPr txBox="1"/>
      </xdr:nvSpPr>
      <xdr:spPr>
        <a:xfrm>
          <a:off x="10515600" y="674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87993</xdr:rowOff>
    </xdr:from>
    <xdr:to>
      <xdr:col>50</xdr:col>
      <xdr:colOff>165100</xdr:colOff>
      <xdr:row>40</xdr:row>
      <xdr:rowOff>18143</xdr:rowOff>
    </xdr:to>
    <xdr:sp macro="" textlink="">
      <xdr:nvSpPr>
        <xdr:cNvPr id="135" name="楕円 134"/>
        <xdr:cNvSpPr/>
      </xdr:nvSpPr>
      <xdr:spPr>
        <a:xfrm>
          <a:off x="9588500" y="67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127907</xdr:rowOff>
    </xdr:from>
    <xdr:to>
      <xdr:col>55</xdr:col>
      <xdr:colOff>0</xdr:colOff>
      <xdr:row>39</xdr:row>
      <xdr:rowOff>138793</xdr:rowOff>
    </xdr:to>
    <xdr:cxnSp macro="">
      <xdr:nvCxnSpPr>
        <xdr:cNvPr id="136" name="直線コネクタ 135"/>
        <xdr:cNvCxnSpPr/>
      </xdr:nvCxnSpPr>
      <xdr:spPr>
        <a:xfrm flipV="1">
          <a:off x="9639300" y="68144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98878</xdr:rowOff>
    </xdr:from>
    <xdr:to>
      <xdr:col>46</xdr:col>
      <xdr:colOff>38100</xdr:colOff>
      <xdr:row>40</xdr:row>
      <xdr:rowOff>29028</xdr:rowOff>
    </xdr:to>
    <xdr:sp macro="" textlink="">
      <xdr:nvSpPr>
        <xdr:cNvPr id="137" name="楕円 136"/>
        <xdr:cNvSpPr/>
      </xdr:nvSpPr>
      <xdr:spPr>
        <a:xfrm>
          <a:off x="869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138793</xdr:rowOff>
    </xdr:from>
    <xdr:to>
      <xdr:col>50</xdr:col>
      <xdr:colOff>114300</xdr:colOff>
      <xdr:row>39</xdr:row>
      <xdr:rowOff>149678</xdr:rowOff>
    </xdr:to>
    <xdr:cxnSp macro="">
      <xdr:nvCxnSpPr>
        <xdr:cNvPr id="138" name="直線コネクタ 137"/>
        <xdr:cNvCxnSpPr/>
      </xdr:nvCxnSpPr>
      <xdr:spPr>
        <a:xfrm flipV="1">
          <a:off x="8750300" y="68253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109765</xdr:rowOff>
    </xdr:from>
    <xdr:to>
      <xdr:col>41</xdr:col>
      <xdr:colOff>101600</xdr:colOff>
      <xdr:row>40</xdr:row>
      <xdr:rowOff>39915</xdr:rowOff>
    </xdr:to>
    <xdr:sp macro="" textlink="">
      <xdr:nvSpPr>
        <xdr:cNvPr id="139" name="楕円 138"/>
        <xdr:cNvSpPr/>
      </xdr:nvSpPr>
      <xdr:spPr>
        <a:xfrm>
          <a:off x="78105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149678</xdr:rowOff>
    </xdr:from>
    <xdr:to>
      <xdr:col>45</xdr:col>
      <xdr:colOff>177800</xdr:colOff>
      <xdr:row>39</xdr:row>
      <xdr:rowOff>160565</xdr:rowOff>
    </xdr:to>
    <xdr:cxnSp macro="">
      <xdr:nvCxnSpPr>
        <xdr:cNvPr id="140" name="直線コネクタ 139"/>
        <xdr:cNvCxnSpPr/>
      </xdr:nvCxnSpPr>
      <xdr:spPr>
        <a:xfrm flipV="1">
          <a:off x="7861300" y="68362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41" name="楕円 140"/>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160565</xdr:rowOff>
    </xdr:from>
    <xdr:to>
      <xdr:col>41</xdr:col>
      <xdr:colOff>50800</xdr:colOff>
      <xdr:row>40</xdr:row>
      <xdr:rowOff>0</xdr:rowOff>
    </xdr:to>
    <xdr:cxnSp macro="">
      <xdr:nvCxnSpPr>
        <xdr:cNvPr id="142" name="直線コネクタ 141"/>
        <xdr:cNvCxnSpPr/>
      </xdr:nvCxnSpPr>
      <xdr:spPr>
        <a:xfrm flipV="1">
          <a:off x="6972300" y="68471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43"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44" name="n_2aveValue【図書館】&#10;一人当たり面積"/>
        <xdr:cNvSpPr txBox="1"/>
      </xdr:nvSpPr>
      <xdr:spPr>
        <a:xfrm>
          <a:off x="8515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46" name="n_4aveValue【図書館】&#10;一人当たり面積"/>
        <xdr:cNvSpPr txBox="1"/>
      </xdr:nvSpPr>
      <xdr:spPr>
        <a:xfrm>
          <a:off x="6737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9270</xdr:rowOff>
    </xdr:from>
    <xdr:ext cx="469744" cy="259045"/>
    <xdr:sp macro="" textlink="">
      <xdr:nvSpPr>
        <xdr:cNvPr id="147" name="n_1mainValue【図書館】&#10;一人当たり面積"/>
        <xdr:cNvSpPr txBox="1"/>
      </xdr:nvSpPr>
      <xdr:spPr>
        <a:xfrm>
          <a:off x="9391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20155</xdr:rowOff>
    </xdr:from>
    <xdr:ext cx="469744" cy="259045"/>
    <xdr:sp macro="" textlink="">
      <xdr:nvSpPr>
        <xdr:cNvPr id="148" name="n_2mainValue【図書館】&#10;一人当たり面積"/>
        <xdr:cNvSpPr txBox="1"/>
      </xdr:nvSpPr>
      <xdr:spPr>
        <a:xfrm>
          <a:off x="8515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31042</xdr:rowOff>
    </xdr:from>
    <xdr:ext cx="469744" cy="259045"/>
    <xdr:sp macro="" textlink="">
      <xdr:nvSpPr>
        <xdr:cNvPr id="149" name="n_3mainValue【図書館】&#10;一人当たり面積"/>
        <xdr:cNvSpPr txBox="1"/>
      </xdr:nvSpPr>
      <xdr:spPr>
        <a:xfrm>
          <a:off x="7626427" y="68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50" name="n_4mainValue【図書館】&#10;一人当たり面積"/>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165752</xdr:rowOff>
    </xdr:from>
    <xdr:ext cx="405111" cy="259045"/>
    <xdr:sp macro="" textlink="">
      <xdr:nvSpPr>
        <xdr:cNvPr id="180" name="【体育館・プール】&#10;有形固定資産減価償却率平均値テキスト"/>
        <xdr:cNvSpPr txBox="1"/>
      </xdr:nvSpPr>
      <xdr:spPr>
        <a:xfrm>
          <a:off x="4673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xdr:cNvSpPr/>
      </xdr:nvSpPr>
      <xdr:spPr>
        <a:xfrm>
          <a:off x="2857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91" name="楕円 190"/>
        <xdr:cNvSpPr/>
      </xdr:nvSpPr>
      <xdr:spPr>
        <a:xfrm>
          <a:off x="4584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162577</xdr:rowOff>
    </xdr:from>
    <xdr:ext cx="405111" cy="259045"/>
    <xdr:sp macro="" textlink="">
      <xdr:nvSpPr>
        <xdr:cNvPr id="192" name="【体育館・プール】&#10;有形固定資産減価償却率該当値テキスト"/>
        <xdr:cNvSpPr txBox="1"/>
      </xdr:nvSpPr>
      <xdr:spPr>
        <a:xfrm>
          <a:off x="4673600"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93" name="楕円 192"/>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19050</xdr:rowOff>
    </xdr:to>
    <xdr:cxnSp macro="">
      <xdr:nvCxnSpPr>
        <xdr:cNvPr id="194" name="直線コネクタ 193"/>
        <xdr:cNvCxnSpPr/>
      </xdr:nvCxnSpPr>
      <xdr:spPr>
        <a:xfrm>
          <a:off x="3797300" y="102603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xdr:rowOff>
    </xdr:from>
    <xdr:to>
      <xdr:col>15</xdr:col>
      <xdr:colOff>101600</xdr:colOff>
      <xdr:row>60</xdr:row>
      <xdr:rowOff>104140</xdr:rowOff>
    </xdr:to>
    <xdr:sp macro="" textlink="">
      <xdr:nvSpPr>
        <xdr:cNvPr id="195" name="楕円 194"/>
        <xdr:cNvSpPr/>
      </xdr:nvSpPr>
      <xdr:spPr>
        <a:xfrm>
          <a:off x="2857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53340</xdr:rowOff>
    </xdr:to>
    <xdr:cxnSp macro="">
      <xdr:nvCxnSpPr>
        <xdr:cNvPr id="196" name="直線コネクタ 195"/>
        <xdr:cNvCxnSpPr/>
      </xdr:nvCxnSpPr>
      <xdr:spPr>
        <a:xfrm flipV="1">
          <a:off x="2908300" y="102603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97" name="楕円 196"/>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53340</xdr:rowOff>
    </xdr:from>
    <xdr:to>
      <xdr:col>15</xdr:col>
      <xdr:colOff>50800</xdr:colOff>
      <xdr:row>62</xdr:row>
      <xdr:rowOff>22860</xdr:rowOff>
    </xdr:to>
    <xdr:cxnSp macro="">
      <xdr:nvCxnSpPr>
        <xdr:cNvPr id="198" name="直線コネクタ 197"/>
        <xdr:cNvCxnSpPr/>
      </xdr:nvCxnSpPr>
      <xdr:spPr>
        <a:xfrm flipV="1">
          <a:off x="2019300" y="103403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31750</xdr:rowOff>
    </xdr:to>
    <xdr:sp macro="" textlink="">
      <xdr:nvSpPr>
        <xdr:cNvPr id="199" name="楕円 198"/>
        <xdr:cNvSpPr/>
      </xdr:nvSpPr>
      <xdr:spPr>
        <a:xfrm>
          <a:off x="107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152400</xdr:rowOff>
    </xdr:from>
    <xdr:to>
      <xdr:col>10</xdr:col>
      <xdr:colOff>114300</xdr:colOff>
      <xdr:row>62</xdr:row>
      <xdr:rowOff>22860</xdr:rowOff>
    </xdr:to>
    <xdr:cxnSp macro="">
      <xdr:nvCxnSpPr>
        <xdr:cNvPr id="200" name="直線コネクタ 199"/>
        <xdr:cNvCxnSpPr/>
      </xdr:nvCxnSpPr>
      <xdr:spPr>
        <a:xfrm>
          <a:off x="1130300" y="10610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15257</xdr:rowOff>
    </xdr:from>
    <xdr:ext cx="405111" cy="259045"/>
    <xdr:sp macro="" textlink="">
      <xdr:nvSpPr>
        <xdr:cNvPr id="201" name="n_1aveValue【体育館・プール】&#10;有形固定資産減価償却率"/>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202" name="n_2aveValue【体育館・プール】&#10;有形固定資産減価償却率"/>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203" name="n_3aveValue【体育館・プール】&#10;有形固定資産減価償却率"/>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4" name="n_4ave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205" name="n_1mainValue【体育館・プー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206" name="n_2main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7" name="n_3mainValue【体育館・プール】&#10;有形固定資産減価償却率"/>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22877</xdr:rowOff>
    </xdr:from>
    <xdr:ext cx="405111" cy="259045"/>
    <xdr:sp macro="" textlink="">
      <xdr:nvSpPr>
        <xdr:cNvPr id="208" name="n_4mainValue【体育館・プール】&#10;有形固定資産減価償却率"/>
        <xdr:cNvSpPr txBox="1"/>
      </xdr:nvSpPr>
      <xdr:spPr>
        <a:xfrm>
          <a:off x="927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9"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xdr:cNvSpPr/>
      </xdr:nvSpPr>
      <xdr:spPr>
        <a:xfrm>
          <a:off x="9588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xdr:cNvSpPr/>
      </xdr:nvSpPr>
      <xdr:spPr>
        <a:xfrm>
          <a:off x="8699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xdr:cNvSpPr/>
      </xdr:nvSpPr>
      <xdr:spPr>
        <a:xfrm>
          <a:off x="781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xdr:cNvSpPr/>
      </xdr:nvSpPr>
      <xdr:spPr>
        <a:xfrm>
          <a:off x="6921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91259</xdr:rowOff>
    </xdr:from>
    <xdr:to>
      <xdr:col>55</xdr:col>
      <xdr:colOff>50800</xdr:colOff>
      <xdr:row>63</xdr:row>
      <xdr:rowOff>21409</xdr:rowOff>
    </xdr:to>
    <xdr:sp macro="" textlink="">
      <xdr:nvSpPr>
        <xdr:cNvPr id="250" name="楕円 249"/>
        <xdr:cNvSpPr/>
      </xdr:nvSpPr>
      <xdr:spPr>
        <a:xfrm>
          <a:off x="104267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69686</xdr:rowOff>
    </xdr:from>
    <xdr:ext cx="469744" cy="259045"/>
    <xdr:sp macro="" textlink="">
      <xdr:nvSpPr>
        <xdr:cNvPr id="251" name="【体育館・プール】&#10;一人当たり面積該当値テキスト"/>
        <xdr:cNvSpPr txBox="1"/>
      </xdr:nvSpPr>
      <xdr:spPr>
        <a:xfrm>
          <a:off x="10515600" y="1069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97790</xdr:rowOff>
    </xdr:from>
    <xdr:to>
      <xdr:col>50</xdr:col>
      <xdr:colOff>165100</xdr:colOff>
      <xdr:row>63</xdr:row>
      <xdr:rowOff>27940</xdr:rowOff>
    </xdr:to>
    <xdr:sp macro="" textlink="">
      <xdr:nvSpPr>
        <xdr:cNvPr id="252" name="楕円 251"/>
        <xdr:cNvSpPr/>
      </xdr:nvSpPr>
      <xdr:spPr>
        <a:xfrm>
          <a:off x="958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142059</xdr:rowOff>
    </xdr:from>
    <xdr:to>
      <xdr:col>55</xdr:col>
      <xdr:colOff>0</xdr:colOff>
      <xdr:row>62</xdr:row>
      <xdr:rowOff>148590</xdr:rowOff>
    </xdr:to>
    <xdr:cxnSp macro="">
      <xdr:nvCxnSpPr>
        <xdr:cNvPr id="253" name="直線コネクタ 252"/>
        <xdr:cNvCxnSpPr/>
      </xdr:nvCxnSpPr>
      <xdr:spPr>
        <a:xfrm flipV="1">
          <a:off x="9639300" y="1077195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104322</xdr:rowOff>
    </xdr:from>
    <xdr:to>
      <xdr:col>46</xdr:col>
      <xdr:colOff>38100</xdr:colOff>
      <xdr:row>63</xdr:row>
      <xdr:rowOff>34472</xdr:rowOff>
    </xdr:to>
    <xdr:sp macro="" textlink="">
      <xdr:nvSpPr>
        <xdr:cNvPr id="254" name="楕円 253"/>
        <xdr:cNvSpPr/>
      </xdr:nvSpPr>
      <xdr:spPr>
        <a:xfrm>
          <a:off x="8699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148590</xdr:rowOff>
    </xdr:from>
    <xdr:to>
      <xdr:col>50</xdr:col>
      <xdr:colOff>114300</xdr:colOff>
      <xdr:row>62</xdr:row>
      <xdr:rowOff>155122</xdr:rowOff>
    </xdr:to>
    <xdr:cxnSp macro="">
      <xdr:nvCxnSpPr>
        <xdr:cNvPr id="255" name="直線コネクタ 254"/>
        <xdr:cNvCxnSpPr/>
      </xdr:nvCxnSpPr>
      <xdr:spPr>
        <a:xfrm flipV="1">
          <a:off x="8750300" y="1077849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112485</xdr:rowOff>
    </xdr:from>
    <xdr:to>
      <xdr:col>41</xdr:col>
      <xdr:colOff>101600</xdr:colOff>
      <xdr:row>63</xdr:row>
      <xdr:rowOff>42635</xdr:rowOff>
    </xdr:to>
    <xdr:sp macro="" textlink="">
      <xdr:nvSpPr>
        <xdr:cNvPr id="256" name="楕円 255"/>
        <xdr:cNvSpPr/>
      </xdr:nvSpPr>
      <xdr:spPr>
        <a:xfrm>
          <a:off x="7810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155122</xdr:rowOff>
    </xdr:from>
    <xdr:to>
      <xdr:col>45</xdr:col>
      <xdr:colOff>177800</xdr:colOff>
      <xdr:row>62</xdr:row>
      <xdr:rowOff>163285</xdr:rowOff>
    </xdr:to>
    <xdr:cxnSp macro="">
      <xdr:nvCxnSpPr>
        <xdr:cNvPr id="257" name="直線コネクタ 256"/>
        <xdr:cNvCxnSpPr/>
      </xdr:nvCxnSpPr>
      <xdr:spPr>
        <a:xfrm flipV="1">
          <a:off x="7861300" y="1078502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119017</xdr:rowOff>
    </xdr:from>
    <xdr:to>
      <xdr:col>36</xdr:col>
      <xdr:colOff>165100</xdr:colOff>
      <xdr:row>63</xdr:row>
      <xdr:rowOff>49167</xdr:rowOff>
    </xdr:to>
    <xdr:sp macro="" textlink="">
      <xdr:nvSpPr>
        <xdr:cNvPr id="258" name="楕円 257"/>
        <xdr:cNvSpPr/>
      </xdr:nvSpPr>
      <xdr:spPr>
        <a:xfrm>
          <a:off x="6921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163285</xdr:rowOff>
    </xdr:from>
    <xdr:to>
      <xdr:col>41</xdr:col>
      <xdr:colOff>50800</xdr:colOff>
      <xdr:row>62</xdr:row>
      <xdr:rowOff>169817</xdr:rowOff>
    </xdr:to>
    <xdr:cxnSp macro="">
      <xdr:nvCxnSpPr>
        <xdr:cNvPr id="259" name="直線コネクタ 258"/>
        <xdr:cNvCxnSpPr/>
      </xdr:nvCxnSpPr>
      <xdr:spPr>
        <a:xfrm flipV="1">
          <a:off x="6972300" y="107931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132642</xdr:rowOff>
    </xdr:from>
    <xdr:ext cx="469744" cy="259045"/>
    <xdr:sp macro="" textlink="">
      <xdr:nvSpPr>
        <xdr:cNvPr id="260" name="n_1aveValue【体育館・プール】&#10;一人当たり面積"/>
        <xdr:cNvSpPr txBox="1"/>
      </xdr:nvSpPr>
      <xdr:spPr>
        <a:xfrm>
          <a:off x="9391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114680</xdr:rowOff>
    </xdr:from>
    <xdr:ext cx="469744" cy="259045"/>
    <xdr:sp macro="" textlink="">
      <xdr:nvSpPr>
        <xdr:cNvPr id="261" name="n_2aveValue【体育館・プール】&#10;一人当たり面積"/>
        <xdr:cNvSpPr txBox="1"/>
      </xdr:nvSpPr>
      <xdr:spPr>
        <a:xfrm>
          <a:off x="85154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152236</xdr:rowOff>
    </xdr:from>
    <xdr:ext cx="469744" cy="259045"/>
    <xdr:sp macro="" textlink="">
      <xdr:nvSpPr>
        <xdr:cNvPr id="262" name="n_3aveValue【体育館・プール】&#10;一人当たり面積"/>
        <xdr:cNvSpPr txBox="1"/>
      </xdr:nvSpPr>
      <xdr:spPr>
        <a:xfrm>
          <a:off x="7626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142439</xdr:rowOff>
    </xdr:from>
    <xdr:ext cx="469744" cy="259045"/>
    <xdr:sp macro="" textlink="">
      <xdr:nvSpPr>
        <xdr:cNvPr id="263" name="n_4aveValue【体育館・プール】&#10;一人当たり面積"/>
        <xdr:cNvSpPr txBox="1"/>
      </xdr:nvSpPr>
      <xdr:spPr>
        <a:xfrm>
          <a:off x="6737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19067</xdr:rowOff>
    </xdr:from>
    <xdr:ext cx="469744" cy="259045"/>
    <xdr:sp macro="" textlink="">
      <xdr:nvSpPr>
        <xdr:cNvPr id="264" name="n_1mainValue【体育館・プール】&#10;一人当たり面積"/>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25599</xdr:rowOff>
    </xdr:from>
    <xdr:ext cx="469744" cy="259045"/>
    <xdr:sp macro="" textlink="">
      <xdr:nvSpPr>
        <xdr:cNvPr id="265" name="n_2mainValue【体育館・プール】&#10;一人当たり面積"/>
        <xdr:cNvSpPr txBox="1"/>
      </xdr:nvSpPr>
      <xdr:spPr>
        <a:xfrm>
          <a:off x="8515427" y="1082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33762</xdr:rowOff>
    </xdr:from>
    <xdr:ext cx="469744" cy="259045"/>
    <xdr:sp macro="" textlink="">
      <xdr:nvSpPr>
        <xdr:cNvPr id="266" name="n_3mainValue【体育館・プール】&#10;一人当たり面積"/>
        <xdr:cNvSpPr txBox="1"/>
      </xdr:nvSpPr>
      <xdr:spPr>
        <a:xfrm>
          <a:off x="7626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40294</xdr:rowOff>
    </xdr:from>
    <xdr:ext cx="469744" cy="259045"/>
    <xdr:sp macro="" textlink="">
      <xdr:nvSpPr>
        <xdr:cNvPr id="267" name="n_4mainValue【体育館・プール】&#10;一人当たり面積"/>
        <xdr:cNvSpPr txBox="1"/>
      </xdr:nvSpPr>
      <xdr:spPr>
        <a:xfrm>
          <a:off x="6737427"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xdr:cNvCxnSpPr/>
      </xdr:nvCxnSpPr>
      <xdr:spPr>
        <a:xfrm flipV="1">
          <a:off x="4634865" y="13498068"/>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xdr:cNvSpPr txBox="1"/>
      </xdr:nvSpPr>
      <xdr:spPr>
        <a:xfrm>
          <a:off x="4673600" y="147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xdr:cNvCxnSpPr/>
      </xdr:nvCxnSpPr>
      <xdr:spPr>
        <a:xfrm>
          <a:off x="4546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xdr:cNvSpPr txBox="1"/>
      </xdr:nvSpPr>
      <xdr:spPr>
        <a:xfrm>
          <a:off x="4673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xdr:cNvCxnSpPr/>
      </xdr:nvCxnSpPr>
      <xdr:spPr>
        <a:xfrm>
          <a:off x="4546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65040</xdr:rowOff>
    </xdr:from>
    <xdr:ext cx="405111" cy="259045"/>
    <xdr:sp macro="" textlink="">
      <xdr:nvSpPr>
        <xdr:cNvPr id="295" name="【福祉施設】&#10;有形固定資産減価償却率平均値テキスト"/>
        <xdr:cNvSpPr txBox="1"/>
      </xdr:nvSpPr>
      <xdr:spPr>
        <a:xfrm>
          <a:off x="4673600" y="1378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xdr:cNvSpPr/>
      </xdr:nvSpPr>
      <xdr:spPr>
        <a:xfrm>
          <a:off x="4584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xdr:cNvSpPr/>
      </xdr:nvSpPr>
      <xdr:spPr>
        <a:xfrm>
          <a:off x="3746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98" name="フローチャート: 判断 297"/>
        <xdr:cNvSpPr/>
      </xdr:nvSpPr>
      <xdr:spPr>
        <a:xfrm>
          <a:off x="2857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9" name="フローチャート: 判断 298"/>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300" name="フローチャート: 判断 299"/>
        <xdr:cNvSpPr/>
      </xdr:nvSpPr>
      <xdr:spPr>
        <a:xfrm>
          <a:off x="1079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154178</xdr:rowOff>
    </xdr:from>
    <xdr:to>
      <xdr:col>24</xdr:col>
      <xdr:colOff>114300</xdr:colOff>
      <xdr:row>83</xdr:row>
      <xdr:rowOff>84328</xdr:rowOff>
    </xdr:to>
    <xdr:sp macro="" textlink="">
      <xdr:nvSpPr>
        <xdr:cNvPr id="306" name="楕円 305"/>
        <xdr:cNvSpPr/>
      </xdr:nvSpPr>
      <xdr:spPr>
        <a:xfrm>
          <a:off x="45847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132605</xdr:rowOff>
    </xdr:from>
    <xdr:ext cx="405111" cy="259045"/>
    <xdr:sp macro="" textlink="">
      <xdr:nvSpPr>
        <xdr:cNvPr id="307" name="【福祉施設】&#10;有形固定資産減価償却率該当値テキスト"/>
        <xdr:cNvSpPr txBox="1"/>
      </xdr:nvSpPr>
      <xdr:spPr>
        <a:xfrm>
          <a:off x="4673600"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131318</xdr:rowOff>
    </xdr:from>
    <xdr:to>
      <xdr:col>20</xdr:col>
      <xdr:colOff>38100</xdr:colOff>
      <xdr:row>83</xdr:row>
      <xdr:rowOff>61468</xdr:rowOff>
    </xdr:to>
    <xdr:sp macro="" textlink="">
      <xdr:nvSpPr>
        <xdr:cNvPr id="308" name="楕円 307"/>
        <xdr:cNvSpPr/>
      </xdr:nvSpPr>
      <xdr:spPr>
        <a:xfrm>
          <a:off x="3746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10668</xdr:rowOff>
    </xdr:from>
    <xdr:to>
      <xdr:col>24</xdr:col>
      <xdr:colOff>63500</xdr:colOff>
      <xdr:row>83</xdr:row>
      <xdr:rowOff>33528</xdr:rowOff>
    </xdr:to>
    <xdr:cxnSp macro="">
      <xdr:nvCxnSpPr>
        <xdr:cNvPr id="309" name="直線コネクタ 308"/>
        <xdr:cNvCxnSpPr/>
      </xdr:nvCxnSpPr>
      <xdr:spPr>
        <a:xfrm>
          <a:off x="3797300" y="1424101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106172</xdr:rowOff>
    </xdr:from>
    <xdr:to>
      <xdr:col>15</xdr:col>
      <xdr:colOff>101600</xdr:colOff>
      <xdr:row>83</xdr:row>
      <xdr:rowOff>36322</xdr:rowOff>
    </xdr:to>
    <xdr:sp macro="" textlink="">
      <xdr:nvSpPr>
        <xdr:cNvPr id="310" name="楕円 309"/>
        <xdr:cNvSpPr/>
      </xdr:nvSpPr>
      <xdr:spPr>
        <a:xfrm>
          <a:off x="2857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156972</xdr:rowOff>
    </xdr:from>
    <xdr:to>
      <xdr:col>19</xdr:col>
      <xdr:colOff>177800</xdr:colOff>
      <xdr:row>83</xdr:row>
      <xdr:rowOff>10668</xdr:rowOff>
    </xdr:to>
    <xdr:cxnSp macro="">
      <xdr:nvCxnSpPr>
        <xdr:cNvPr id="311" name="直線コネクタ 310"/>
        <xdr:cNvCxnSpPr/>
      </xdr:nvCxnSpPr>
      <xdr:spPr>
        <a:xfrm>
          <a:off x="2908300" y="142158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12" name="楕円 311"/>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82</xdr:row>
      <xdr:rowOff>156972</xdr:rowOff>
    </xdr:to>
    <xdr:cxnSp macro="">
      <xdr:nvCxnSpPr>
        <xdr:cNvPr id="313" name="直線コネクタ 312"/>
        <xdr:cNvCxnSpPr/>
      </xdr:nvCxnSpPr>
      <xdr:spPr>
        <a:xfrm>
          <a:off x="2019300" y="1421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78739</xdr:rowOff>
    </xdr:from>
    <xdr:to>
      <xdr:col>6</xdr:col>
      <xdr:colOff>38100</xdr:colOff>
      <xdr:row>83</xdr:row>
      <xdr:rowOff>8889</xdr:rowOff>
    </xdr:to>
    <xdr:sp macro="" textlink="">
      <xdr:nvSpPr>
        <xdr:cNvPr id="314" name="楕円 313"/>
        <xdr:cNvSpPr/>
      </xdr:nvSpPr>
      <xdr:spPr>
        <a:xfrm>
          <a:off x="107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129539</xdr:rowOff>
    </xdr:from>
    <xdr:to>
      <xdr:col>10</xdr:col>
      <xdr:colOff>114300</xdr:colOff>
      <xdr:row>82</xdr:row>
      <xdr:rowOff>152400</xdr:rowOff>
    </xdr:to>
    <xdr:cxnSp macro="">
      <xdr:nvCxnSpPr>
        <xdr:cNvPr id="315" name="直線コネクタ 314"/>
        <xdr:cNvCxnSpPr/>
      </xdr:nvCxnSpPr>
      <xdr:spPr>
        <a:xfrm>
          <a:off x="1130300" y="14188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160290</xdr:rowOff>
    </xdr:from>
    <xdr:ext cx="405111" cy="259045"/>
    <xdr:sp macro="" textlink="">
      <xdr:nvSpPr>
        <xdr:cNvPr id="316" name="n_1aveValue【福祉施設】&#10;有形固定資産減価償却率"/>
        <xdr:cNvSpPr txBox="1"/>
      </xdr:nvSpPr>
      <xdr:spPr>
        <a:xfrm>
          <a:off x="3582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146575</xdr:rowOff>
    </xdr:from>
    <xdr:ext cx="405111" cy="259045"/>
    <xdr:sp macro="" textlink="">
      <xdr:nvSpPr>
        <xdr:cNvPr id="317" name="n_2aveValue【福祉施設】&#10;有形固定資産減価償却率"/>
        <xdr:cNvSpPr txBox="1"/>
      </xdr:nvSpPr>
      <xdr:spPr>
        <a:xfrm>
          <a:off x="2705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18" name="n_3aveValue【福祉施設】&#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319" name="n_4aveValue【福祉施設】&#10;有形固定資産減価償却率"/>
        <xdr:cNvSpPr txBox="1"/>
      </xdr:nvSpPr>
      <xdr:spPr>
        <a:xfrm>
          <a:off x="927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52595</xdr:rowOff>
    </xdr:from>
    <xdr:ext cx="405111" cy="259045"/>
    <xdr:sp macro="" textlink="">
      <xdr:nvSpPr>
        <xdr:cNvPr id="320" name="n_1mainValue【福祉施設】&#10;有形固定資産減価償却率"/>
        <xdr:cNvSpPr txBox="1"/>
      </xdr:nvSpPr>
      <xdr:spPr>
        <a:xfrm>
          <a:off x="35820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27449</xdr:rowOff>
    </xdr:from>
    <xdr:ext cx="405111" cy="259045"/>
    <xdr:sp macro="" textlink="">
      <xdr:nvSpPr>
        <xdr:cNvPr id="321" name="n_2mainValue【福祉施設】&#10;有形固定資産減価償却率"/>
        <xdr:cNvSpPr txBox="1"/>
      </xdr:nvSpPr>
      <xdr:spPr>
        <a:xfrm>
          <a:off x="27057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22" name="n_3mainValue【福祉施設】&#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23" name="n_4mainValue【福祉施設】&#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50"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61" name="楕円 360"/>
        <xdr:cNvSpPr/>
      </xdr:nvSpPr>
      <xdr:spPr>
        <a:xfrm>
          <a:off x="10426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144035</xdr:rowOff>
    </xdr:from>
    <xdr:ext cx="469744" cy="259045"/>
    <xdr:sp macro="" textlink="">
      <xdr:nvSpPr>
        <xdr:cNvPr id="362" name="【福祉施設】&#10;一人当たり面積該当値テキスト"/>
        <xdr:cNvSpPr txBox="1"/>
      </xdr:nvSpPr>
      <xdr:spPr>
        <a:xfrm>
          <a:off x="10515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167894</xdr:rowOff>
    </xdr:from>
    <xdr:to>
      <xdr:col>50</xdr:col>
      <xdr:colOff>165100</xdr:colOff>
      <xdr:row>85</xdr:row>
      <xdr:rowOff>98044</xdr:rowOff>
    </xdr:to>
    <xdr:sp macro="" textlink="">
      <xdr:nvSpPr>
        <xdr:cNvPr id="363" name="楕円 362"/>
        <xdr:cNvSpPr/>
      </xdr:nvSpPr>
      <xdr:spPr>
        <a:xfrm>
          <a:off x="9588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44958</xdr:rowOff>
    </xdr:from>
    <xdr:to>
      <xdr:col>55</xdr:col>
      <xdr:colOff>0</xdr:colOff>
      <xdr:row>85</xdr:row>
      <xdr:rowOff>47244</xdr:rowOff>
    </xdr:to>
    <xdr:cxnSp macro="">
      <xdr:nvCxnSpPr>
        <xdr:cNvPr id="364" name="直線コネクタ 363"/>
        <xdr:cNvCxnSpPr/>
      </xdr:nvCxnSpPr>
      <xdr:spPr>
        <a:xfrm flipV="1">
          <a:off x="9639300" y="146182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1015</xdr:rowOff>
    </xdr:from>
    <xdr:to>
      <xdr:col>46</xdr:col>
      <xdr:colOff>38100</xdr:colOff>
      <xdr:row>85</xdr:row>
      <xdr:rowOff>102615</xdr:rowOff>
    </xdr:to>
    <xdr:sp macro="" textlink="">
      <xdr:nvSpPr>
        <xdr:cNvPr id="365" name="楕円 364"/>
        <xdr:cNvSpPr/>
      </xdr:nvSpPr>
      <xdr:spPr>
        <a:xfrm>
          <a:off x="8699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47244</xdr:rowOff>
    </xdr:from>
    <xdr:to>
      <xdr:col>50</xdr:col>
      <xdr:colOff>114300</xdr:colOff>
      <xdr:row>85</xdr:row>
      <xdr:rowOff>51815</xdr:rowOff>
    </xdr:to>
    <xdr:cxnSp macro="">
      <xdr:nvCxnSpPr>
        <xdr:cNvPr id="366" name="直線コネクタ 365"/>
        <xdr:cNvCxnSpPr/>
      </xdr:nvCxnSpPr>
      <xdr:spPr>
        <a:xfrm flipV="1">
          <a:off x="8750300" y="146204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5587</xdr:rowOff>
    </xdr:from>
    <xdr:to>
      <xdr:col>41</xdr:col>
      <xdr:colOff>101600</xdr:colOff>
      <xdr:row>85</xdr:row>
      <xdr:rowOff>107187</xdr:rowOff>
    </xdr:to>
    <xdr:sp macro="" textlink="">
      <xdr:nvSpPr>
        <xdr:cNvPr id="367" name="楕円 366"/>
        <xdr:cNvSpPr/>
      </xdr:nvSpPr>
      <xdr:spPr>
        <a:xfrm>
          <a:off x="781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51815</xdr:rowOff>
    </xdr:from>
    <xdr:to>
      <xdr:col>45</xdr:col>
      <xdr:colOff>177800</xdr:colOff>
      <xdr:row>85</xdr:row>
      <xdr:rowOff>56387</xdr:rowOff>
    </xdr:to>
    <xdr:cxnSp macro="">
      <xdr:nvCxnSpPr>
        <xdr:cNvPr id="368" name="直線コネクタ 367"/>
        <xdr:cNvCxnSpPr/>
      </xdr:nvCxnSpPr>
      <xdr:spPr>
        <a:xfrm flipV="1">
          <a:off x="7861300" y="146250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7874</xdr:rowOff>
    </xdr:from>
    <xdr:to>
      <xdr:col>36</xdr:col>
      <xdr:colOff>165100</xdr:colOff>
      <xdr:row>85</xdr:row>
      <xdr:rowOff>109474</xdr:rowOff>
    </xdr:to>
    <xdr:sp macro="" textlink="">
      <xdr:nvSpPr>
        <xdr:cNvPr id="369" name="楕円 368"/>
        <xdr:cNvSpPr/>
      </xdr:nvSpPr>
      <xdr:spPr>
        <a:xfrm>
          <a:off x="6921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56387</xdr:rowOff>
    </xdr:from>
    <xdr:to>
      <xdr:col>41</xdr:col>
      <xdr:colOff>50800</xdr:colOff>
      <xdr:row>85</xdr:row>
      <xdr:rowOff>58674</xdr:rowOff>
    </xdr:to>
    <xdr:cxnSp macro="">
      <xdr:nvCxnSpPr>
        <xdr:cNvPr id="370" name="直線コネクタ 369"/>
        <xdr:cNvCxnSpPr/>
      </xdr:nvCxnSpPr>
      <xdr:spPr>
        <a:xfrm flipV="1">
          <a:off x="6972300" y="146296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71" name="n_1aveValue【福祉施設】&#10;一人当たり面積"/>
        <xdr:cNvSpPr txBox="1"/>
      </xdr:nvSpPr>
      <xdr:spPr>
        <a:xfrm>
          <a:off x="9391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72"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7129</xdr:rowOff>
    </xdr:from>
    <xdr:ext cx="469744" cy="259045"/>
    <xdr:sp macro="" textlink="">
      <xdr:nvSpPr>
        <xdr:cNvPr id="373" name="n_3aveValue【福祉施設】&#10;一人当たり面積"/>
        <xdr:cNvSpPr txBox="1"/>
      </xdr:nvSpPr>
      <xdr:spPr>
        <a:xfrm>
          <a:off x="7626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74" name="n_4aveValue【福祉施設】&#10;一人当たり面積"/>
        <xdr:cNvSpPr txBox="1"/>
      </xdr:nvSpPr>
      <xdr:spPr>
        <a:xfrm>
          <a:off x="6737427" y="142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89171</xdr:rowOff>
    </xdr:from>
    <xdr:ext cx="469744" cy="259045"/>
    <xdr:sp macro="" textlink="">
      <xdr:nvSpPr>
        <xdr:cNvPr id="375" name="n_1mainValue【福祉施設】&#10;一人当たり面積"/>
        <xdr:cNvSpPr txBox="1"/>
      </xdr:nvSpPr>
      <xdr:spPr>
        <a:xfrm>
          <a:off x="93917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93742</xdr:rowOff>
    </xdr:from>
    <xdr:ext cx="469744" cy="259045"/>
    <xdr:sp macro="" textlink="">
      <xdr:nvSpPr>
        <xdr:cNvPr id="376" name="n_2mainValue【福祉施設】&#10;一人当たり面積"/>
        <xdr:cNvSpPr txBox="1"/>
      </xdr:nvSpPr>
      <xdr:spPr>
        <a:xfrm>
          <a:off x="8515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98314</xdr:rowOff>
    </xdr:from>
    <xdr:ext cx="469744" cy="259045"/>
    <xdr:sp macro="" textlink="">
      <xdr:nvSpPr>
        <xdr:cNvPr id="377" name="n_3mainValue【福祉施設】&#10;一人当たり面積"/>
        <xdr:cNvSpPr txBox="1"/>
      </xdr:nvSpPr>
      <xdr:spPr>
        <a:xfrm>
          <a:off x="7626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100601</xdr:rowOff>
    </xdr:from>
    <xdr:ext cx="469744" cy="259045"/>
    <xdr:sp macro="" textlink="">
      <xdr:nvSpPr>
        <xdr:cNvPr id="378" name="n_4mainValue【福祉施設】&#10;一人当たり面積"/>
        <xdr:cNvSpPr txBox="1"/>
      </xdr:nvSpPr>
      <xdr:spPr>
        <a:xfrm>
          <a:off x="6737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139716</xdr:rowOff>
    </xdr:from>
    <xdr:ext cx="405111" cy="259045"/>
    <xdr:sp macro="" textlink="">
      <xdr:nvSpPr>
        <xdr:cNvPr id="409" name="【市民会館】&#10;有形固定資産減価償却率平均値テキスト"/>
        <xdr:cNvSpPr txBox="1"/>
      </xdr:nvSpPr>
      <xdr:spPr>
        <a:xfrm>
          <a:off x="4673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80918</xdr:rowOff>
    </xdr:from>
    <xdr:to>
      <xdr:col>24</xdr:col>
      <xdr:colOff>114300</xdr:colOff>
      <xdr:row>107</xdr:row>
      <xdr:rowOff>11068</xdr:rowOff>
    </xdr:to>
    <xdr:sp macro="" textlink="">
      <xdr:nvSpPr>
        <xdr:cNvPr id="420" name="楕円 419"/>
        <xdr:cNvSpPr/>
      </xdr:nvSpPr>
      <xdr:spPr>
        <a:xfrm>
          <a:off x="4584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59345</xdr:rowOff>
    </xdr:from>
    <xdr:ext cx="405111" cy="259045"/>
    <xdr:sp macro="" textlink="">
      <xdr:nvSpPr>
        <xdr:cNvPr id="421" name="【市民会館】&#10;有形固定資産減価償却率該当値テキスト"/>
        <xdr:cNvSpPr txBox="1"/>
      </xdr:nvSpPr>
      <xdr:spPr>
        <a:xfrm>
          <a:off x="4673600"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56424</xdr:rowOff>
    </xdr:from>
    <xdr:to>
      <xdr:col>20</xdr:col>
      <xdr:colOff>38100</xdr:colOff>
      <xdr:row>106</xdr:row>
      <xdr:rowOff>158024</xdr:rowOff>
    </xdr:to>
    <xdr:sp macro="" textlink="">
      <xdr:nvSpPr>
        <xdr:cNvPr id="422" name="楕円 421"/>
        <xdr:cNvSpPr/>
      </xdr:nvSpPr>
      <xdr:spPr>
        <a:xfrm>
          <a:off x="3746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107224</xdr:rowOff>
    </xdr:from>
    <xdr:to>
      <xdr:col>24</xdr:col>
      <xdr:colOff>63500</xdr:colOff>
      <xdr:row>106</xdr:row>
      <xdr:rowOff>131718</xdr:rowOff>
    </xdr:to>
    <xdr:cxnSp macro="">
      <xdr:nvCxnSpPr>
        <xdr:cNvPr id="423" name="直線コネクタ 422"/>
        <xdr:cNvCxnSpPr/>
      </xdr:nvCxnSpPr>
      <xdr:spPr>
        <a:xfrm>
          <a:off x="3797300" y="18280924"/>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31931</xdr:rowOff>
    </xdr:from>
    <xdr:to>
      <xdr:col>15</xdr:col>
      <xdr:colOff>101600</xdr:colOff>
      <xdr:row>106</xdr:row>
      <xdr:rowOff>133531</xdr:rowOff>
    </xdr:to>
    <xdr:sp macro="" textlink="">
      <xdr:nvSpPr>
        <xdr:cNvPr id="424" name="楕円 423"/>
        <xdr:cNvSpPr/>
      </xdr:nvSpPr>
      <xdr:spPr>
        <a:xfrm>
          <a:off x="2857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82731</xdr:rowOff>
    </xdr:from>
    <xdr:to>
      <xdr:col>19</xdr:col>
      <xdr:colOff>177800</xdr:colOff>
      <xdr:row>106</xdr:row>
      <xdr:rowOff>107224</xdr:rowOff>
    </xdr:to>
    <xdr:cxnSp macro="">
      <xdr:nvCxnSpPr>
        <xdr:cNvPr id="425" name="直線コネクタ 424"/>
        <xdr:cNvCxnSpPr/>
      </xdr:nvCxnSpPr>
      <xdr:spPr>
        <a:xfrm>
          <a:off x="2908300" y="182564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20501</xdr:rowOff>
    </xdr:from>
    <xdr:to>
      <xdr:col>10</xdr:col>
      <xdr:colOff>165100</xdr:colOff>
      <xdr:row>106</xdr:row>
      <xdr:rowOff>122101</xdr:rowOff>
    </xdr:to>
    <xdr:sp macro="" textlink="">
      <xdr:nvSpPr>
        <xdr:cNvPr id="426" name="楕円 425"/>
        <xdr:cNvSpPr/>
      </xdr:nvSpPr>
      <xdr:spPr>
        <a:xfrm>
          <a:off x="1968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71301</xdr:rowOff>
    </xdr:from>
    <xdr:to>
      <xdr:col>15</xdr:col>
      <xdr:colOff>50800</xdr:colOff>
      <xdr:row>106</xdr:row>
      <xdr:rowOff>82731</xdr:rowOff>
    </xdr:to>
    <xdr:cxnSp macro="">
      <xdr:nvCxnSpPr>
        <xdr:cNvPr id="427" name="直線コネクタ 426"/>
        <xdr:cNvCxnSpPr/>
      </xdr:nvCxnSpPr>
      <xdr:spPr>
        <a:xfrm>
          <a:off x="2019300" y="182450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167458</xdr:rowOff>
    </xdr:from>
    <xdr:to>
      <xdr:col>6</xdr:col>
      <xdr:colOff>38100</xdr:colOff>
      <xdr:row>106</xdr:row>
      <xdr:rowOff>97608</xdr:rowOff>
    </xdr:to>
    <xdr:sp macro="" textlink="">
      <xdr:nvSpPr>
        <xdr:cNvPr id="428" name="楕円 427"/>
        <xdr:cNvSpPr/>
      </xdr:nvSpPr>
      <xdr:spPr>
        <a:xfrm>
          <a:off x="1079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46808</xdr:rowOff>
    </xdr:from>
    <xdr:to>
      <xdr:col>10</xdr:col>
      <xdr:colOff>114300</xdr:colOff>
      <xdr:row>106</xdr:row>
      <xdr:rowOff>71301</xdr:rowOff>
    </xdr:to>
    <xdr:cxnSp macro="">
      <xdr:nvCxnSpPr>
        <xdr:cNvPr id="429" name="直線コネクタ 428"/>
        <xdr:cNvCxnSpPr/>
      </xdr:nvCxnSpPr>
      <xdr:spPr>
        <a:xfrm>
          <a:off x="1130300" y="1822050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30"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1"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32" name="n_3aveValue【市民会館】&#10;有形固定資産減価償却率"/>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3" name="n_4aveValue【市民会館】&#10;有形固定資産減価償却率"/>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149151</xdr:rowOff>
    </xdr:from>
    <xdr:ext cx="405111" cy="259045"/>
    <xdr:sp macro="" textlink="">
      <xdr:nvSpPr>
        <xdr:cNvPr id="434" name="n_1mainValue【市民会館】&#10;有形固定資産減価償却率"/>
        <xdr:cNvSpPr txBox="1"/>
      </xdr:nvSpPr>
      <xdr:spPr>
        <a:xfrm>
          <a:off x="35820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124658</xdr:rowOff>
    </xdr:from>
    <xdr:ext cx="405111" cy="259045"/>
    <xdr:sp macro="" textlink="">
      <xdr:nvSpPr>
        <xdr:cNvPr id="435" name="n_2mainValue【市民会館】&#10;有形固定資産減価償却率"/>
        <xdr:cNvSpPr txBox="1"/>
      </xdr:nvSpPr>
      <xdr:spPr>
        <a:xfrm>
          <a:off x="2705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113228</xdr:rowOff>
    </xdr:from>
    <xdr:ext cx="405111" cy="259045"/>
    <xdr:sp macro="" textlink="">
      <xdr:nvSpPr>
        <xdr:cNvPr id="436" name="n_3mainValue【市民会館】&#10;有形固定資産減価償却率"/>
        <xdr:cNvSpPr txBox="1"/>
      </xdr:nvSpPr>
      <xdr:spPr>
        <a:xfrm>
          <a:off x="1816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88735</xdr:rowOff>
    </xdr:from>
    <xdr:ext cx="405111" cy="259045"/>
    <xdr:sp macro="" textlink="">
      <xdr:nvSpPr>
        <xdr:cNvPr id="437" name="n_4mainValue【市民会館】&#10;有形固定資産減価償却率"/>
        <xdr:cNvSpPr txBox="1"/>
      </xdr:nvSpPr>
      <xdr:spPr>
        <a:xfrm>
          <a:off x="927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xdr:cNvCxnSpPr/>
      </xdr:nvCxnSpPr>
      <xdr:spPr>
        <a:xfrm flipV="1">
          <a:off x="10476865" y="17122139"/>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66"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68" name="フローチャート: 判断 467"/>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69" name="フローチャート: 判断 468"/>
        <xdr:cNvSpPr/>
      </xdr:nvSpPr>
      <xdr:spPr>
        <a:xfrm>
          <a:off x="8699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70" name="フローチャート: 判断 469"/>
        <xdr:cNvSpPr/>
      </xdr:nvSpPr>
      <xdr:spPr>
        <a:xfrm>
          <a:off x="7810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71" name="フローチャート: 判断 470"/>
        <xdr:cNvSpPr/>
      </xdr:nvSpPr>
      <xdr:spPr>
        <a:xfrm>
          <a:off x="6921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477" name="楕円 476"/>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21607</xdr:rowOff>
    </xdr:from>
    <xdr:ext cx="469744" cy="259045"/>
    <xdr:sp macro="" textlink="">
      <xdr:nvSpPr>
        <xdr:cNvPr id="478" name="【市民会館】&#10;一人当たり面積該当値テキスト"/>
        <xdr:cNvSpPr txBox="1"/>
      </xdr:nvSpPr>
      <xdr:spPr>
        <a:xfrm>
          <a:off x="10515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79" name="楕円 478"/>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64770</xdr:rowOff>
    </xdr:to>
    <xdr:cxnSp macro="">
      <xdr:nvCxnSpPr>
        <xdr:cNvPr id="480" name="直線コネクタ 479"/>
        <xdr:cNvCxnSpPr/>
      </xdr:nvCxnSpPr>
      <xdr:spPr>
        <a:xfrm flipV="1">
          <a:off x="9639300" y="18051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25400</xdr:rowOff>
    </xdr:from>
    <xdr:to>
      <xdr:col>46</xdr:col>
      <xdr:colOff>38100</xdr:colOff>
      <xdr:row>105</xdr:row>
      <xdr:rowOff>127000</xdr:rowOff>
    </xdr:to>
    <xdr:sp macro="" textlink="">
      <xdr:nvSpPr>
        <xdr:cNvPr id="481" name="楕円 480"/>
        <xdr:cNvSpPr/>
      </xdr:nvSpPr>
      <xdr:spPr>
        <a:xfrm>
          <a:off x="8699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76200</xdr:rowOff>
    </xdr:to>
    <xdr:cxnSp macro="">
      <xdr:nvCxnSpPr>
        <xdr:cNvPr id="482" name="直線コネクタ 481"/>
        <xdr:cNvCxnSpPr/>
      </xdr:nvCxnSpPr>
      <xdr:spPr>
        <a:xfrm flipV="1">
          <a:off x="8750300" y="18067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40639</xdr:rowOff>
    </xdr:from>
    <xdr:to>
      <xdr:col>41</xdr:col>
      <xdr:colOff>101600</xdr:colOff>
      <xdr:row>105</xdr:row>
      <xdr:rowOff>142239</xdr:rowOff>
    </xdr:to>
    <xdr:sp macro="" textlink="">
      <xdr:nvSpPr>
        <xdr:cNvPr id="483" name="楕円 482"/>
        <xdr:cNvSpPr/>
      </xdr:nvSpPr>
      <xdr:spPr>
        <a:xfrm>
          <a:off x="7810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76200</xdr:rowOff>
    </xdr:from>
    <xdr:to>
      <xdr:col>45</xdr:col>
      <xdr:colOff>177800</xdr:colOff>
      <xdr:row>105</xdr:row>
      <xdr:rowOff>91439</xdr:rowOff>
    </xdr:to>
    <xdr:cxnSp macro="">
      <xdr:nvCxnSpPr>
        <xdr:cNvPr id="484" name="直線コネクタ 483"/>
        <xdr:cNvCxnSpPr/>
      </xdr:nvCxnSpPr>
      <xdr:spPr>
        <a:xfrm flipV="1">
          <a:off x="7861300" y="180784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52070</xdr:rowOff>
    </xdr:from>
    <xdr:to>
      <xdr:col>36</xdr:col>
      <xdr:colOff>165100</xdr:colOff>
      <xdr:row>105</xdr:row>
      <xdr:rowOff>153670</xdr:rowOff>
    </xdr:to>
    <xdr:sp macro="" textlink="">
      <xdr:nvSpPr>
        <xdr:cNvPr id="485" name="楕円 484"/>
        <xdr:cNvSpPr/>
      </xdr:nvSpPr>
      <xdr:spPr>
        <a:xfrm>
          <a:off x="692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91439</xdr:rowOff>
    </xdr:from>
    <xdr:to>
      <xdr:col>41</xdr:col>
      <xdr:colOff>50800</xdr:colOff>
      <xdr:row>105</xdr:row>
      <xdr:rowOff>102870</xdr:rowOff>
    </xdr:to>
    <xdr:cxnSp macro="">
      <xdr:nvCxnSpPr>
        <xdr:cNvPr id="486" name="直線コネクタ 485"/>
        <xdr:cNvCxnSpPr/>
      </xdr:nvCxnSpPr>
      <xdr:spPr>
        <a:xfrm flipV="1">
          <a:off x="6972300" y="180936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87" name="n_1ave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113047</xdr:rowOff>
    </xdr:from>
    <xdr:ext cx="469744" cy="259045"/>
    <xdr:sp macro="" textlink="">
      <xdr:nvSpPr>
        <xdr:cNvPr id="488" name="n_2aveValue【市民会館】&#10;一人当たり面積"/>
        <xdr:cNvSpPr txBox="1"/>
      </xdr:nvSpPr>
      <xdr:spPr>
        <a:xfrm>
          <a:off x="8515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163847</xdr:rowOff>
    </xdr:from>
    <xdr:ext cx="469744" cy="259045"/>
    <xdr:sp macro="" textlink="">
      <xdr:nvSpPr>
        <xdr:cNvPr id="489" name="n_3aveValue【市民会館】&#10;一人当たり面積"/>
        <xdr:cNvSpPr txBox="1"/>
      </xdr:nvSpPr>
      <xdr:spPr>
        <a:xfrm>
          <a:off x="7626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xdr:rowOff>
    </xdr:from>
    <xdr:ext cx="469744" cy="259045"/>
    <xdr:sp macro="" textlink="">
      <xdr:nvSpPr>
        <xdr:cNvPr id="490" name="n_4aveValue【市民会館】&#10;一人当たり面積"/>
        <xdr:cNvSpPr txBox="1"/>
      </xdr:nvSpPr>
      <xdr:spPr>
        <a:xfrm>
          <a:off x="6737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106697</xdr:rowOff>
    </xdr:from>
    <xdr:ext cx="469744" cy="259045"/>
    <xdr:sp macro="" textlink="">
      <xdr:nvSpPr>
        <xdr:cNvPr id="491" name="n_1main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118127</xdr:rowOff>
    </xdr:from>
    <xdr:ext cx="469744" cy="259045"/>
    <xdr:sp macro="" textlink="">
      <xdr:nvSpPr>
        <xdr:cNvPr id="492" name="n_2mainValue【市民会館】&#10;一人当たり面積"/>
        <xdr:cNvSpPr txBox="1"/>
      </xdr:nvSpPr>
      <xdr:spPr>
        <a:xfrm>
          <a:off x="85154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158766</xdr:rowOff>
    </xdr:from>
    <xdr:ext cx="469744" cy="259045"/>
    <xdr:sp macro="" textlink="">
      <xdr:nvSpPr>
        <xdr:cNvPr id="493" name="n_3mainValue【市民会館】&#10;一人当たり面積"/>
        <xdr:cNvSpPr txBox="1"/>
      </xdr:nvSpPr>
      <xdr:spPr>
        <a:xfrm>
          <a:off x="7626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170197</xdr:rowOff>
    </xdr:from>
    <xdr:ext cx="469744" cy="259045"/>
    <xdr:sp macro="" textlink="">
      <xdr:nvSpPr>
        <xdr:cNvPr id="494" name="n_4mainValue【市民会館】&#10;一人当たり面積"/>
        <xdr:cNvSpPr txBox="1"/>
      </xdr:nvSpPr>
      <xdr:spPr>
        <a:xfrm>
          <a:off x="6737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524" name="【一般廃棄物処理施設】&#10;有形固定資産減価償却率平均値テキスト"/>
        <xdr:cNvSpPr txBox="1"/>
      </xdr:nvSpPr>
      <xdr:spPr>
        <a:xfrm>
          <a:off x="1635760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6" name="フローチャート: 判断 52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27" name="フローチャート: 判断 526"/>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528" name="フローチャート: 判断 527"/>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529" name="フローチャート: 判断 528"/>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535" name="楕円 534"/>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536" name="【一般廃棄物処理施設】&#10;有形固定資産減価償却率該当値テキスト"/>
        <xdr:cNvSpPr txBox="1"/>
      </xdr:nvSpPr>
      <xdr:spPr>
        <a:xfrm>
          <a:off x="16357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156845</xdr:rowOff>
    </xdr:from>
    <xdr:to>
      <xdr:col>81</xdr:col>
      <xdr:colOff>101600</xdr:colOff>
      <xdr:row>39</xdr:row>
      <xdr:rowOff>86995</xdr:rowOff>
    </xdr:to>
    <xdr:sp macro="" textlink="">
      <xdr:nvSpPr>
        <xdr:cNvPr id="537" name="楕円 536"/>
        <xdr:cNvSpPr/>
      </xdr:nvSpPr>
      <xdr:spPr>
        <a:xfrm>
          <a:off x="1543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36195</xdr:rowOff>
    </xdr:from>
    <xdr:to>
      <xdr:col>85</xdr:col>
      <xdr:colOff>127000</xdr:colOff>
      <xdr:row>39</xdr:row>
      <xdr:rowOff>87630</xdr:rowOff>
    </xdr:to>
    <xdr:cxnSp macro="">
      <xdr:nvCxnSpPr>
        <xdr:cNvPr id="538" name="直線コネクタ 537"/>
        <xdr:cNvCxnSpPr/>
      </xdr:nvCxnSpPr>
      <xdr:spPr>
        <a:xfrm>
          <a:off x="15481300" y="67227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111125</xdr:rowOff>
    </xdr:from>
    <xdr:to>
      <xdr:col>76</xdr:col>
      <xdr:colOff>165100</xdr:colOff>
      <xdr:row>39</xdr:row>
      <xdr:rowOff>41275</xdr:rowOff>
    </xdr:to>
    <xdr:sp macro="" textlink="">
      <xdr:nvSpPr>
        <xdr:cNvPr id="539" name="楕円 538"/>
        <xdr:cNvSpPr/>
      </xdr:nvSpPr>
      <xdr:spPr>
        <a:xfrm>
          <a:off x="14541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161925</xdr:rowOff>
    </xdr:from>
    <xdr:to>
      <xdr:col>81</xdr:col>
      <xdr:colOff>50800</xdr:colOff>
      <xdr:row>39</xdr:row>
      <xdr:rowOff>36195</xdr:rowOff>
    </xdr:to>
    <xdr:cxnSp macro="">
      <xdr:nvCxnSpPr>
        <xdr:cNvPr id="540" name="直線コネクタ 539"/>
        <xdr:cNvCxnSpPr/>
      </xdr:nvCxnSpPr>
      <xdr:spPr>
        <a:xfrm>
          <a:off x="14592300" y="6677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149225</xdr:rowOff>
    </xdr:from>
    <xdr:to>
      <xdr:col>72</xdr:col>
      <xdr:colOff>38100</xdr:colOff>
      <xdr:row>39</xdr:row>
      <xdr:rowOff>79375</xdr:rowOff>
    </xdr:to>
    <xdr:sp macro="" textlink="">
      <xdr:nvSpPr>
        <xdr:cNvPr id="541" name="楕円 540"/>
        <xdr:cNvSpPr/>
      </xdr:nvSpPr>
      <xdr:spPr>
        <a:xfrm>
          <a:off x="13652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161925</xdr:rowOff>
    </xdr:from>
    <xdr:to>
      <xdr:col>76</xdr:col>
      <xdr:colOff>114300</xdr:colOff>
      <xdr:row>39</xdr:row>
      <xdr:rowOff>28575</xdr:rowOff>
    </xdr:to>
    <xdr:cxnSp macro="">
      <xdr:nvCxnSpPr>
        <xdr:cNvPr id="542" name="直線コネクタ 541"/>
        <xdr:cNvCxnSpPr/>
      </xdr:nvCxnSpPr>
      <xdr:spPr>
        <a:xfrm flipV="1">
          <a:off x="13703300" y="6677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103505</xdr:rowOff>
    </xdr:from>
    <xdr:to>
      <xdr:col>67</xdr:col>
      <xdr:colOff>101600</xdr:colOff>
      <xdr:row>39</xdr:row>
      <xdr:rowOff>33655</xdr:rowOff>
    </xdr:to>
    <xdr:sp macro="" textlink="">
      <xdr:nvSpPr>
        <xdr:cNvPr id="543" name="楕円 542"/>
        <xdr:cNvSpPr/>
      </xdr:nvSpPr>
      <xdr:spPr>
        <a:xfrm>
          <a:off x="12763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154305</xdr:rowOff>
    </xdr:from>
    <xdr:to>
      <xdr:col>71</xdr:col>
      <xdr:colOff>177800</xdr:colOff>
      <xdr:row>39</xdr:row>
      <xdr:rowOff>28575</xdr:rowOff>
    </xdr:to>
    <xdr:cxnSp macro="">
      <xdr:nvCxnSpPr>
        <xdr:cNvPr id="544" name="直線コネクタ 543"/>
        <xdr:cNvCxnSpPr/>
      </xdr:nvCxnSpPr>
      <xdr:spPr>
        <a:xfrm>
          <a:off x="12814300" y="66694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545"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546"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65422</xdr:rowOff>
    </xdr:from>
    <xdr:ext cx="405111" cy="259045"/>
    <xdr:sp macro="" textlink="">
      <xdr:nvSpPr>
        <xdr:cNvPr id="547" name="n_3aveValue【一般廃棄物処理施設】&#10;有形固定資産減価償却率"/>
        <xdr:cNvSpPr txBox="1"/>
      </xdr:nvSpPr>
      <xdr:spPr>
        <a:xfrm>
          <a:off x="13500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548" name="n_4aveValue【一般廃棄物処理施設】&#10;有形固定資産減価償却率"/>
        <xdr:cNvSpPr txBox="1"/>
      </xdr:nvSpPr>
      <xdr:spPr>
        <a:xfrm>
          <a:off x="12611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78122</xdr:rowOff>
    </xdr:from>
    <xdr:ext cx="405111" cy="259045"/>
    <xdr:sp macro="" textlink="">
      <xdr:nvSpPr>
        <xdr:cNvPr id="549" name="n_1mainValue【一般廃棄物処理施設】&#10;有形固定資産減価償却率"/>
        <xdr:cNvSpPr txBox="1"/>
      </xdr:nvSpPr>
      <xdr:spPr>
        <a:xfrm>
          <a:off x="152660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32402</xdr:rowOff>
    </xdr:from>
    <xdr:ext cx="405111" cy="259045"/>
    <xdr:sp macro="" textlink="">
      <xdr:nvSpPr>
        <xdr:cNvPr id="550" name="n_2mainValue【一般廃棄物処理施設】&#10;有形固定資産減価償却率"/>
        <xdr:cNvSpPr txBox="1"/>
      </xdr:nvSpPr>
      <xdr:spPr>
        <a:xfrm>
          <a:off x="14389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70502</xdr:rowOff>
    </xdr:from>
    <xdr:ext cx="405111" cy="259045"/>
    <xdr:sp macro="" textlink="">
      <xdr:nvSpPr>
        <xdr:cNvPr id="551" name="n_3mainValue【一般廃棄物処理施設】&#10;有形固定資産減価償却率"/>
        <xdr:cNvSpPr txBox="1"/>
      </xdr:nvSpPr>
      <xdr:spPr>
        <a:xfrm>
          <a:off x="13500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24782</xdr:rowOff>
    </xdr:from>
    <xdr:ext cx="405111" cy="259045"/>
    <xdr:sp macro="" textlink="">
      <xdr:nvSpPr>
        <xdr:cNvPr id="552" name="n_4mainValue【一般廃棄物処理施設】&#10;有形固定資産減価償却率"/>
        <xdr:cNvSpPr txBox="1"/>
      </xdr:nvSpPr>
      <xdr:spPr>
        <a:xfrm>
          <a:off x="12611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119806</xdr:rowOff>
    </xdr:from>
    <xdr:ext cx="599010" cy="259045"/>
    <xdr:sp macro="" textlink="">
      <xdr:nvSpPr>
        <xdr:cNvPr id="579" name="【一般廃棄物処理施設】&#10;一人当たり有形固定資産（償却資産）額平均値テキスト"/>
        <xdr:cNvSpPr txBox="1"/>
      </xdr:nvSpPr>
      <xdr:spPr>
        <a:xfrm>
          <a:off x="22199600" y="6463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1" name="フローチャート: 判断 580"/>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2" name="フローチャート: 判断 581"/>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3" name="フローチャート: 判断 582"/>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4" name="フローチャート: 判断 583"/>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144066</xdr:rowOff>
    </xdr:from>
    <xdr:to>
      <xdr:col>116</xdr:col>
      <xdr:colOff>114300</xdr:colOff>
      <xdr:row>40</xdr:row>
      <xdr:rowOff>74216</xdr:rowOff>
    </xdr:to>
    <xdr:sp macro="" textlink="">
      <xdr:nvSpPr>
        <xdr:cNvPr id="590" name="楕円 589"/>
        <xdr:cNvSpPr/>
      </xdr:nvSpPr>
      <xdr:spPr>
        <a:xfrm>
          <a:off x="22110700" y="683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122493</xdr:rowOff>
    </xdr:from>
    <xdr:ext cx="534377" cy="259045"/>
    <xdr:sp macro="" textlink="">
      <xdr:nvSpPr>
        <xdr:cNvPr id="591" name="【一般廃棄物処理施設】&#10;一人当たり有形固定資産（償却資産）額該当値テキスト"/>
        <xdr:cNvSpPr txBox="1"/>
      </xdr:nvSpPr>
      <xdr:spPr>
        <a:xfrm>
          <a:off x="22199600" y="68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149168</xdr:rowOff>
    </xdr:from>
    <xdr:to>
      <xdr:col>112</xdr:col>
      <xdr:colOff>38100</xdr:colOff>
      <xdr:row>40</xdr:row>
      <xdr:rowOff>79318</xdr:rowOff>
    </xdr:to>
    <xdr:sp macro="" textlink="">
      <xdr:nvSpPr>
        <xdr:cNvPr id="592" name="楕円 591"/>
        <xdr:cNvSpPr/>
      </xdr:nvSpPr>
      <xdr:spPr>
        <a:xfrm>
          <a:off x="21272500" y="68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23416</xdr:rowOff>
    </xdr:from>
    <xdr:to>
      <xdr:col>116</xdr:col>
      <xdr:colOff>63500</xdr:colOff>
      <xdr:row>40</xdr:row>
      <xdr:rowOff>28518</xdr:rowOff>
    </xdr:to>
    <xdr:cxnSp macro="">
      <xdr:nvCxnSpPr>
        <xdr:cNvPr id="593" name="直線コネクタ 592"/>
        <xdr:cNvCxnSpPr/>
      </xdr:nvCxnSpPr>
      <xdr:spPr>
        <a:xfrm flipV="1">
          <a:off x="21323300" y="6881416"/>
          <a:ext cx="8382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154074</xdr:rowOff>
    </xdr:from>
    <xdr:to>
      <xdr:col>107</xdr:col>
      <xdr:colOff>101600</xdr:colOff>
      <xdr:row>40</xdr:row>
      <xdr:rowOff>84224</xdr:rowOff>
    </xdr:to>
    <xdr:sp macro="" textlink="">
      <xdr:nvSpPr>
        <xdr:cNvPr id="594" name="楕円 593"/>
        <xdr:cNvSpPr/>
      </xdr:nvSpPr>
      <xdr:spPr>
        <a:xfrm>
          <a:off x="20383500" y="68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28518</xdr:rowOff>
    </xdr:from>
    <xdr:to>
      <xdr:col>111</xdr:col>
      <xdr:colOff>177800</xdr:colOff>
      <xdr:row>40</xdr:row>
      <xdr:rowOff>33424</xdr:rowOff>
    </xdr:to>
    <xdr:cxnSp macro="">
      <xdr:nvCxnSpPr>
        <xdr:cNvPr id="595" name="直線コネクタ 594"/>
        <xdr:cNvCxnSpPr/>
      </xdr:nvCxnSpPr>
      <xdr:spPr>
        <a:xfrm flipV="1">
          <a:off x="20434300" y="6886518"/>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6006</xdr:rowOff>
    </xdr:from>
    <xdr:to>
      <xdr:col>102</xdr:col>
      <xdr:colOff>165100</xdr:colOff>
      <xdr:row>40</xdr:row>
      <xdr:rowOff>107606</xdr:rowOff>
    </xdr:to>
    <xdr:sp macro="" textlink="">
      <xdr:nvSpPr>
        <xdr:cNvPr id="596" name="楕円 595"/>
        <xdr:cNvSpPr/>
      </xdr:nvSpPr>
      <xdr:spPr>
        <a:xfrm>
          <a:off x="19494500" y="68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33424</xdr:rowOff>
    </xdr:from>
    <xdr:to>
      <xdr:col>107</xdr:col>
      <xdr:colOff>50800</xdr:colOff>
      <xdr:row>40</xdr:row>
      <xdr:rowOff>56806</xdr:rowOff>
    </xdr:to>
    <xdr:cxnSp macro="">
      <xdr:nvCxnSpPr>
        <xdr:cNvPr id="597" name="直線コネクタ 596"/>
        <xdr:cNvCxnSpPr/>
      </xdr:nvCxnSpPr>
      <xdr:spPr>
        <a:xfrm flipV="1">
          <a:off x="19545300" y="6891424"/>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10106</xdr:rowOff>
    </xdr:from>
    <xdr:to>
      <xdr:col>98</xdr:col>
      <xdr:colOff>38100</xdr:colOff>
      <xdr:row>40</xdr:row>
      <xdr:rowOff>111706</xdr:rowOff>
    </xdr:to>
    <xdr:sp macro="" textlink="">
      <xdr:nvSpPr>
        <xdr:cNvPr id="598" name="楕円 597"/>
        <xdr:cNvSpPr/>
      </xdr:nvSpPr>
      <xdr:spPr>
        <a:xfrm>
          <a:off x="18605500" y="686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56806</xdr:rowOff>
    </xdr:from>
    <xdr:to>
      <xdr:col>102</xdr:col>
      <xdr:colOff>114300</xdr:colOff>
      <xdr:row>40</xdr:row>
      <xdr:rowOff>60906</xdr:rowOff>
    </xdr:to>
    <xdr:cxnSp macro="">
      <xdr:nvCxnSpPr>
        <xdr:cNvPr id="599" name="直線コネクタ 598"/>
        <xdr:cNvCxnSpPr/>
      </xdr:nvCxnSpPr>
      <xdr:spPr>
        <a:xfrm flipV="1">
          <a:off x="18656300" y="6914806"/>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87428</xdr:rowOff>
    </xdr:from>
    <xdr:ext cx="534377" cy="259045"/>
    <xdr:sp macro="" textlink="">
      <xdr:nvSpPr>
        <xdr:cNvPr id="600" name="n_1aveValue【一般廃棄物処理施設】&#10;一人当たり有形固定資産（償却資産）額"/>
        <xdr:cNvSpPr txBox="1"/>
      </xdr:nvSpPr>
      <xdr:spPr>
        <a:xfrm>
          <a:off x="21043411" y="643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68372</xdr:rowOff>
    </xdr:from>
    <xdr:ext cx="599010" cy="259045"/>
    <xdr:sp macro="" textlink="">
      <xdr:nvSpPr>
        <xdr:cNvPr id="601" name="n_2aveValue【一般廃棄物処理施設】&#10;一人当たり有形固定資産（償却資産）額"/>
        <xdr:cNvSpPr txBox="1"/>
      </xdr:nvSpPr>
      <xdr:spPr>
        <a:xfrm>
          <a:off x="201347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86930</xdr:rowOff>
    </xdr:from>
    <xdr:ext cx="534377" cy="259045"/>
    <xdr:sp macro="" textlink="">
      <xdr:nvSpPr>
        <xdr:cNvPr id="602" name="n_3aveValue【一般廃棄物処理施設】&#10;一人当たり有形固定資産（償却資産）額"/>
        <xdr:cNvSpPr txBox="1"/>
      </xdr:nvSpPr>
      <xdr:spPr>
        <a:xfrm>
          <a:off x="19278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158203</xdr:rowOff>
    </xdr:from>
    <xdr:ext cx="534377" cy="259045"/>
    <xdr:sp macro="" textlink="">
      <xdr:nvSpPr>
        <xdr:cNvPr id="603" name="n_4aveValue【一般廃棄物処理施設】&#10;一人当たり有形固定資産（償却資産）額"/>
        <xdr:cNvSpPr txBox="1"/>
      </xdr:nvSpPr>
      <xdr:spPr>
        <a:xfrm>
          <a:off x="18389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70445</xdr:rowOff>
    </xdr:from>
    <xdr:ext cx="534377" cy="259045"/>
    <xdr:sp macro="" textlink="">
      <xdr:nvSpPr>
        <xdr:cNvPr id="604" name="n_1mainValue【一般廃棄物処理施設】&#10;一人当たり有形固定資産（償却資産）額"/>
        <xdr:cNvSpPr txBox="1"/>
      </xdr:nvSpPr>
      <xdr:spPr>
        <a:xfrm>
          <a:off x="21043411" y="69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75351</xdr:rowOff>
    </xdr:from>
    <xdr:ext cx="534377" cy="259045"/>
    <xdr:sp macro="" textlink="">
      <xdr:nvSpPr>
        <xdr:cNvPr id="605" name="n_2mainValue【一般廃棄物処理施設】&#10;一人当たり有形固定資産（償却資産）額"/>
        <xdr:cNvSpPr txBox="1"/>
      </xdr:nvSpPr>
      <xdr:spPr>
        <a:xfrm>
          <a:off x="20167111" y="693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98733</xdr:rowOff>
    </xdr:from>
    <xdr:ext cx="534377" cy="259045"/>
    <xdr:sp macro="" textlink="">
      <xdr:nvSpPr>
        <xdr:cNvPr id="606" name="n_3mainValue【一般廃棄物処理施設】&#10;一人当たり有形固定資産（償却資産）額"/>
        <xdr:cNvSpPr txBox="1"/>
      </xdr:nvSpPr>
      <xdr:spPr>
        <a:xfrm>
          <a:off x="19278111" y="695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102833</xdr:rowOff>
    </xdr:from>
    <xdr:ext cx="534377" cy="259045"/>
    <xdr:sp macro="" textlink="">
      <xdr:nvSpPr>
        <xdr:cNvPr id="607" name="n_4mainValue【一般廃棄物処理施設】&#10;一人当たり有形固定資産（償却資産）額"/>
        <xdr:cNvSpPr txBox="1"/>
      </xdr:nvSpPr>
      <xdr:spPr>
        <a:xfrm>
          <a:off x="18389111" y="696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32" name="直線コネクタ 631"/>
        <xdr:cNvCxnSpPr/>
      </xdr:nvCxnSpPr>
      <xdr:spPr>
        <a:xfrm flipV="1">
          <a:off x="16318864" y="976122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33" name="【保健センター・保健所】&#10;有形固定資産減価償却率最小値テキスト"/>
        <xdr:cNvSpPr txBox="1"/>
      </xdr:nvSpPr>
      <xdr:spPr>
        <a:xfrm>
          <a:off x="16357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34" name="直線コネクタ 633"/>
        <xdr:cNvCxnSpPr/>
      </xdr:nvCxnSpPr>
      <xdr:spPr>
        <a:xfrm>
          <a:off x="16230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5" name="【保健センター・保健所】&#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6" name="直線コネクタ 635"/>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637" name="【保健センター・保健所】&#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8" name="フローチャート: 判断 637"/>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639" name="フローチャート: 判断 638"/>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40" name="フローチャート: 判断 639"/>
        <xdr:cNvSpPr/>
      </xdr:nvSpPr>
      <xdr:spPr>
        <a:xfrm>
          <a:off x="1454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41" name="フローチャート: 判断 640"/>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642" name="フローチャート: 判断 641"/>
        <xdr:cNvSpPr/>
      </xdr:nvSpPr>
      <xdr:spPr>
        <a:xfrm>
          <a:off x="12763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48" name="楕円 647"/>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649" name="【保健センター・保健所】&#10;有形固定資産減価償却率該当値テキスト"/>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650" name="楕円 649"/>
        <xdr:cNvSpPr/>
      </xdr:nvSpPr>
      <xdr:spPr>
        <a:xfrm>
          <a:off x="1543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76200</xdr:rowOff>
    </xdr:from>
    <xdr:to>
      <xdr:col>85</xdr:col>
      <xdr:colOff>127000</xdr:colOff>
      <xdr:row>62</xdr:row>
      <xdr:rowOff>114300</xdr:rowOff>
    </xdr:to>
    <xdr:cxnSp macro="">
      <xdr:nvCxnSpPr>
        <xdr:cNvPr id="651" name="直線コネクタ 650"/>
        <xdr:cNvCxnSpPr/>
      </xdr:nvCxnSpPr>
      <xdr:spPr>
        <a:xfrm>
          <a:off x="15481300" y="1070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158750</xdr:rowOff>
    </xdr:from>
    <xdr:to>
      <xdr:col>76</xdr:col>
      <xdr:colOff>165100</xdr:colOff>
      <xdr:row>62</xdr:row>
      <xdr:rowOff>88900</xdr:rowOff>
    </xdr:to>
    <xdr:sp macro="" textlink="">
      <xdr:nvSpPr>
        <xdr:cNvPr id="652" name="楕円 651"/>
        <xdr:cNvSpPr/>
      </xdr:nvSpPr>
      <xdr:spPr>
        <a:xfrm>
          <a:off x="1454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76200</xdr:rowOff>
    </xdr:to>
    <xdr:cxnSp macro="">
      <xdr:nvCxnSpPr>
        <xdr:cNvPr id="653" name="直線コネクタ 652"/>
        <xdr:cNvCxnSpPr/>
      </xdr:nvCxnSpPr>
      <xdr:spPr>
        <a:xfrm>
          <a:off x="14592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654" name="楕円 653"/>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0</xdr:rowOff>
    </xdr:from>
    <xdr:to>
      <xdr:col>76</xdr:col>
      <xdr:colOff>114300</xdr:colOff>
      <xdr:row>62</xdr:row>
      <xdr:rowOff>38100</xdr:rowOff>
    </xdr:to>
    <xdr:cxnSp macro="">
      <xdr:nvCxnSpPr>
        <xdr:cNvPr id="655" name="直線コネクタ 654"/>
        <xdr:cNvCxnSpPr/>
      </xdr:nvCxnSpPr>
      <xdr:spPr>
        <a:xfrm>
          <a:off x="13703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82550</xdr:rowOff>
    </xdr:from>
    <xdr:to>
      <xdr:col>67</xdr:col>
      <xdr:colOff>101600</xdr:colOff>
      <xdr:row>62</xdr:row>
      <xdr:rowOff>12700</xdr:rowOff>
    </xdr:to>
    <xdr:sp macro="" textlink="">
      <xdr:nvSpPr>
        <xdr:cNvPr id="656" name="楕円 655"/>
        <xdr:cNvSpPr/>
      </xdr:nvSpPr>
      <xdr:spPr>
        <a:xfrm>
          <a:off x="1276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133350</xdr:rowOff>
    </xdr:from>
    <xdr:to>
      <xdr:col>71</xdr:col>
      <xdr:colOff>177800</xdr:colOff>
      <xdr:row>62</xdr:row>
      <xdr:rowOff>0</xdr:rowOff>
    </xdr:to>
    <xdr:cxnSp macro="">
      <xdr:nvCxnSpPr>
        <xdr:cNvPr id="657" name="直線コネクタ 656"/>
        <xdr:cNvCxnSpPr/>
      </xdr:nvCxnSpPr>
      <xdr:spPr>
        <a:xfrm>
          <a:off x="12814300" y="1059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12082</xdr:rowOff>
    </xdr:from>
    <xdr:ext cx="405111" cy="259045"/>
    <xdr:sp macro="" textlink="">
      <xdr:nvSpPr>
        <xdr:cNvPr id="658" name="n_1aveValue【保健センター・保健所】&#10;有形固定資産減価償却率"/>
        <xdr:cNvSpPr txBox="1"/>
      </xdr:nvSpPr>
      <xdr:spPr>
        <a:xfrm>
          <a:off x="15266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659" name="n_2aveValue【保健センター・保健所】&#10;有形固定資産減価償却率"/>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60" name="n_3aveValue【保健センター・保健所】&#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661" name="n_4aveValue【保健センター・保健所】&#10;有形固定資産減価償却率"/>
        <xdr:cNvSpPr txBox="1"/>
      </xdr:nvSpPr>
      <xdr:spPr>
        <a:xfrm>
          <a:off x="12611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118127</xdr:rowOff>
    </xdr:from>
    <xdr:ext cx="405111" cy="259045"/>
    <xdr:sp macro="" textlink="">
      <xdr:nvSpPr>
        <xdr:cNvPr id="662" name="n_1mainValue【保健センター・保健所】&#10;有形固定資産減価償却率"/>
        <xdr:cNvSpPr txBox="1"/>
      </xdr:nvSpPr>
      <xdr:spPr>
        <a:xfrm>
          <a:off x="15266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663" name="n_2mainValue【保健センター・保健所】&#10;有形固定資産減価償却率"/>
        <xdr:cNvSpPr txBox="1"/>
      </xdr:nvSpPr>
      <xdr:spPr>
        <a:xfrm>
          <a:off x="14389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664" name="n_3mainValue【保健センター・保健所】&#10;有形固定資産減価償却率"/>
        <xdr:cNvSpPr txBox="1"/>
      </xdr:nvSpPr>
      <xdr:spPr>
        <a:xfrm>
          <a:off x="13500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3827</xdr:rowOff>
    </xdr:from>
    <xdr:ext cx="405111" cy="259045"/>
    <xdr:sp macro="" textlink="">
      <xdr:nvSpPr>
        <xdr:cNvPr id="665" name="n_4mainValue【保健センター・保健所】&#10;有形固定資産減価償却率"/>
        <xdr:cNvSpPr txBox="1"/>
      </xdr:nvSpPr>
      <xdr:spPr>
        <a:xfrm>
          <a:off x="12611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87" name="直線コネクタ 686"/>
        <xdr:cNvCxnSpPr/>
      </xdr:nvCxnSpPr>
      <xdr:spPr>
        <a:xfrm flipV="1">
          <a:off x="22160864" y="96560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88" name="【保健センター・保健所】&#10;一人当たり面積最小値テキスト"/>
        <xdr:cNvSpPr txBox="1"/>
      </xdr:nvSpPr>
      <xdr:spPr>
        <a:xfrm>
          <a:off x="22199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89" name="直線コネクタ 688"/>
        <xdr:cNvCxnSpPr/>
      </xdr:nvCxnSpPr>
      <xdr:spPr>
        <a:xfrm>
          <a:off x="22072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90" name="【保健センター・保健所】&#10;一人当たり面積最大値テキスト"/>
        <xdr:cNvSpPr txBox="1"/>
      </xdr:nvSpPr>
      <xdr:spPr>
        <a:xfrm>
          <a:off x="221996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91" name="直線コネクタ 690"/>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125239</xdr:rowOff>
    </xdr:from>
    <xdr:ext cx="469744" cy="259045"/>
    <xdr:sp macro="" textlink="">
      <xdr:nvSpPr>
        <xdr:cNvPr id="692" name="【保健センター・保健所】&#10;一人当たり面積平均値テキスト"/>
        <xdr:cNvSpPr txBox="1"/>
      </xdr:nvSpPr>
      <xdr:spPr>
        <a:xfrm>
          <a:off x="22199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3" name="フローチャート: 判断 692"/>
        <xdr:cNvSpPr/>
      </xdr:nvSpPr>
      <xdr:spPr>
        <a:xfrm>
          <a:off x="22110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694" name="フローチャート: 判断 693"/>
        <xdr:cNvSpPr/>
      </xdr:nvSpPr>
      <xdr:spPr>
        <a:xfrm>
          <a:off x="2127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5" name="フローチャート: 判断 694"/>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96" name="フローチャート: 判断 695"/>
        <xdr:cNvSpPr/>
      </xdr:nvSpPr>
      <xdr:spPr>
        <a:xfrm>
          <a:off x="19494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97" name="フローチャート: 判断 696"/>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703" name="楕円 702"/>
        <xdr:cNvSpPr/>
      </xdr:nvSpPr>
      <xdr:spPr>
        <a:xfrm>
          <a:off x="22110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106443</xdr:rowOff>
    </xdr:from>
    <xdr:ext cx="469744" cy="259045"/>
    <xdr:sp macro="" textlink="">
      <xdr:nvSpPr>
        <xdr:cNvPr id="704" name="【保健センター・保健所】&#10;一人当たり面積該当値テキスト"/>
        <xdr:cNvSpPr txBox="1"/>
      </xdr:nvSpPr>
      <xdr:spPr>
        <a:xfrm>
          <a:off x="22199600" y="1073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705" name="楕円 704"/>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70866</xdr:rowOff>
    </xdr:from>
    <xdr:to>
      <xdr:col>116</xdr:col>
      <xdr:colOff>63500</xdr:colOff>
      <xdr:row>63</xdr:row>
      <xdr:rowOff>70866</xdr:rowOff>
    </xdr:to>
    <xdr:cxnSp macro="">
      <xdr:nvCxnSpPr>
        <xdr:cNvPr id="706" name="直線コネクタ 705"/>
        <xdr:cNvCxnSpPr/>
      </xdr:nvCxnSpPr>
      <xdr:spPr>
        <a:xfrm>
          <a:off x="21323300" y="10872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24638</xdr:rowOff>
    </xdr:from>
    <xdr:to>
      <xdr:col>107</xdr:col>
      <xdr:colOff>101600</xdr:colOff>
      <xdr:row>63</xdr:row>
      <xdr:rowOff>126238</xdr:rowOff>
    </xdr:to>
    <xdr:sp macro="" textlink="">
      <xdr:nvSpPr>
        <xdr:cNvPr id="707" name="楕円 706"/>
        <xdr:cNvSpPr/>
      </xdr:nvSpPr>
      <xdr:spPr>
        <a:xfrm>
          <a:off x="20383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70866</xdr:rowOff>
    </xdr:from>
    <xdr:to>
      <xdr:col>111</xdr:col>
      <xdr:colOff>177800</xdr:colOff>
      <xdr:row>63</xdr:row>
      <xdr:rowOff>75438</xdr:rowOff>
    </xdr:to>
    <xdr:cxnSp macro="">
      <xdr:nvCxnSpPr>
        <xdr:cNvPr id="708" name="直線コネクタ 707"/>
        <xdr:cNvCxnSpPr/>
      </xdr:nvCxnSpPr>
      <xdr:spPr>
        <a:xfrm flipV="1">
          <a:off x="20434300" y="10872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24638</xdr:rowOff>
    </xdr:from>
    <xdr:to>
      <xdr:col>102</xdr:col>
      <xdr:colOff>165100</xdr:colOff>
      <xdr:row>63</xdr:row>
      <xdr:rowOff>126238</xdr:rowOff>
    </xdr:to>
    <xdr:sp macro="" textlink="">
      <xdr:nvSpPr>
        <xdr:cNvPr id="709" name="楕円 708"/>
        <xdr:cNvSpPr/>
      </xdr:nvSpPr>
      <xdr:spPr>
        <a:xfrm>
          <a:off x="19494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75438</xdr:rowOff>
    </xdr:from>
    <xdr:to>
      <xdr:col>107</xdr:col>
      <xdr:colOff>50800</xdr:colOff>
      <xdr:row>63</xdr:row>
      <xdr:rowOff>75438</xdr:rowOff>
    </xdr:to>
    <xdr:cxnSp macro="">
      <xdr:nvCxnSpPr>
        <xdr:cNvPr id="710" name="直線コネクタ 709"/>
        <xdr:cNvCxnSpPr/>
      </xdr:nvCxnSpPr>
      <xdr:spPr>
        <a:xfrm>
          <a:off x="19545300" y="1087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24638</xdr:rowOff>
    </xdr:from>
    <xdr:to>
      <xdr:col>98</xdr:col>
      <xdr:colOff>38100</xdr:colOff>
      <xdr:row>63</xdr:row>
      <xdr:rowOff>126238</xdr:rowOff>
    </xdr:to>
    <xdr:sp macro="" textlink="">
      <xdr:nvSpPr>
        <xdr:cNvPr id="711" name="楕円 710"/>
        <xdr:cNvSpPr/>
      </xdr:nvSpPr>
      <xdr:spPr>
        <a:xfrm>
          <a:off x="18605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75438</xdr:rowOff>
    </xdr:from>
    <xdr:to>
      <xdr:col>102</xdr:col>
      <xdr:colOff>114300</xdr:colOff>
      <xdr:row>63</xdr:row>
      <xdr:rowOff>75438</xdr:rowOff>
    </xdr:to>
    <xdr:cxnSp macro="">
      <xdr:nvCxnSpPr>
        <xdr:cNvPr id="712" name="直線コネクタ 711"/>
        <xdr:cNvCxnSpPr/>
      </xdr:nvCxnSpPr>
      <xdr:spPr>
        <a:xfrm>
          <a:off x="18656300" y="1087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21607</xdr:rowOff>
    </xdr:from>
    <xdr:ext cx="469744" cy="259045"/>
    <xdr:sp macro="" textlink="">
      <xdr:nvSpPr>
        <xdr:cNvPr id="713" name="n_1ave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714" name="n_2aveValue【保健センター・保健所】&#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103903</xdr:rowOff>
    </xdr:from>
    <xdr:ext cx="469744" cy="259045"/>
    <xdr:sp macro="" textlink="">
      <xdr:nvSpPr>
        <xdr:cNvPr id="715" name="n_3aveValue【保健センター・保健所】&#10;一人当たり面積"/>
        <xdr:cNvSpPr txBox="1"/>
      </xdr:nvSpPr>
      <xdr:spPr>
        <a:xfrm>
          <a:off x="19310427" y="103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16" name="n_4aveValue【保健センター・保健所】&#10;一人当たり面積"/>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112793</xdr:rowOff>
    </xdr:from>
    <xdr:ext cx="469744" cy="259045"/>
    <xdr:sp macro="" textlink="">
      <xdr:nvSpPr>
        <xdr:cNvPr id="717" name="n_1mainValue【保健センター・保健所】&#10;一人当たり面積"/>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117365</xdr:rowOff>
    </xdr:from>
    <xdr:ext cx="469744" cy="259045"/>
    <xdr:sp macro="" textlink="">
      <xdr:nvSpPr>
        <xdr:cNvPr id="718" name="n_2mainValue【保健センター・保健所】&#10;一人当たり面積"/>
        <xdr:cNvSpPr txBox="1"/>
      </xdr:nvSpPr>
      <xdr:spPr>
        <a:xfrm>
          <a:off x="20199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117365</xdr:rowOff>
    </xdr:from>
    <xdr:ext cx="469744" cy="259045"/>
    <xdr:sp macro="" textlink="">
      <xdr:nvSpPr>
        <xdr:cNvPr id="719" name="n_3mainValue【保健センター・保健所】&#10;一人当たり面積"/>
        <xdr:cNvSpPr txBox="1"/>
      </xdr:nvSpPr>
      <xdr:spPr>
        <a:xfrm>
          <a:off x="19310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117365</xdr:rowOff>
    </xdr:from>
    <xdr:ext cx="469744" cy="259045"/>
    <xdr:sp macro="" textlink="">
      <xdr:nvSpPr>
        <xdr:cNvPr id="720" name="n_4mainValue【保健センター・保健所】&#10;一人当たり面積"/>
        <xdr:cNvSpPr txBox="1"/>
      </xdr:nvSpPr>
      <xdr:spPr>
        <a:xfrm>
          <a:off x="18421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743" name="直線コネクタ 742"/>
        <xdr:cNvCxnSpPr/>
      </xdr:nvCxnSpPr>
      <xdr:spPr>
        <a:xfrm flipV="1">
          <a:off x="16318864" y="1336548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744" name="【消防施設】&#10;有形固定資産減価償却率最小値テキスト"/>
        <xdr:cNvSpPr txBox="1"/>
      </xdr:nvSpPr>
      <xdr:spPr>
        <a:xfrm>
          <a:off x="16357600" y="145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745" name="直線コネクタ 744"/>
        <xdr:cNvCxnSpPr/>
      </xdr:nvCxnSpPr>
      <xdr:spPr>
        <a:xfrm>
          <a:off x="16230600" y="14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6" name="【消防施設】&#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7" name="直線コネクタ 74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35323</xdr:rowOff>
    </xdr:from>
    <xdr:ext cx="405111" cy="259045"/>
    <xdr:sp macro="" textlink="">
      <xdr:nvSpPr>
        <xdr:cNvPr id="748" name="【消防施設】&#10;有形固定資産減価償却率平均値テキスト"/>
        <xdr:cNvSpPr txBox="1"/>
      </xdr:nvSpPr>
      <xdr:spPr>
        <a:xfrm>
          <a:off x="16357600" y="1375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749" name="フローチャート: 判断 748"/>
        <xdr:cNvSpPr/>
      </xdr:nvSpPr>
      <xdr:spPr>
        <a:xfrm>
          <a:off x="16268700" y="1389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50" name="フローチャート: 判断 74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751" name="フローチャート: 判断 750"/>
        <xdr:cNvSpPr/>
      </xdr:nvSpPr>
      <xdr:spPr>
        <a:xfrm>
          <a:off x="14541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752" name="フローチャート: 判断 751"/>
        <xdr:cNvSpPr/>
      </xdr:nvSpPr>
      <xdr:spPr>
        <a:xfrm>
          <a:off x="13652500" y="137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753" name="フローチャート: 判断 752"/>
        <xdr:cNvSpPr/>
      </xdr:nvSpPr>
      <xdr:spPr>
        <a:xfrm>
          <a:off x="12763500" y="1370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59" name="楕円 758"/>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22877</xdr:rowOff>
    </xdr:from>
    <xdr:ext cx="405111" cy="259045"/>
    <xdr:sp macro="" textlink="">
      <xdr:nvSpPr>
        <xdr:cNvPr id="760" name="【消防施設】&#10;有形固定資産減価償却率該当値テキスト"/>
        <xdr:cNvSpPr txBox="1"/>
      </xdr:nvSpPr>
      <xdr:spPr>
        <a:xfrm>
          <a:off x="163576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xdr:rowOff>
    </xdr:from>
    <xdr:to>
      <xdr:col>81</xdr:col>
      <xdr:colOff>101600</xdr:colOff>
      <xdr:row>81</xdr:row>
      <xdr:rowOff>116332</xdr:rowOff>
    </xdr:to>
    <xdr:sp macro="" textlink="">
      <xdr:nvSpPr>
        <xdr:cNvPr id="761" name="楕円 760"/>
        <xdr:cNvSpPr/>
      </xdr:nvSpPr>
      <xdr:spPr>
        <a:xfrm>
          <a:off x="15430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65532</xdr:rowOff>
    </xdr:from>
    <xdr:to>
      <xdr:col>85</xdr:col>
      <xdr:colOff>127000</xdr:colOff>
      <xdr:row>81</xdr:row>
      <xdr:rowOff>95250</xdr:rowOff>
    </xdr:to>
    <xdr:cxnSp macro="">
      <xdr:nvCxnSpPr>
        <xdr:cNvPr id="762" name="直線コネクタ 761"/>
        <xdr:cNvCxnSpPr/>
      </xdr:nvCxnSpPr>
      <xdr:spPr>
        <a:xfrm>
          <a:off x="15481300" y="1395298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763" name="楕円 762"/>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65532</xdr:rowOff>
    </xdr:to>
    <xdr:cxnSp macro="">
      <xdr:nvCxnSpPr>
        <xdr:cNvPr id="764" name="直線コネクタ 763"/>
        <xdr:cNvCxnSpPr/>
      </xdr:nvCxnSpPr>
      <xdr:spPr>
        <a:xfrm>
          <a:off x="14592300" y="139369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65" name="楕円 764"/>
        <xdr:cNvSpPr/>
      </xdr:nvSpPr>
      <xdr:spPr>
        <a:xfrm>
          <a:off x="13652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15239</xdr:rowOff>
    </xdr:from>
    <xdr:to>
      <xdr:col>76</xdr:col>
      <xdr:colOff>114300</xdr:colOff>
      <xdr:row>81</xdr:row>
      <xdr:rowOff>49530</xdr:rowOff>
    </xdr:to>
    <xdr:cxnSp macro="">
      <xdr:nvCxnSpPr>
        <xdr:cNvPr id="766" name="直線コネクタ 765"/>
        <xdr:cNvCxnSpPr/>
      </xdr:nvCxnSpPr>
      <xdr:spPr>
        <a:xfrm>
          <a:off x="13703300" y="13902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119887</xdr:rowOff>
    </xdr:from>
    <xdr:to>
      <xdr:col>67</xdr:col>
      <xdr:colOff>101600</xdr:colOff>
      <xdr:row>81</xdr:row>
      <xdr:rowOff>50037</xdr:rowOff>
    </xdr:to>
    <xdr:sp macro="" textlink="">
      <xdr:nvSpPr>
        <xdr:cNvPr id="767" name="楕円 766"/>
        <xdr:cNvSpPr/>
      </xdr:nvSpPr>
      <xdr:spPr>
        <a:xfrm>
          <a:off x="12763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170687</xdr:rowOff>
    </xdr:from>
    <xdr:to>
      <xdr:col>71</xdr:col>
      <xdr:colOff>177800</xdr:colOff>
      <xdr:row>81</xdr:row>
      <xdr:rowOff>15239</xdr:rowOff>
    </xdr:to>
    <xdr:cxnSp macro="">
      <xdr:nvCxnSpPr>
        <xdr:cNvPr id="768" name="直線コネクタ 767"/>
        <xdr:cNvCxnSpPr/>
      </xdr:nvCxnSpPr>
      <xdr:spPr>
        <a:xfrm>
          <a:off x="12814300" y="1388668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69"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55135</xdr:rowOff>
    </xdr:from>
    <xdr:ext cx="405111" cy="259045"/>
    <xdr:sp macro="" textlink="">
      <xdr:nvSpPr>
        <xdr:cNvPr id="770" name="n_2aveValue【消防施設】&#10;有形固定資産減価償却率"/>
        <xdr:cNvSpPr txBox="1"/>
      </xdr:nvSpPr>
      <xdr:spPr>
        <a:xfrm>
          <a:off x="14389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158005</xdr:rowOff>
    </xdr:from>
    <xdr:ext cx="405111" cy="259045"/>
    <xdr:sp macro="" textlink="">
      <xdr:nvSpPr>
        <xdr:cNvPr id="771" name="n_3aveValue【消防施設】&#10;有形固定資産減価償却率"/>
        <xdr:cNvSpPr txBox="1"/>
      </xdr:nvSpPr>
      <xdr:spPr>
        <a:xfrm>
          <a:off x="13500744"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103140</xdr:rowOff>
    </xdr:from>
    <xdr:ext cx="405111" cy="259045"/>
    <xdr:sp macro="" textlink="">
      <xdr:nvSpPr>
        <xdr:cNvPr id="772" name="n_4aveValue【消防施設】&#10;有形固定資産減価償却率"/>
        <xdr:cNvSpPr txBox="1"/>
      </xdr:nvSpPr>
      <xdr:spPr>
        <a:xfrm>
          <a:off x="12611744" y="134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107459</xdr:rowOff>
    </xdr:from>
    <xdr:ext cx="405111" cy="259045"/>
    <xdr:sp macro="" textlink="">
      <xdr:nvSpPr>
        <xdr:cNvPr id="773" name="n_1mainValue【消防施設】&#10;有形固定資産減価償却率"/>
        <xdr:cNvSpPr txBox="1"/>
      </xdr:nvSpPr>
      <xdr:spPr>
        <a:xfrm>
          <a:off x="152660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91457</xdr:rowOff>
    </xdr:from>
    <xdr:ext cx="405111" cy="259045"/>
    <xdr:sp macro="" textlink="">
      <xdr:nvSpPr>
        <xdr:cNvPr id="774" name="n_2mainValue【消防施設】&#10;有形固定資産減価償却率"/>
        <xdr:cNvSpPr txBox="1"/>
      </xdr:nvSpPr>
      <xdr:spPr>
        <a:xfrm>
          <a:off x="14389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57166</xdr:rowOff>
    </xdr:from>
    <xdr:ext cx="405111" cy="259045"/>
    <xdr:sp macro="" textlink="">
      <xdr:nvSpPr>
        <xdr:cNvPr id="775" name="n_3mainValue【消防施設】&#10;有形固定資産減価償却率"/>
        <xdr:cNvSpPr txBox="1"/>
      </xdr:nvSpPr>
      <xdr:spPr>
        <a:xfrm>
          <a:off x="13500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41164</xdr:rowOff>
    </xdr:from>
    <xdr:ext cx="405111" cy="259045"/>
    <xdr:sp macro="" textlink="">
      <xdr:nvSpPr>
        <xdr:cNvPr id="776" name="n_4mainValue【消防施設】&#10;有形固定資産減価償却率"/>
        <xdr:cNvSpPr txBox="1"/>
      </xdr:nvSpPr>
      <xdr:spPr>
        <a:xfrm>
          <a:off x="12611744"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802" name="直線コネクタ 801"/>
        <xdr:cNvCxnSpPr/>
      </xdr:nvCxnSpPr>
      <xdr:spPr>
        <a:xfrm flipV="1">
          <a:off x="22160864" y="1322505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03"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04" name="直線コネクタ 803"/>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805" name="【消防施設】&#10;一人当たり面積最大値テキスト"/>
        <xdr:cNvSpPr txBox="1"/>
      </xdr:nvSpPr>
      <xdr:spPr>
        <a:xfrm>
          <a:off x="22199600" y="130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806" name="直線コネクタ 805"/>
        <xdr:cNvCxnSpPr/>
      </xdr:nvCxnSpPr>
      <xdr:spPr>
        <a:xfrm>
          <a:off x="22072600" y="132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807" name="【消防施設】&#10;一人当たり面積平均値テキスト"/>
        <xdr:cNvSpPr txBox="1"/>
      </xdr:nvSpPr>
      <xdr:spPr>
        <a:xfrm>
          <a:off x="22199600" y="1406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808" name="フローチャート: 判断 807"/>
        <xdr:cNvSpPr/>
      </xdr:nvSpPr>
      <xdr:spPr>
        <a:xfrm>
          <a:off x="22110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809" name="フローチャート: 判断 808"/>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810" name="フローチャート: 判断 809"/>
        <xdr:cNvSpPr/>
      </xdr:nvSpPr>
      <xdr:spPr>
        <a:xfrm>
          <a:off x="20383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1" name="フローチャート: 判断 810"/>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812" name="フローチャート: 判断 811"/>
        <xdr:cNvSpPr/>
      </xdr:nvSpPr>
      <xdr:spPr>
        <a:xfrm>
          <a:off x="18605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50981</xdr:rowOff>
    </xdr:from>
    <xdr:to>
      <xdr:col>116</xdr:col>
      <xdr:colOff>114300</xdr:colOff>
      <xdr:row>85</xdr:row>
      <xdr:rowOff>152581</xdr:rowOff>
    </xdr:to>
    <xdr:sp macro="" textlink="">
      <xdr:nvSpPr>
        <xdr:cNvPr id="818" name="楕円 817"/>
        <xdr:cNvSpPr/>
      </xdr:nvSpPr>
      <xdr:spPr>
        <a:xfrm>
          <a:off x="22110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137358</xdr:rowOff>
    </xdr:from>
    <xdr:ext cx="469744" cy="259045"/>
    <xdr:sp macro="" textlink="">
      <xdr:nvSpPr>
        <xdr:cNvPr id="819" name="【消防施設】&#10;一人当たり面積該当値テキスト"/>
        <xdr:cNvSpPr txBox="1"/>
      </xdr:nvSpPr>
      <xdr:spPr>
        <a:xfrm>
          <a:off x="22199600" y="1453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57513</xdr:rowOff>
    </xdr:from>
    <xdr:to>
      <xdr:col>112</xdr:col>
      <xdr:colOff>38100</xdr:colOff>
      <xdr:row>85</xdr:row>
      <xdr:rowOff>159113</xdr:rowOff>
    </xdr:to>
    <xdr:sp macro="" textlink="">
      <xdr:nvSpPr>
        <xdr:cNvPr id="820" name="楕円 819"/>
        <xdr:cNvSpPr/>
      </xdr:nvSpPr>
      <xdr:spPr>
        <a:xfrm>
          <a:off x="21272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101781</xdr:rowOff>
    </xdr:from>
    <xdr:to>
      <xdr:col>116</xdr:col>
      <xdr:colOff>63500</xdr:colOff>
      <xdr:row>85</xdr:row>
      <xdr:rowOff>108313</xdr:rowOff>
    </xdr:to>
    <xdr:cxnSp macro="">
      <xdr:nvCxnSpPr>
        <xdr:cNvPr id="821" name="直線コネクタ 820"/>
        <xdr:cNvCxnSpPr/>
      </xdr:nvCxnSpPr>
      <xdr:spPr>
        <a:xfrm flipV="1">
          <a:off x="21323300" y="146750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822" name="楕円 821"/>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108313</xdr:rowOff>
    </xdr:from>
    <xdr:to>
      <xdr:col>111</xdr:col>
      <xdr:colOff>177800</xdr:colOff>
      <xdr:row>85</xdr:row>
      <xdr:rowOff>111579</xdr:rowOff>
    </xdr:to>
    <xdr:cxnSp macro="">
      <xdr:nvCxnSpPr>
        <xdr:cNvPr id="823" name="直線コネクタ 822"/>
        <xdr:cNvCxnSpPr/>
      </xdr:nvCxnSpPr>
      <xdr:spPr>
        <a:xfrm flipV="1">
          <a:off x="20434300" y="146815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24" name="楕円 823"/>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111579</xdr:rowOff>
    </xdr:from>
    <xdr:to>
      <xdr:col>107</xdr:col>
      <xdr:colOff>50800</xdr:colOff>
      <xdr:row>85</xdr:row>
      <xdr:rowOff>118111</xdr:rowOff>
    </xdr:to>
    <xdr:cxnSp macro="">
      <xdr:nvCxnSpPr>
        <xdr:cNvPr id="825" name="直線コネクタ 824"/>
        <xdr:cNvCxnSpPr/>
      </xdr:nvCxnSpPr>
      <xdr:spPr>
        <a:xfrm flipV="1">
          <a:off x="19545300" y="146848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70576</xdr:rowOff>
    </xdr:from>
    <xdr:to>
      <xdr:col>98</xdr:col>
      <xdr:colOff>38100</xdr:colOff>
      <xdr:row>86</xdr:row>
      <xdr:rowOff>726</xdr:rowOff>
    </xdr:to>
    <xdr:sp macro="" textlink="">
      <xdr:nvSpPr>
        <xdr:cNvPr id="826" name="楕円 825"/>
        <xdr:cNvSpPr/>
      </xdr:nvSpPr>
      <xdr:spPr>
        <a:xfrm>
          <a:off x="18605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121376</xdr:rowOff>
    </xdr:to>
    <xdr:cxnSp macro="">
      <xdr:nvCxnSpPr>
        <xdr:cNvPr id="827" name="直線コネクタ 826"/>
        <xdr:cNvCxnSpPr/>
      </xdr:nvCxnSpPr>
      <xdr:spPr>
        <a:xfrm flipV="1">
          <a:off x="18656300" y="1469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828" name="n_1aveValue【消防施設】&#10;一人当たり面積"/>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169108</xdr:rowOff>
    </xdr:from>
    <xdr:ext cx="469744" cy="259045"/>
    <xdr:sp macro="" textlink="">
      <xdr:nvSpPr>
        <xdr:cNvPr id="829" name="n_2aveValue【消防施設】&#10;一人当たり面積"/>
        <xdr:cNvSpPr txBox="1"/>
      </xdr:nvSpPr>
      <xdr:spPr>
        <a:xfrm>
          <a:off x="20199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0" name="n_3aveValue【消防施設】&#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831" name="n_4aveValue【消防施設】&#10;一人当たり面積"/>
        <xdr:cNvSpPr txBox="1"/>
      </xdr:nvSpPr>
      <xdr:spPr>
        <a:xfrm>
          <a:off x="18421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150240</xdr:rowOff>
    </xdr:from>
    <xdr:ext cx="469744" cy="259045"/>
    <xdr:sp macro="" textlink="">
      <xdr:nvSpPr>
        <xdr:cNvPr id="832" name="n_1main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833" name="n_2mainValue【消防施設】&#10;一人当たり面積"/>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34" name="n_3mainValue【消防施設】&#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163303</xdr:rowOff>
    </xdr:from>
    <xdr:ext cx="469744" cy="259045"/>
    <xdr:sp macro="" textlink="">
      <xdr:nvSpPr>
        <xdr:cNvPr id="835" name="n_4mainValue【消防施設】&#10;一人当たり面積"/>
        <xdr:cNvSpPr txBox="1"/>
      </xdr:nvSpPr>
      <xdr:spPr>
        <a:xfrm>
          <a:off x="18421427" y="147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859" name="直線コネクタ 858"/>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60"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61" name="直線コネクタ 860"/>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862" name="【庁舎】&#10;有形固定資産減価償却率最大値テキスト"/>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863" name="直線コネクタ 86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10177</xdr:rowOff>
    </xdr:from>
    <xdr:ext cx="405111" cy="259045"/>
    <xdr:sp macro="" textlink="">
      <xdr:nvSpPr>
        <xdr:cNvPr id="864" name="【庁舎】&#10;有形固定資産減価償却率平均値テキスト"/>
        <xdr:cNvSpPr txBox="1"/>
      </xdr:nvSpPr>
      <xdr:spPr>
        <a:xfrm>
          <a:off x="1635760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865" name="フローチャート: 判断 864"/>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866" name="フローチャート: 判断 865"/>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67" name="フローチャート: 判断 866"/>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868" name="フローチャート: 判断 867"/>
        <xdr:cNvSpPr/>
      </xdr:nvSpPr>
      <xdr:spPr>
        <a:xfrm>
          <a:off x="1365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869" name="フローチャート: 判断 868"/>
        <xdr:cNvSpPr/>
      </xdr:nvSpPr>
      <xdr:spPr>
        <a:xfrm>
          <a:off x="12763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128270</xdr:rowOff>
    </xdr:from>
    <xdr:to>
      <xdr:col>85</xdr:col>
      <xdr:colOff>177800</xdr:colOff>
      <xdr:row>109</xdr:row>
      <xdr:rowOff>58420</xdr:rowOff>
    </xdr:to>
    <xdr:sp macro="" textlink="">
      <xdr:nvSpPr>
        <xdr:cNvPr id="875" name="楕円 874"/>
        <xdr:cNvSpPr/>
      </xdr:nvSpPr>
      <xdr:spPr>
        <a:xfrm>
          <a:off x="162687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43197</xdr:rowOff>
    </xdr:from>
    <xdr:ext cx="405111" cy="259045"/>
    <xdr:sp macro="" textlink="">
      <xdr:nvSpPr>
        <xdr:cNvPr id="876" name="【庁舎】&#10;有形固定資産減価償却率該当値テキスト"/>
        <xdr:cNvSpPr txBox="1"/>
      </xdr:nvSpPr>
      <xdr:spPr>
        <a:xfrm>
          <a:off x="16357600" y="185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92075</xdr:rowOff>
    </xdr:from>
    <xdr:to>
      <xdr:col>81</xdr:col>
      <xdr:colOff>101600</xdr:colOff>
      <xdr:row>109</xdr:row>
      <xdr:rowOff>22225</xdr:rowOff>
    </xdr:to>
    <xdr:sp macro="" textlink="">
      <xdr:nvSpPr>
        <xdr:cNvPr id="877" name="楕円 876"/>
        <xdr:cNvSpPr/>
      </xdr:nvSpPr>
      <xdr:spPr>
        <a:xfrm>
          <a:off x="15430500" y="18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142875</xdr:rowOff>
    </xdr:from>
    <xdr:to>
      <xdr:col>85</xdr:col>
      <xdr:colOff>127000</xdr:colOff>
      <xdr:row>109</xdr:row>
      <xdr:rowOff>7620</xdr:rowOff>
    </xdr:to>
    <xdr:cxnSp macro="">
      <xdr:nvCxnSpPr>
        <xdr:cNvPr id="878" name="直線コネクタ 877"/>
        <xdr:cNvCxnSpPr/>
      </xdr:nvCxnSpPr>
      <xdr:spPr>
        <a:xfrm>
          <a:off x="15481300" y="186594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53975</xdr:rowOff>
    </xdr:from>
    <xdr:to>
      <xdr:col>76</xdr:col>
      <xdr:colOff>165100</xdr:colOff>
      <xdr:row>108</xdr:row>
      <xdr:rowOff>155575</xdr:rowOff>
    </xdr:to>
    <xdr:sp macro="" textlink="">
      <xdr:nvSpPr>
        <xdr:cNvPr id="879" name="楕円 878"/>
        <xdr:cNvSpPr/>
      </xdr:nvSpPr>
      <xdr:spPr>
        <a:xfrm>
          <a:off x="14541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104775</xdr:rowOff>
    </xdr:from>
    <xdr:to>
      <xdr:col>81</xdr:col>
      <xdr:colOff>50800</xdr:colOff>
      <xdr:row>108</xdr:row>
      <xdr:rowOff>142875</xdr:rowOff>
    </xdr:to>
    <xdr:cxnSp macro="">
      <xdr:nvCxnSpPr>
        <xdr:cNvPr id="880" name="直線コネクタ 879"/>
        <xdr:cNvCxnSpPr/>
      </xdr:nvCxnSpPr>
      <xdr:spPr>
        <a:xfrm>
          <a:off x="14592300" y="18621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15875</xdr:rowOff>
    </xdr:from>
    <xdr:to>
      <xdr:col>72</xdr:col>
      <xdr:colOff>38100</xdr:colOff>
      <xdr:row>108</xdr:row>
      <xdr:rowOff>117475</xdr:rowOff>
    </xdr:to>
    <xdr:sp macro="" textlink="">
      <xdr:nvSpPr>
        <xdr:cNvPr id="881" name="楕円 880"/>
        <xdr:cNvSpPr/>
      </xdr:nvSpPr>
      <xdr:spPr>
        <a:xfrm>
          <a:off x="13652500" y="18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66675</xdr:rowOff>
    </xdr:from>
    <xdr:to>
      <xdr:col>76</xdr:col>
      <xdr:colOff>114300</xdr:colOff>
      <xdr:row>108</xdr:row>
      <xdr:rowOff>104775</xdr:rowOff>
    </xdr:to>
    <xdr:cxnSp macro="">
      <xdr:nvCxnSpPr>
        <xdr:cNvPr id="882" name="直線コネクタ 881"/>
        <xdr:cNvCxnSpPr/>
      </xdr:nvCxnSpPr>
      <xdr:spPr>
        <a:xfrm>
          <a:off x="13703300" y="18583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149225</xdr:rowOff>
    </xdr:from>
    <xdr:to>
      <xdr:col>67</xdr:col>
      <xdr:colOff>101600</xdr:colOff>
      <xdr:row>108</xdr:row>
      <xdr:rowOff>79375</xdr:rowOff>
    </xdr:to>
    <xdr:sp macro="" textlink="">
      <xdr:nvSpPr>
        <xdr:cNvPr id="883" name="楕円 882"/>
        <xdr:cNvSpPr/>
      </xdr:nvSpPr>
      <xdr:spPr>
        <a:xfrm>
          <a:off x="12763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28575</xdr:rowOff>
    </xdr:from>
    <xdr:to>
      <xdr:col>71</xdr:col>
      <xdr:colOff>177800</xdr:colOff>
      <xdr:row>108</xdr:row>
      <xdr:rowOff>66675</xdr:rowOff>
    </xdr:to>
    <xdr:cxnSp macro="">
      <xdr:nvCxnSpPr>
        <xdr:cNvPr id="884" name="直線コネクタ 883"/>
        <xdr:cNvCxnSpPr/>
      </xdr:nvCxnSpPr>
      <xdr:spPr>
        <a:xfrm>
          <a:off x="12814300" y="18545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107332</xdr:rowOff>
    </xdr:from>
    <xdr:ext cx="405111" cy="259045"/>
    <xdr:sp macro="" textlink="">
      <xdr:nvSpPr>
        <xdr:cNvPr id="885" name="n_1aveValue【庁舎】&#10;有形固定資産減価償却率"/>
        <xdr:cNvSpPr txBox="1"/>
      </xdr:nvSpPr>
      <xdr:spPr>
        <a:xfrm>
          <a:off x="152660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886" name="n_2aveValue【庁舎】&#10;有形固定資産減価償却率"/>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67327</xdr:rowOff>
    </xdr:from>
    <xdr:ext cx="405111" cy="259045"/>
    <xdr:sp macro="" textlink="">
      <xdr:nvSpPr>
        <xdr:cNvPr id="887" name="n_3aveValue【庁舎】&#10;有形固定資産減価償却率"/>
        <xdr:cNvSpPr txBox="1"/>
      </xdr:nvSpPr>
      <xdr:spPr>
        <a:xfrm>
          <a:off x="13500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126382</xdr:rowOff>
    </xdr:from>
    <xdr:ext cx="405111" cy="259045"/>
    <xdr:sp macro="" textlink="">
      <xdr:nvSpPr>
        <xdr:cNvPr id="888" name="n_4aveValue【庁舎】&#10;有形固定資産減価償却率"/>
        <xdr:cNvSpPr txBox="1"/>
      </xdr:nvSpPr>
      <xdr:spPr>
        <a:xfrm>
          <a:off x="12611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13352</xdr:rowOff>
    </xdr:from>
    <xdr:ext cx="405111" cy="259045"/>
    <xdr:sp macro="" textlink="">
      <xdr:nvSpPr>
        <xdr:cNvPr id="889" name="n_1mainValue【庁舎】&#10;有形固定資産減価償却率"/>
        <xdr:cNvSpPr txBox="1"/>
      </xdr:nvSpPr>
      <xdr:spPr>
        <a:xfrm>
          <a:off x="15266044" y="187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146702</xdr:rowOff>
    </xdr:from>
    <xdr:ext cx="405111" cy="259045"/>
    <xdr:sp macro="" textlink="">
      <xdr:nvSpPr>
        <xdr:cNvPr id="890" name="n_2mainValue【庁舎】&#10;有形固定資産減価償却率"/>
        <xdr:cNvSpPr txBox="1"/>
      </xdr:nvSpPr>
      <xdr:spPr>
        <a:xfrm>
          <a:off x="14389744"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108602</xdr:rowOff>
    </xdr:from>
    <xdr:ext cx="405111" cy="259045"/>
    <xdr:sp macro="" textlink="">
      <xdr:nvSpPr>
        <xdr:cNvPr id="891" name="n_3mainValue【庁舎】&#10;有形固定資産減価償却率"/>
        <xdr:cNvSpPr txBox="1"/>
      </xdr:nvSpPr>
      <xdr:spPr>
        <a:xfrm>
          <a:off x="13500744"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70502</xdr:rowOff>
    </xdr:from>
    <xdr:ext cx="405111" cy="259045"/>
    <xdr:sp macro="" textlink="">
      <xdr:nvSpPr>
        <xdr:cNvPr id="892" name="n_4mainValue【庁舎】&#10;有形固定資産減価償却率"/>
        <xdr:cNvSpPr txBox="1"/>
      </xdr:nvSpPr>
      <xdr:spPr>
        <a:xfrm>
          <a:off x="12611744" y="185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918" name="直線コネクタ 917"/>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919" name="【庁舎】&#10;一人当たり面積最小値テキスト"/>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920" name="直線コネクタ 919"/>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921" name="【庁舎】&#10;一人当たり面積最大値テキスト"/>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922" name="直線コネクタ 921"/>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32129</xdr:rowOff>
    </xdr:from>
    <xdr:ext cx="469744" cy="259045"/>
    <xdr:sp macro="" textlink="">
      <xdr:nvSpPr>
        <xdr:cNvPr id="923" name="【庁舎】&#10;一人当たり面積平均値テキスト"/>
        <xdr:cNvSpPr txBox="1"/>
      </xdr:nvSpPr>
      <xdr:spPr>
        <a:xfrm>
          <a:off x="22199600" y="1820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924" name="フローチャート: 判断 923"/>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925" name="フローチャート: 判断 924"/>
        <xdr:cNvSpPr/>
      </xdr:nvSpPr>
      <xdr:spPr>
        <a:xfrm>
          <a:off x="21272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926" name="フローチャート: 判断 925"/>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27" name="フローチャート: 判断 926"/>
        <xdr:cNvSpPr/>
      </xdr:nvSpPr>
      <xdr:spPr>
        <a:xfrm>
          <a:off x="19494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28" name="フローチャート: 判断 927"/>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105955</xdr:rowOff>
    </xdr:from>
    <xdr:to>
      <xdr:col>116</xdr:col>
      <xdr:colOff>114300</xdr:colOff>
      <xdr:row>105</xdr:row>
      <xdr:rowOff>36105</xdr:rowOff>
    </xdr:to>
    <xdr:sp macro="" textlink="">
      <xdr:nvSpPr>
        <xdr:cNvPr id="934" name="楕円 933"/>
        <xdr:cNvSpPr/>
      </xdr:nvSpPr>
      <xdr:spPr>
        <a:xfrm>
          <a:off x="22110700" y="17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128832</xdr:rowOff>
    </xdr:from>
    <xdr:ext cx="469744" cy="259045"/>
    <xdr:sp macro="" textlink="">
      <xdr:nvSpPr>
        <xdr:cNvPr id="935" name="【庁舎】&#10;一人当たり面積該当値テキスト"/>
        <xdr:cNvSpPr txBox="1"/>
      </xdr:nvSpPr>
      <xdr:spPr>
        <a:xfrm>
          <a:off x="22199600"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123371</xdr:rowOff>
    </xdr:from>
    <xdr:to>
      <xdr:col>112</xdr:col>
      <xdr:colOff>38100</xdr:colOff>
      <xdr:row>105</xdr:row>
      <xdr:rowOff>53521</xdr:rowOff>
    </xdr:to>
    <xdr:sp macro="" textlink="">
      <xdr:nvSpPr>
        <xdr:cNvPr id="936" name="楕円 935"/>
        <xdr:cNvSpPr/>
      </xdr:nvSpPr>
      <xdr:spPr>
        <a:xfrm>
          <a:off x="21272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156755</xdr:rowOff>
    </xdr:from>
    <xdr:to>
      <xdr:col>116</xdr:col>
      <xdr:colOff>63500</xdr:colOff>
      <xdr:row>105</xdr:row>
      <xdr:rowOff>2721</xdr:rowOff>
    </xdr:to>
    <xdr:cxnSp macro="">
      <xdr:nvCxnSpPr>
        <xdr:cNvPr id="937" name="直線コネクタ 936"/>
        <xdr:cNvCxnSpPr/>
      </xdr:nvCxnSpPr>
      <xdr:spPr>
        <a:xfrm flipV="1">
          <a:off x="21323300" y="17987555"/>
          <a:ext cx="8382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137523</xdr:rowOff>
    </xdr:from>
    <xdr:to>
      <xdr:col>107</xdr:col>
      <xdr:colOff>101600</xdr:colOff>
      <xdr:row>105</xdr:row>
      <xdr:rowOff>67673</xdr:rowOff>
    </xdr:to>
    <xdr:sp macro="" textlink="">
      <xdr:nvSpPr>
        <xdr:cNvPr id="938" name="楕円 937"/>
        <xdr:cNvSpPr/>
      </xdr:nvSpPr>
      <xdr:spPr>
        <a:xfrm>
          <a:off x="20383500" y="179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2721</xdr:rowOff>
    </xdr:from>
    <xdr:to>
      <xdr:col>111</xdr:col>
      <xdr:colOff>177800</xdr:colOff>
      <xdr:row>105</xdr:row>
      <xdr:rowOff>16873</xdr:rowOff>
    </xdr:to>
    <xdr:cxnSp macro="">
      <xdr:nvCxnSpPr>
        <xdr:cNvPr id="939" name="直線コネクタ 938"/>
        <xdr:cNvCxnSpPr/>
      </xdr:nvCxnSpPr>
      <xdr:spPr>
        <a:xfrm flipV="1">
          <a:off x="20434300" y="18004971"/>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154939</xdr:rowOff>
    </xdr:from>
    <xdr:to>
      <xdr:col>102</xdr:col>
      <xdr:colOff>165100</xdr:colOff>
      <xdr:row>105</xdr:row>
      <xdr:rowOff>85089</xdr:rowOff>
    </xdr:to>
    <xdr:sp macro="" textlink="">
      <xdr:nvSpPr>
        <xdr:cNvPr id="940" name="楕円 939"/>
        <xdr:cNvSpPr/>
      </xdr:nvSpPr>
      <xdr:spPr>
        <a:xfrm>
          <a:off x="19494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16873</xdr:rowOff>
    </xdr:from>
    <xdr:to>
      <xdr:col>107</xdr:col>
      <xdr:colOff>50800</xdr:colOff>
      <xdr:row>105</xdr:row>
      <xdr:rowOff>34289</xdr:rowOff>
    </xdr:to>
    <xdr:cxnSp macro="">
      <xdr:nvCxnSpPr>
        <xdr:cNvPr id="941" name="直線コネクタ 940"/>
        <xdr:cNvCxnSpPr/>
      </xdr:nvCxnSpPr>
      <xdr:spPr>
        <a:xfrm flipV="1">
          <a:off x="19545300" y="18019123"/>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158206</xdr:rowOff>
    </xdr:from>
    <xdr:to>
      <xdr:col>98</xdr:col>
      <xdr:colOff>38100</xdr:colOff>
      <xdr:row>105</xdr:row>
      <xdr:rowOff>88356</xdr:rowOff>
    </xdr:to>
    <xdr:sp macro="" textlink="">
      <xdr:nvSpPr>
        <xdr:cNvPr id="942" name="楕円 941"/>
        <xdr:cNvSpPr/>
      </xdr:nvSpPr>
      <xdr:spPr>
        <a:xfrm>
          <a:off x="18605500" y="179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34289</xdr:rowOff>
    </xdr:from>
    <xdr:to>
      <xdr:col>102</xdr:col>
      <xdr:colOff>114300</xdr:colOff>
      <xdr:row>105</xdr:row>
      <xdr:rowOff>37556</xdr:rowOff>
    </xdr:to>
    <xdr:cxnSp macro="">
      <xdr:nvCxnSpPr>
        <xdr:cNvPr id="943" name="直線コネクタ 942"/>
        <xdr:cNvCxnSpPr/>
      </xdr:nvCxnSpPr>
      <xdr:spPr>
        <a:xfrm flipV="1">
          <a:off x="18656300" y="180365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157315</xdr:rowOff>
    </xdr:from>
    <xdr:ext cx="469744" cy="259045"/>
    <xdr:sp macro="" textlink="">
      <xdr:nvSpPr>
        <xdr:cNvPr id="944" name="n_1aveValue【庁舎】&#10;一人当たり面積"/>
        <xdr:cNvSpPr txBox="1"/>
      </xdr:nvSpPr>
      <xdr:spPr>
        <a:xfrm>
          <a:off x="21075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945" name="n_2aveValue【庁舎】&#10;一人当たり面積"/>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946" name="n_3aveValue【庁舎】&#10;一人当たり面積"/>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947" name="n_4aveValue【庁舎】&#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70048</xdr:rowOff>
    </xdr:from>
    <xdr:ext cx="469744" cy="259045"/>
    <xdr:sp macro="" textlink="">
      <xdr:nvSpPr>
        <xdr:cNvPr id="948" name="n_1mainValue【庁舎】&#10;一人当たり面積"/>
        <xdr:cNvSpPr txBox="1"/>
      </xdr:nvSpPr>
      <xdr:spPr>
        <a:xfrm>
          <a:off x="210757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84200</xdr:rowOff>
    </xdr:from>
    <xdr:ext cx="469744" cy="259045"/>
    <xdr:sp macro="" textlink="">
      <xdr:nvSpPr>
        <xdr:cNvPr id="949" name="n_2mainValue【庁舎】&#10;一人当たり面積"/>
        <xdr:cNvSpPr txBox="1"/>
      </xdr:nvSpPr>
      <xdr:spPr>
        <a:xfrm>
          <a:off x="20199427" y="177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101616</xdr:rowOff>
    </xdr:from>
    <xdr:ext cx="469744" cy="259045"/>
    <xdr:sp macro="" textlink="">
      <xdr:nvSpPr>
        <xdr:cNvPr id="950" name="n_3mainValue【庁舎】&#10;一人当たり面積"/>
        <xdr:cNvSpPr txBox="1"/>
      </xdr:nvSpPr>
      <xdr:spPr>
        <a:xfrm>
          <a:off x="19310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104883</xdr:rowOff>
    </xdr:from>
    <xdr:ext cx="469744" cy="259045"/>
    <xdr:sp macro="" textlink="">
      <xdr:nvSpPr>
        <xdr:cNvPr id="951" name="n_4mainValue【庁舎】&#10;一人当たり面積"/>
        <xdr:cNvSpPr txBox="1"/>
      </xdr:nvSpPr>
      <xdr:spPr>
        <a:xfrm>
          <a:off x="18421427" y="177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図書館については、有形固定資産減価償却率が全国・県平均、類似団体内平均値を下回っている。一人当たり面積は全国・県平均を上回っているが類似団体内平均値を下回っている。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一般廃棄物処理施設については、有形固定資産減価償却率が全国・県平均、類似団体内平均値を上回っている。一人当たり償却資産額は全国・県平均、類似団体内平均値を下回っている。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有形固定資産減価償却率が全国・類似団体内平均値を下回っているが、県平均を上回っている。一人当たり面積は全国平均を上回っているが県平均、類似団体内平均値を下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保健センター・保健所については、有形固定資産減価償却率が全国・県平均、類似団体内平均値を上回っている。一人当たり面積は全国・県平均、類似団体内平均値を下回っている。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福祉施設については、有形固定資産減価償却率が全国・県</a:t>
          </a:r>
          <a:r>
            <a:rPr kumimoji="1" lang="ja-JP" altLang="ja-JP" sz="900" b="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、類似団体内平均値を上回っている。一人当たり面積は全国・県平均、・類似団体内平均値を下回っている。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消防施設については、有形固定資産減価償却率が全国・類似団体平均を上回っているが県平均を下回っている。一人当たり面積は全国・県平均、類似団体内平均値を下回っている。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市民会館については、有形固定資産減価償却率が全国・県平均、類似団体内平均値を上回っている。一人当たり面積は全国・県平均、類似団体内平均値を上回っている。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庁舎については、有形固定資産減価償却率が全国・県平均、類似団体内平均値を上回っている。一人当たり面積も全国・県平均、類似団体内平均値を上回っている。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22,652
22,467
196.98
19,269,484
17,719,637
1,440,238
7,790,712
13,770,467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ポイント減となったが、人口の減少や農業が基幹産業であること、大企業が少ないことなどから構造的に財政基盤が弱いこともあり、類似団体平均を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ポイント下回っている。人口減少対策や地方創生による企業誘致及び雇用の創出、農業６次産業化等による産業振興対策等に取り組み、財政基盤の強化に努めていく。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121920</xdr:rowOff>
    </xdr:to>
    <xdr:cxnSp macro="">
      <xdr:nvCxnSpPr>
        <xdr:cNvPr id="67" name="直線コネクタ 66"/>
        <xdr:cNvCxnSpPr/>
      </xdr:nvCxnSpPr>
      <xdr:spPr>
        <a:xfrm>
          <a:off x="4114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138447</xdr:rowOff>
    </xdr:from>
    <xdr:ext cx="762000" cy="259045"/>
    <xdr:sp macro="" textlink="">
      <xdr:nvSpPr>
        <xdr:cNvPr id="68" name="財政力平均値テキスト"/>
        <xdr:cNvSpPr txBox="1"/>
      </xdr:nvSpPr>
      <xdr:spPr>
        <a:xfrm>
          <a:off x="5041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97790</xdr:rowOff>
    </xdr:to>
    <xdr:cxnSp macro="">
      <xdr:nvCxnSpPr>
        <xdr:cNvPr id="70" name="直線コネクタ 69"/>
        <xdr:cNvCxnSpPr/>
      </xdr:nvCxnSpPr>
      <xdr:spPr>
        <a:xfrm>
          <a:off x="3225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97790</xdr:rowOff>
    </xdr:to>
    <xdr:cxnSp macro="">
      <xdr:nvCxnSpPr>
        <xdr:cNvPr id="73" name="直線コネクタ 72"/>
        <xdr:cNvCxnSpPr/>
      </xdr:nvCxnSpPr>
      <xdr:spPr>
        <a:xfrm flipV="1">
          <a:off x="2336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121920</xdr:rowOff>
    </xdr:to>
    <xdr:cxnSp macro="">
      <xdr:nvCxnSpPr>
        <xdr:cNvPr id="76" name="直線コネクタ 75"/>
        <xdr:cNvCxnSpPr/>
      </xdr:nvCxnSpPr>
      <xdr:spPr>
        <a:xfrm flipV="1">
          <a:off x="1447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71120</xdr:rowOff>
    </xdr:from>
    <xdr:to>
      <xdr:col>23</xdr:col>
      <xdr:colOff>184150</xdr:colOff>
      <xdr:row>43</xdr:row>
      <xdr:rowOff>1270</xdr:rowOff>
    </xdr:to>
    <xdr:sp macro="" textlink="">
      <xdr:nvSpPr>
        <xdr:cNvPr id="86" name="楕円 85"/>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43197</xdr:rowOff>
    </xdr:from>
    <xdr:ext cx="762000" cy="259045"/>
    <xdr:sp macro="" textlink="">
      <xdr:nvSpPr>
        <xdr:cNvPr id="87"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92" name="楕円 91"/>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133367</xdr:rowOff>
    </xdr:from>
    <xdr:ext cx="762000" cy="259045"/>
    <xdr:sp macro="" textlink="">
      <xdr:nvSpPr>
        <xdr:cNvPr id="93" name="テキスト ボックス 92"/>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消防組織の市単独運営やこれまでの大規模な普通建設事業の実施により、人件費と公債費の割合が大きく、経常収支比率は類似団体平均より高い値で推移していたが、令和２年度からは下水道事業が法適用の公営企業会計となったことで繰出金の経常分が減少したことにより数値が改善したものである。３年度については、経常一般財源である普通交付税の追加交付による増額などで経常収支比率が</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ポイント減少し、類似団体平均を</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今後は「村山市行財政改革推進プラン</a:t>
          </a:r>
          <a:r>
            <a:rPr kumimoji="1" lang="en-US" altLang="ja-JP" sz="1100">
              <a:latin typeface="ＭＳ Ｐゴシック" panose="020B0600070205080204" pitchFamily="50" charset="-128"/>
              <a:ea typeface="ＭＳ Ｐゴシック" panose="020B0600070205080204" pitchFamily="50" charset="-128"/>
            </a:rPr>
            <a:t>2022</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月）に基づき、市債残高の抑制等による健全な財政運営や市税の徴収率向上などによる歳入の確保、民間委託の推進による民間活力の導入などに取り組んでいく。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105410</xdr:rowOff>
    </xdr:from>
    <xdr:to>
      <xdr:col>23</xdr:col>
      <xdr:colOff>133350</xdr:colOff>
      <xdr:row>59</xdr:row>
      <xdr:rowOff>140546</xdr:rowOff>
    </xdr:to>
    <xdr:cxnSp macro="">
      <xdr:nvCxnSpPr>
        <xdr:cNvPr id="130" name="直線コネクタ 129"/>
        <xdr:cNvCxnSpPr/>
      </xdr:nvCxnSpPr>
      <xdr:spPr>
        <a:xfrm flipV="1">
          <a:off x="4114800" y="9878060"/>
          <a:ext cx="8382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1"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64</xdr:row>
      <xdr:rowOff>135890</xdr:rowOff>
    </xdr:to>
    <xdr:cxnSp macro="">
      <xdr:nvCxnSpPr>
        <xdr:cNvPr id="133" name="直線コネクタ 132"/>
        <xdr:cNvCxnSpPr/>
      </xdr:nvCxnSpPr>
      <xdr:spPr>
        <a:xfrm flipV="1">
          <a:off x="3225800" y="10256096"/>
          <a:ext cx="889000" cy="8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5" name="テキスト ボックス 134"/>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64</xdr:row>
      <xdr:rowOff>135890</xdr:rowOff>
    </xdr:to>
    <xdr:cxnSp macro="">
      <xdr:nvCxnSpPr>
        <xdr:cNvPr id="136" name="直線コネクタ 135"/>
        <xdr:cNvCxnSpPr/>
      </xdr:nvCxnSpPr>
      <xdr:spPr>
        <a:xfrm>
          <a:off x="2336800" y="110282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38" name="テキスト ボックス 137"/>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65</xdr:row>
      <xdr:rowOff>101177</xdr:rowOff>
    </xdr:to>
    <xdr:cxnSp macro="">
      <xdr:nvCxnSpPr>
        <xdr:cNvPr id="139" name="直線コネクタ 138"/>
        <xdr:cNvCxnSpPr/>
      </xdr:nvCxnSpPr>
      <xdr:spPr>
        <a:xfrm flipV="1">
          <a:off x="1447800" y="110282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1" name="テキスト ボックス 140"/>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54610</xdr:rowOff>
    </xdr:from>
    <xdr:to>
      <xdr:col>23</xdr:col>
      <xdr:colOff>184150</xdr:colOff>
      <xdr:row>57</xdr:row>
      <xdr:rowOff>156210</xdr:rowOff>
    </xdr:to>
    <xdr:sp macro="" textlink="">
      <xdr:nvSpPr>
        <xdr:cNvPr id="149" name="楕円 148"/>
        <xdr:cNvSpPr/>
      </xdr:nvSpPr>
      <xdr:spPr>
        <a:xfrm>
          <a:off x="49022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56</xdr:row>
      <xdr:rowOff>147337</xdr:rowOff>
    </xdr:from>
    <xdr:ext cx="762000" cy="259045"/>
    <xdr:sp macro="" textlink="">
      <xdr:nvSpPr>
        <xdr:cNvPr id="150" name="財政構造の弾力性該当値テキスト"/>
        <xdr:cNvSpPr txBox="1"/>
      </xdr:nvSpPr>
      <xdr:spPr>
        <a:xfrm>
          <a:off x="5041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1" name="楕円 150"/>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2" name="テキスト ボックス 151"/>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3" name="楕円 152"/>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4" name="テキスト ボックス 153"/>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5" name="楕円 154"/>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6" name="テキスト ボックス 155"/>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57" name="楕円 156"/>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136754</xdr:rowOff>
    </xdr:from>
    <xdr:ext cx="762000" cy="259045"/>
    <xdr:sp macro="" textlink="">
      <xdr:nvSpPr>
        <xdr:cNvPr id="158" name="テキスト ボックス 157"/>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令和３年度は、職員数の減などにより人件費が減となったものの、２年度に引き続き豪雪による維持補修費のかかり増しのため、類似団体平均を</a:t>
          </a:r>
          <a:r>
            <a:rPr kumimoji="1" lang="en-US" altLang="ja-JP" sz="1300">
              <a:latin typeface="ＭＳ Ｐゴシック" panose="020B0600070205080204" pitchFamily="50" charset="-128"/>
              <a:ea typeface="ＭＳ Ｐゴシック" panose="020B0600070205080204" pitchFamily="50" charset="-128"/>
            </a:rPr>
            <a:t>31,477</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豪雪地域であるため除雪費の増減で維持補修費が大きく変わるが、引き続き、事務の合理化による経費の削減に努める。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91061</xdr:rowOff>
    </xdr:from>
    <xdr:to>
      <xdr:col>23</xdr:col>
      <xdr:colOff>133350</xdr:colOff>
      <xdr:row>86</xdr:row>
      <xdr:rowOff>62219</xdr:rowOff>
    </xdr:to>
    <xdr:cxnSp macro="">
      <xdr:nvCxnSpPr>
        <xdr:cNvPr id="193" name="直線コネクタ 192"/>
        <xdr:cNvCxnSpPr/>
      </xdr:nvCxnSpPr>
      <xdr:spPr>
        <a:xfrm>
          <a:off x="4114800" y="14664311"/>
          <a:ext cx="838200" cy="14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4" name="人件費・物件費等の状況平均値テキスト"/>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163368</xdr:rowOff>
    </xdr:from>
    <xdr:to>
      <xdr:col>19</xdr:col>
      <xdr:colOff>133350</xdr:colOff>
      <xdr:row>85</xdr:row>
      <xdr:rowOff>91061</xdr:rowOff>
    </xdr:to>
    <xdr:cxnSp macro="">
      <xdr:nvCxnSpPr>
        <xdr:cNvPr id="196" name="直線コネクタ 195"/>
        <xdr:cNvCxnSpPr/>
      </xdr:nvCxnSpPr>
      <xdr:spPr>
        <a:xfrm>
          <a:off x="3225800" y="14393718"/>
          <a:ext cx="889000" cy="27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161923</xdr:rowOff>
    </xdr:from>
    <xdr:ext cx="736600" cy="259045"/>
    <xdr:sp macro="" textlink="">
      <xdr:nvSpPr>
        <xdr:cNvPr id="198" name="テキスト ボックス 197"/>
        <xdr:cNvSpPr txBox="1"/>
      </xdr:nvSpPr>
      <xdr:spPr>
        <a:xfrm>
          <a:off x="3733800" y="1422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141064</xdr:rowOff>
    </xdr:from>
    <xdr:to>
      <xdr:col>15</xdr:col>
      <xdr:colOff>82550</xdr:colOff>
      <xdr:row>83</xdr:row>
      <xdr:rowOff>163368</xdr:rowOff>
    </xdr:to>
    <xdr:cxnSp macro="">
      <xdr:nvCxnSpPr>
        <xdr:cNvPr id="199" name="直線コネクタ 198"/>
        <xdr:cNvCxnSpPr/>
      </xdr:nvCxnSpPr>
      <xdr:spPr>
        <a:xfrm>
          <a:off x="2336800" y="14371414"/>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34267</xdr:rowOff>
    </xdr:from>
    <xdr:ext cx="762000" cy="259045"/>
    <xdr:sp macro="" textlink="">
      <xdr:nvSpPr>
        <xdr:cNvPr id="201" name="テキスト ボックス 200"/>
        <xdr:cNvSpPr txBox="1"/>
      </xdr:nvSpPr>
      <xdr:spPr>
        <a:xfrm>
          <a:off x="2844800" y="144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136768</xdr:rowOff>
    </xdr:from>
    <xdr:to>
      <xdr:col>11</xdr:col>
      <xdr:colOff>31750</xdr:colOff>
      <xdr:row>83</xdr:row>
      <xdr:rowOff>141064</xdr:rowOff>
    </xdr:to>
    <xdr:cxnSp macro="">
      <xdr:nvCxnSpPr>
        <xdr:cNvPr id="202" name="直線コネクタ 201"/>
        <xdr:cNvCxnSpPr/>
      </xdr:nvCxnSpPr>
      <xdr:spPr>
        <a:xfrm>
          <a:off x="1447800" y="14367118"/>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165395</xdr:rowOff>
    </xdr:from>
    <xdr:ext cx="762000" cy="259045"/>
    <xdr:sp macro="" textlink="">
      <xdr:nvSpPr>
        <xdr:cNvPr id="204" name="テキスト ボックス 203"/>
        <xdr:cNvSpPr txBox="1"/>
      </xdr:nvSpPr>
      <xdr:spPr>
        <a:xfrm>
          <a:off x="1955800" y="1405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98603</xdr:rowOff>
    </xdr:from>
    <xdr:ext cx="762000" cy="259045"/>
    <xdr:sp macro="" textlink="">
      <xdr:nvSpPr>
        <xdr:cNvPr id="206" name="テキスト ボックス 205"/>
        <xdr:cNvSpPr txBox="1"/>
      </xdr:nvSpPr>
      <xdr:spPr>
        <a:xfrm>
          <a:off x="1066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11419</xdr:rowOff>
    </xdr:from>
    <xdr:to>
      <xdr:col>23</xdr:col>
      <xdr:colOff>184150</xdr:colOff>
      <xdr:row>86</xdr:row>
      <xdr:rowOff>113019</xdr:rowOff>
    </xdr:to>
    <xdr:sp macro="" textlink="">
      <xdr:nvSpPr>
        <xdr:cNvPr id="212" name="楕円 211"/>
        <xdr:cNvSpPr/>
      </xdr:nvSpPr>
      <xdr:spPr>
        <a:xfrm>
          <a:off x="4902200" y="1475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154946</xdr:rowOff>
    </xdr:from>
    <xdr:ext cx="762000" cy="259045"/>
    <xdr:sp macro="" textlink="">
      <xdr:nvSpPr>
        <xdr:cNvPr id="213" name="人件費・物件費等の状況該当値テキスト"/>
        <xdr:cNvSpPr txBox="1"/>
      </xdr:nvSpPr>
      <xdr:spPr>
        <a:xfrm>
          <a:off x="5041900" y="1472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40261</xdr:rowOff>
    </xdr:from>
    <xdr:to>
      <xdr:col>19</xdr:col>
      <xdr:colOff>184150</xdr:colOff>
      <xdr:row>85</xdr:row>
      <xdr:rowOff>141861</xdr:rowOff>
    </xdr:to>
    <xdr:sp macro="" textlink="">
      <xdr:nvSpPr>
        <xdr:cNvPr id="214" name="楕円 213"/>
        <xdr:cNvSpPr/>
      </xdr:nvSpPr>
      <xdr:spPr>
        <a:xfrm>
          <a:off x="4064000" y="146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126638</xdr:rowOff>
    </xdr:from>
    <xdr:ext cx="736600" cy="259045"/>
    <xdr:sp macro="" textlink="">
      <xdr:nvSpPr>
        <xdr:cNvPr id="215" name="テキスト ボックス 214"/>
        <xdr:cNvSpPr txBox="1"/>
      </xdr:nvSpPr>
      <xdr:spPr>
        <a:xfrm>
          <a:off x="3733800" y="1469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112568</xdr:rowOff>
    </xdr:from>
    <xdr:to>
      <xdr:col>15</xdr:col>
      <xdr:colOff>133350</xdr:colOff>
      <xdr:row>84</xdr:row>
      <xdr:rowOff>42718</xdr:rowOff>
    </xdr:to>
    <xdr:sp macro="" textlink="">
      <xdr:nvSpPr>
        <xdr:cNvPr id="216" name="楕円 215"/>
        <xdr:cNvSpPr/>
      </xdr:nvSpPr>
      <xdr:spPr>
        <a:xfrm>
          <a:off x="3175000" y="143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52895</xdr:rowOff>
    </xdr:from>
    <xdr:ext cx="762000" cy="259045"/>
    <xdr:sp macro="" textlink="">
      <xdr:nvSpPr>
        <xdr:cNvPr id="217" name="テキスト ボックス 216"/>
        <xdr:cNvSpPr txBox="1"/>
      </xdr:nvSpPr>
      <xdr:spPr>
        <a:xfrm>
          <a:off x="2844800" y="1411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90264</xdr:rowOff>
    </xdr:from>
    <xdr:to>
      <xdr:col>11</xdr:col>
      <xdr:colOff>82550</xdr:colOff>
      <xdr:row>84</xdr:row>
      <xdr:rowOff>20414</xdr:rowOff>
    </xdr:to>
    <xdr:sp macro="" textlink="">
      <xdr:nvSpPr>
        <xdr:cNvPr id="218" name="楕円 217"/>
        <xdr:cNvSpPr/>
      </xdr:nvSpPr>
      <xdr:spPr>
        <a:xfrm>
          <a:off x="2286000" y="1432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5191</xdr:rowOff>
    </xdr:from>
    <xdr:ext cx="762000" cy="259045"/>
    <xdr:sp macro="" textlink="">
      <xdr:nvSpPr>
        <xdr:cNvPr id="219" name="テキスト ボックス 218"/>
        <xdr:cNvSpPr txBox="1"/>
      </xdr:nvSpPr>
      <xdr:spPr>
        <a:xfrm>
          <a:off x="1955800" y="1440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85968</xdr:rowOff>
    </xdr:from>
    <xdr:to>
      <xdr:col>7</xdr:col>
      <xdr:colOff>31750</xdr:colOff>
      <xdr:row>84</xdr:row>
      <xdr:rowOff>16118</xdr:rowOff>
    </xdr:to>
    <xdr:sp macro="" textlink="">
      <xdr:nvSpPr>
        <xdr:cNvPr id="220" name="楕円 219"/>
        <xdr:cNvSpPr/>
      </xdr:nvSpPr>
      <xdr:spPr>
        <a:xfrm>
          <a:off x="1397000" y="143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895</xdr:rowOff>
    </xdr:from>
    <xdr:ext cx="762000" cy="259045"/>
    <xdr:sp macro="" textlink="">
      <xdr:nvSpPr>
        <xdr:cNvPr id="221" name="テキスト ボックス 220"/>
        <xdr:cNvSpPr txBox="1"/>
      </xdr:nvSpPr>
      <xdr:spPr>
        <a:xfrm>
          <a:off x="1066800" y="1440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で、類似団体平均との差が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ポイントとなった。これは、退職者数の増加に対して新規職員の採用数が少なかったことによる職員構成状況の若年化に起因しているものである。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7" name="直線コネクタ 256"/>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153307</xdr:rowOff>
    </xdr:to>
    <xdr:cxnSp macro="">
      <xdr:nvCxnSpPr>
        <xdr:cNvPr id="260" name="直線コネクタ 259"/>
        <xdr:cNvCxnSpPr/>
      </xdr:nvCxnSpPr>
      <xdr:spPr>
        <a:xfrm flipV="1">
          <a:off x="15290800" y="148118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153307</xdr:rowOff>
    </xdr:to>
    <xdr:cxnSp macro="">
      <xdr:nvCxnSpPr>
        <xdr:cNvPr id="263" name="直線コネクタ 262"/>
        <xdr:cNvCxnSpPr/>
      </xdr:nvCxnSpPr>
      <xdr:spPr>
        <a:xfrm>
          <a:off x="14401800" y="1489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153307</xdr:rowOff>
    </xdr:to>
    <xdr:cxnSp macro="">
      <xdr:nvCxnSpPr>
        <xdr:cNvPr id="266" name="直線コネクタ 265"/>
        <xdr:cNvCxnSpPr/>
      </xdr:nvCxnSpPr>
      <xdr:spPr>
        <a:xfrm>
          <a:off x="13512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7"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0" name="楕円 279"/>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1" name="テキスト ボックス 280"/>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2" name="楕円 281"/>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3" name="テキスト ボックス 282"/>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市単独で消防組織を運営しているため類似団体平均を上回る職員数が続いている。人口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a:t>
          </a:r>
          <a:r>
            <a:rPr kumimoji="1" lang="en-US" altLang="ja-JP" sz="1200">
              <a:latin typeface="ＭＳ Ｐゴシック" panose="020B0600070205080204" pitchFamily="50" charset="-128"/>
              <a:ea typeface="ＭＳ Ｐゴシック" panose="020B0600070205080204" pitchFamily="50" charset="-128"/>
            </a:rPr>
            <a:t>10.20</a:t>
          </a:r>
          <a:r>
            <a:rPr kumimoji="1" lang="ja-JP" altLang="en-US" sz="1200">
              <a:latin typeface="ＭＳ Ｐゴシック" panose="020B0600070205080204" pitchFamily="50" charset="-128"/>
              <a:ea typeface="ＭＳ Ｐゴシック" panose="020B0600070205080204" pitchFamily="50" charset="-128"/>
            </a:rPr>
            <a:t>人で前年度より</a:t>
          </a:r>
          <a:r>
            <a:rPr kumimoji="1" lang="en-US" altLang="ja-JP" sz="1200">
              <a:latin typeface="ＭＳ Ｐゴシック" panose="020B0600070205080204" pitchFamily="50" charset="-128"/>
              <a:ea typeface="ＭＳ Ｐゴシック" panose="020B0600070205080204" pitchFamily="50" charset="-128"/>
            </a:rPr>
            <a:t>0.24</a:t>
          </a:r>
          <a:r>
            <a:rPr kumimoji="1" lang="ja-JP" altLang="en-US" sz="1200">
              <a:latin typeface="ＭＳ Ｐゴシック" panose="020B0600070205080204" pitchFamily="50" charset="-128"/>
              <a:ea typeface="ＭＳ Ｐゴシック" panose="020B0600070205080204" pitchFamily="50" charset="-128"/>
            </a:rPr>
            <a:t>人増加したが、これは人口の減少によるものである。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まで保育施設の民間委託・民営化や小学校給食の民間委託を推進し、職員数の削減に努めてきており、今後も保育施設の統合や民間委託等の推進と適正な人員配置に努めるが、削減には限界があること、また市の人口が減少している状況を考えると、</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人当たり職員数は現状維持または微増が見込まれる。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157299</xdr:rowOff>
    </xdr:from>
    <xdr:to>
      <xdr:col>81</xdr:col>
      <xdr:colOff>44450</xdr:colOff>
      <xdr:row>62</xdr:row>
      <xdr:rowOff>27215</xdr:rowOff>
    </xdr:to>
    <xdr:cxnSp macro="">
      <xdr:nvCxnSpPr>
        <xdr:cNvPr id="322" name="直線コネクタ 321"/>
        <xdr:cNvCxnSpPr/>
      </xdr:nvCxnSpPr>
      <xdr:spPr>
        <a:xfrm>
          <a:off x="16179800" y="10615749"/>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126473</xdr:rowOff>
    </xdr:from>
    <xdr:ext cx="762000" cy="259045"/>
    <xdr:sp macro="" textlink="">
      <xdr:nvSpPr>
        <xdr:cNvPr id="323" name="定員管理の状況平均値テキスト"/>
        <xdr:cNvSpPr txBox="1"/>
      </xdr:nvSpPr>
      <xdr:spPr>
        <a:xfrm>
          <a:off x="17106900" y="1041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157299</xdr:rowOff>
    </xdr:from>
    <xdr:to>
      <xdr:col>77</xdr:col>
      <xdr:colOff>44450</xdr:colOff>
      <xdr:row>62</xdr:row>
      <xdr:rowOff>3084</xdr:rowOff>
    </xdr:to>
    <xdr:cxnSp macro="">
      <xdr:nvCxnSpPr>
        <xdr:cNvPr id="325" name="直線コネクタ 324"/>
        <xdr:cNvCxnSpPr/>
      </xdr:nvCxnSpPr>
      <xdr:spPr>
        <a:xfrm flipV="1">
          <a:off x="15290800" y="1061574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33037</xdr:rowOff>
    </xdr:from>
    <xdr:ext cx="736600" cy="259045"/>
    <xdr:sp macro="" textlink="">
      <xdr:nvSpPr>
        <xdr:cNvPr id="327" name="テキスト ボックス 326"/>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124551</xdr:rowOff>
    </xdr:from>
    <xdr:to>
      <xdr:col>72</xdr:col>
      <xdr:colOff>203200</xdr:colOff>
      <xdr:row>62</xdr:row>
      <xdr:rowOff>3084</xdr:rowOff>
    </xdr:to>
    <xdr:cxnSp macro="">
      <xdr:nvCxnSpPr>
        <xdr:cNvPr id="328" name="直線コネクタ 327"/>
        <xdr:cNvCxnSpPr/>
      </xdr:nvCxnSpPr>
      <xdr:spPr>
        <a:xfrm>
          <a:off x="14401800" y="10583001"/>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26143</xdr:rowOff>
    </xdr:from>
    <xdr:ext cx="762000" cy="259045"/>
    <xdr:sp macro="" textlink="">
      <xdr:nvSpPr>
        <xdr:cNvPr id="330" name="テキスト ボックス 329"/>
        <xdr:cNvSpPr txBox="1"/>
      </xdr:nvSpPr>
      <xdr:spPr>
        <a:xfrm>
          <a:off x="14909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124551</xdr:rowOff>
    </xdr:from>
    <xdr:to>
      <xdr:col>68</xdr:col>
      <xdr:colOff>152400</xdr:colOff>
      <xdr:row>61</xdr:row>
      <xdr:rowOff>136616</xdr:rowOff>
    </xdr:to>
    <xdr:cxnSp macro="">
      <xdr:nvCxnSpPr>
        <xdr:cNvPr id="331" name="直線コネクタ 330"/>
        <xdr:cNvCxnSpPr/>
      </xdr:nvCxnSpPr>
      <xdr:spPr>
        <a:xfrm flipV="1">
          <a:off x="13512800" y="105830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33" name="テキスト ボックス 332"/>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35" name="テキスト ボックス 334"/>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147865</xdr:rowOff>
    </xdr:from>
    <xdr:to>
      <xdr:col>81</xdr:col>
      <xdr:colOff>95250</xdr:colOff>
      <xdr:row>62</xdr:row>
      <xdr:rowOff>78015</xdr:rowOff>
    </xdr:to>
    <xdr:sp macro="" textlink="">
      <xdr:nvSpPr>
        <xdr:cNvPr id="341" name="楕円 340"/>
        <xdr:cNvSpPr/>
      </xdr:nvSpPr>
      <xdr:spPr>
        <a:xfrm>
          <a:off x="16967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119942</xdr:rowOff>
    </xdr:from>
    <xdr:ext cx="762000" cy="259045"/>
    <xdr:sp macro="" textlink="">
      <xdr:nvSpPr>
        <xdr:cNvPr id="342" name="定員管理の状況該当値テキスト"/>
        <xdr:cNvSpPr txBox="1"/>
      </xdr:nvSpPr>
      <xdr:spPr>
        <a:xfrm>
          <a:off x="17106900" y="1057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106499</xdr:rowOff>
    </xdr:from>
    <xdr:to>
      <xdr:col>77</xdr:col>
      <xdr:colOff>95250</xdr:colOff>
      <xdr:row>62</xdr:row>
      <xdr:rowOff>36649</xdr:rowOff>
    </xdr:to>
    <xdr:sp macro="" textlink="">
      <xdr:nvSpPr>
        <xdr:cNvPr id="343" name="楕円 342"/>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21426</xdr:rowOff>
    </xdr:from>
    <xdr:ext cx="736600" cy="259045"/>
    <xdr:sp macro="" textlink="">
      <xdr:nvSpPr>
        <xdr:cNvPr id="344" name="テキスト ボックス 343"/>
        <xdr:cNvSpPr txBox="1"/>
      </xdr:nvSpPr>
      <xdr:spPr>
        <a:xfrm>
          <a:off x="15798800" y="106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123734</xdr:rowOff>
    </xdr:from>
    <xdr:to>
      <xdr:col>73</xdr:col>
      <xdr:colOff>44450</xdr:colOff>
      <xdr:row>62</xdr:row>
      <xdr:rowOff>53884</xdr:rowOff>
    </xdr:to>
    <xdr:sp macro="" textlink="">
      <xdr:nvSpPr>
        <xdr:cNvPr id="345" name="楕円 344"/>
        <xdr:cNvSpPr/>
      </xdr:nvSpPr>
      <xdr:spPr>
        <a:xfrm>
          <a:off x="15240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38661</xdr:rowOff>
    </xdr:from>
    <xdr:ext cx="762000" cy="259045"/>
    <xdr:sp macro="" textlink="">
      <xdr:nvSpPr>
        <xdr:cNvPr id="346" name="テキスト ボックス 345"/>
        <xdr:cNvSpPr txBox="1"/>
      </xdr:nvSpPr>
      <xdr:spPr>
        <a:xfrm>
          <a:off x="14909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73751</xdr:rowOff>
    </xdr:from>
    <xdr:to>
      <xdr:col>68</xdr:col>
      <xdr:colOff>203200</xdr:colOff>
      <xdr:row>62</xdr:row>
      <xdr:rowOff>3901</xdr:rowOff>
    </xdr:to>
    <xdr:sp macro="" textlink="">
      <xdr:nvSpPr>
        <xdr:cNvPr id="347" name="楕円 346"/>
        <xdr:cNvSpPr/>
      </xdr:nvSpPr>
      <xdr:spPr>
        <a:xfrm>
          <a:off x="14351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160128</xdr:rowOff>
    </xdr:from>
    <xdr:ext cx="762000" cy="259045"/>
    <xdr:sp macro="" textlink="">
      <xdr:nvSpPr>
        <xdr:cNvPr id="348" name="テキスト ボックス 347"/>
        <xdr:cNvSpPr txBox="1"/>
      </xdr:nvSpPr>
      <xdr:spPr>
        <a:xfrm>
          <a:off x="14020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85816</xdr:rowOff>
    </xdr:from>
    <xdr:to>
      <xdr:col>64</xdr:col>
      <xdr:colOff>152400</xdr:colOff>
      <xdr:row>62</xdr:row>
      <xdr:rowOff>15966</xdr:rowOff>
    </xdr:to>
    <xdr:sp macro="" textlink="">
      <xdr:nvSpPr>
        <xdr:cNvPr id="349" name="楕円 348"/>
        <xdr:cNvSpPr/>
      </xdr:nvSpPr>
      <xdr:spPr>
        <a:xfrm>
          <a:off x="13462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743</xdr:rowOff>
    </xdr:from>
    <xdr:ext cx="762000" cy="259045"/>
    <xdr:sp macro="" textlink="">
      <xdr:nvSpPr>
        <xdr:cNvPr id="350" name="テキスト ボックス 349"/>
        <xdr:cNvSpPr txBox="1"/>
      </xdr:nvSpPr>
      <xdr:spPr>
        <a:xfrm>
          <a:off x="13131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道路や下水道などの生活基盤整備及び小中学校の建て替え事業等に多額の地方債を発行してきた結果、類似団体よりも高い値が続いているが、繰上償還や近年の地方債発行抑制の効果で年々改善している。令和３年度は普通交付税の追加交付などにより標準財政規模が増加（</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％）したこともあり、前年度より</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ポイント改善し、類似団体平均との差が</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ポイントに縮まった。</a:t>
          </a:r>
        </a:p>
        <a:p>
          <a:r>
            <a:rPr kumimoji="1" lang="ja-JP" altLang="en-US" sz="1100">
              <a:latin typeface="ＭＳ Ｐゴシック" panose="020B0600070205080204" pitchFamily="50" charset="-128"/>
              <a:ea typeface="ＭＳ Ｐゴシック" panose="020B0600070205080204" pitchFamily="50" charset="-128"/>
            </a:rPr>
            <a:t>　借入全体のうち、比較的償還年限の短い過疎対策事業債が占める割合が増えて（</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：発行額の</a:t>
          </a:r>
          <a:r>
            <a:rPr kumimoji="1" lang="en-US" altLang="ja-JP" sz="1100">
              <a:latin typeface="ＭＳ Ｐゴシック" panose="020B0600070205080204" pitchFamily="50" charset="-128"/>
              <a:ea typeface="ＭＳ Ｐゴシック" panose="020B0600070205080204" pitchFamily="50" charset="-128"/>
            </a:rPr>
            <a:t>29.1</a:t>
          </a:r>
          <a:r>
            <a:rPr kumimoji="1" lang="ja-JP" altLang="en-US" sz="1100">
              <a:latin typeface="ＭＳ Ｐゴシック" panose="020B0600070205080204" pitchFamily="50" charset="-128"/>
              <a:ea typeface="ＭＳ Ｐゴシック" panose="020B0600070205080204" pitchFamily="50" charset="-128"/>
            </a:rPr>
            <a:t>％、残高の</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発行額の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％、残高の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38.2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いるため、</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年あたりの元金償還額が大きくなることに留意しながら、なお一層の地方債発行抑制に努めていく。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31387</xdr:rowOff>
    </xdr:from>
    <xdr:to>
      <xdr:col>81</xdr:col>
      <xdr:colOff>44450</xdr:colOff>
      <xdr:row>41</xdr:row>
      <xdr:rowOff>127907</xdr:rowOff>
    </xdr:to>
    <xdr:cxnSp macro="">
      <xdr:nvCxnSpPr>
        <xdr:cNvPr id="385" name="直線コネクタ 384"/>
        <xdr:cNvCxnSpPr/>
      </xdr:nvCxnSpPr>
      <xdr:spPr>
        <a:xfrm flipV="1">
          <a:off x="16179800" y="706083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154776</xdr:rowOff>
    </xdr:from>
    <xdr:ext cx="762000" cy="259045"/>
    <xdr:sp macro="" textlink="">
      <xdr:nvSpPr>
        <xdr:cNvPr id="386" name="公債費負担の状況平均値テキスト"/>
        <xdr:cNvSpPr txBox="1"/>
      </xdr:nvSpPr>
      <xdr:spPr>
        <a:xfrm>
          <a:off x="17106900" y="6841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25400</xdr:rowOff>
    </xdr:to>
    <xdr:cxnSp macro="">
      <xdr:nvCxnSpPr>
        <xdr:cNvPr id="388" name="直線コネクタ 387"/>
        <xdr:cNvCxnSpPr/>
      </xdr:nvCxnSpPr>
      <xdr:spPr>
        <a:xfrm flipV="1">
          <a:off x="15290800" y="715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78576</xdr:rowOff>
    </xdr:from>
    <xdr:ext cx="736600" cy="259045"/>
    <xdr:sp macro="" textlink="">
      <xdr:nvSpPr>
        <xdr:cNvPr id="390" name="テキスト ボックス 389"/>
        <xdr:cNvSpPr txBox="1"/>
      </xdr:nvSpPr>
      <xdr:spPr>
        <a:xfrm>
          <a:off x="15798800" y="6765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87449</xdr:rowOff>
    </xdr:to>
    <xdr:cxnSp macro="">
      <xdr:nvCxnSpPr>
        <xdr:cNvPr id="391" name="直線コネクタ 390"/>
        <xdr:cNvCxnSpPr/>
      </xdr:nvCxnSpPr>
      <xdr:spPr>
        <a:xfrm flipV="1">
          <a:off x="14401800" y="72263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87449</xdr:rowOff>
    </xdr:from>
    <xdr:to>
      <xdr:col>68</xdr:col>
      <xdr:colOff>152400</xdr:colOff>
      <xdr:row>42</xdr:row>
      <xdr:rowOff>108131</xdr:rowOff>
    </xdr:to>
    <xdr:cxnSp macro="">
      <xdr:nvCxnSpPr>
        <xdr:cNvPr id="394" name="直線コネクタ 393"/>
        <xdr:cNvCxnSpPr/>
      </xdr:nvCxnSpPr>
      <xdr:spPr>
        <a:xfrm flipV="1">
          <a:off x="13512800" y="72883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6" name="テキスト ボックス 395"/>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8" name="テキスト ボックス 397"/>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152037</xdr:rowOff>
    </xdr:from>
    <xdr:to>
      <xdr:col>81</xdr:col>
      <xdr:colOff>95250</xdr:colOff>
      <xdr:row>41</xdr:row>
      <xdr:rowOff>82187</xdr:rowOff>
    </xdr:to>
    <xdr:sp macro="" textlink="">
      <xdr:nvSpPr>
        <xdr:cNvPr id="404" name="楕円 403"/>
        <xdr:cNvSpPr/>
      </xdr:nvSpPr>
      <xdr:spPr>
        <a:xfrm>
          <a:off x="169672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124114</xdr:rowOff>
    </xdr:from>
    <xdr:ext cx="762000" cy="259045"/>
    <xdr:sp macro="" textlink="">
      <xdr:nvSpPr>
        <xdr:cNvPr id="405" name="公債費負担の状況該当値テキスト"/>
        <xdr:cNvSpPr txBox="1"/>
      </xdr:nvSpPr>
      <xdr:spPr>
        <a:xfrm>
          <a:off x="17106900" y="698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6" name="楕円 405"/>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07" name="テキスト ボックス 406"/>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8" name="楕円 407"/>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9" name="テキスト ボックス 408"/>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36649</xdr:rowOff>
    </xdr:from>
    <xdr:to>
      <xdr:col>68</xdr:col>
      <xdr:colOff>203200</xdr:colOff>
      <xdr:row>42</xdr:row>
      <xdr:rowOff>138249</xdr:rowOff>
    </xdr:to>
    <xdr:sp macro="" textlink="">
      <xdr:nvSpPr>
        <xdr:cNvPr id="410" name="楕円 409"/>
        <xdr:cNvSpPr/>
      </xdr:nvSpPr>
      <xdr:spPr>
        <a:xfrm>
          <a:off x="14351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123026</xdr:rowOff>
    </xdr:from>
    <xdr:ext cx="762000" cy="259045"/>
    <xdr:sp macro="" textlink="">
      <xdr:nvSpPr>
        <xdr:cNvPr id="411" name="テキスト ボックス 410"/>
        <xdr:cNvSpPr txBox="1"/>
      </xdr:nvSpPr>
      <xdr:spPr>
        <a:xfrm>
          <a:off x="14020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57331</xdr:rowOff>
    </xdr:from>
    <xdr:to>
      <xdr:col>64</xdr:col>
      <xdr:colOff>152400</xdr:colOff>
      <xdr:row>42</xdr:row>
      <xdr:rowOff>158931</xdr:rowOff>
    </xdr:to>
    <xdr:sp macro="" textlink="">
      <xdr:nvSpPr>
        <xdr:cNvPr id="412" name="楕円 411"/>
        <xdr:cNvSpPr/>
      </xdr:nvSpPr>
      <xdr:spPr>
        <a:xfrm>
          <a:off x="134620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143708</xdr:rowOff>
    </xdr:from>
    <xdr:ext cx="762000" cy="259045"/>
    <xdr:sp macro="" textlink="">
      <xdr:nvSpPr>
        <xdr:cNvPr id="413" name="テキスト ボックス 412"/>
        <xdr:cNvSpPr txBox="1"/>
      </xdr:nvSpPr>
      <xdr:spPr>
        <a:xfrm>
          <a:off x="13131800" y="734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これまで行なってきた繰上償還や地方債の発行抑制により地方債現在高が減少しているため、将来負担比率は年々改善している。令和３年度は公営企業等繰入見込額（△</a:t>
          </a:r>
          <a:r>
            <a:rPr kumimoji="1" lang="en-US" altLang="ja-JP" sz="1200">
              <a:latin typeface="ＭＳ Ｐゴシック" panose="020B0600070205080204" pitchFamily="50" charset="-128"/>
              <a:ea typeface="ＭＳ Ｐゴシック" panose="020B0600070205080204" pitchFamily="50" charset="-128"/>
            </a:rPr>
            <a:t>13.1</a:t>
          </a:r>
          <a:r>
            <a:rPr kumimoji="1" lang="ja-JP" altLang="en-US" sz="1200">
              <a:latin typeface="ＭＳ Ｐゴシック" panose="020B0600070205080204" pitchFamily="50" charset="-128"/>
              <a:ea typeface="ＭＳ Ｐゴシック" panose="020B0600070205080204" pitchFamily="50" charset="-128"/>
            </a:rPr>
            <a:t>％）などが減少したほか、普通交付税の追加交付などにより標準財政規模が増加（</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％）したこともあり、前年度より</a:t>
          </a:r>
          <a:r>
            <a:rPr kumimoji="1" lang="en-US" altLang="ja-JP" sz="1200">
              <a:latin typeface="ＭＳ Ｐゴシック" panose="020B0600070205080204" pitchFamily="50" charset="-128"/>
              <a:ea typeface="ＭＳ Ｐゴシック" panose="020B0600070205080204" pitchFamily="50" charset="-128"/>
            </a:rPr>
            <a:t>33.1</a:t>
          </a:r>
          <a:r>
            <a:rPr kumimoji="1" lang="ja-JP" altLang="en-US" sz="1200">
              <a:latin typeface="ＭＳ Ｐゴシック" panose="020B0600070205080204" pitchFamily="50" charset="-128"/>
              <a:ea typeface="ＭＳ Ｐゴシック" panose="020B0600070205080204" pitchFamily="50" charset="-128"/>
            </a:rPr>
            <a:t>ポイント改善したが、類似団体平均に比べ</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倍近くの高水準であることには変わりがない。</a:t>
          </a:r>
        </a:p>
        <a:p>
          <a:r>
            <a:rPr kumimoji="1" lang="ja-JP" altLang="en-US" sz="1200">
              <a:latin typeface="ＭＳ Ｐゴシック" panose="020B0600070205080204" pitchFamily="50" charset="-128"/>
              <a:ea typeface="ＭＳ Ｐゴシック" panose="020B0600070205080204" pitchFamily="50" charset="-128"/>
            </a:rPr>
            <a:t>　今後は本市の将来負担比率が高い最大の要因である下水道事業が企業会計に移行したことも踏まえ、下水道事業の経営改善を図っていくとともに、今後も市債残高の減少に努め財政の健全化を図っていく。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112123</xdr:rowOff>
    </xdr:from>
    <xdr:to>
      <xdr:col>81</xdr:col>
      <xdr:colOff>44450</xdr:colOff>
      <xdr:row>19</xdr:row>
      <xdr:rowOff>149558</xdr:rowOff>
    </xdr:to>
    <xdr:cxnSp macro="">
      <xdr:nvCxnSpPr>
        <xdr:cNvPr id="449" name="直線コネクタ 448"/>
        <xdr:cNvCxnSpPr/>
      </xdr:nvCxnSpPr>
      <xdr:spPr>
        <a:xfrm flipV="1">
          <a:off x="16179800" y="3026773"/>
          <a:ext cx="838200" cy="38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31465</xdr:rowOff>
    </xdr:from>
    <xdr:ext cx="762000" cy="259045"/>
    <xdr:sp macro="" textlink="">
      <xdr:nvSpPr>
        <xdr:cNvPr id="450" name="将来負担の状況平均値テキスト"/>
        <xdr:cNvSpPr txBox="1"/>
      </xdr:nvSpPr>
      <xdr:spPr>
        <a:xfrm>
          <a:off x="17106900" y="22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1" name="フローチャート: 判断 450"/>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149558</xdr:rowOff>
    </xdr:from>
    <xdr:to>
      <xdr:col>77</xdr:col>
      <xdr:colOff>44450</xdr:colOff>
      <xdr:row>20</xdr:row>
      <xdr:rowOff>126335</xdr:rowOff>
    </xdr:to>
    <xdr:cxnSp macro="">
      <xdr:nvCxnSpPr>
        <xdr:cNvPr id="452" name="直線コネクタ 451"/>
        <xdr:cNvCxnSpPr/>
      </xdr:nvCxnSpPr>
      <xdr:spPr>
        <a:xfrm flipV="1">
          <a:off x="15290800" y="3407108"/>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3" name="フローチャート: 判断 452"/>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54" name="テキスト ボックス 453"/>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91863</xdr:rowOff>
    </xdr:from>
    <xdr:to>
      <xdr:col>72</xdr:col>
      <xdr:colOff>203200</xdr:colOff>
      <xdr:row>20</xdr:row>
      <xdr:rowOff>126335</xdr:rowOff>
    </xdr:to>
    <xdr:cxnSp macro="">
      <xdr:nvCxnSpPr>
        <xdr:cNvPr id="455" name="直線コネクタ 454"/>
        <xdr:cNvCxnSpPr/>
      </xdr:nvCxnSpPr>
      <xdr:spPr>
        <a:xfrm>
          <a:off x="14401800" y="352086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33322</xdr:rowOff>
    </xdr:from>
    <xdr:to>
      <xdr:col>73</xdr:col>
      <xdr:colOff>44450</xdr:colOff>
      <xdr:row>14</xdr:row>
      <xdr:rowOff>134922</xdr:rowOff>
    </xdr:to>
    <xdr:sp macro="" textlink="">
      <xdr:nvSpPr>
        <xdr:cNvPr id="456" name="フローチャート: 判断 455"/>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57" name="テキスト ボックス 456"/>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91863</xdr:rowOff>
    </xdr:from>
    <xdr:to>
      <xdr:col>68</xdr:col>
      <xdr:colOff>152400</xdr:colOff>
      <xdr:row>21</xdr:row>
      <xdr:rowOff>11188</xdr:rowOff>
    </xdr:to>
    <xdr:cxnSp macro="">
      <xdr:nvCxnSpPr>
        <xdr:cNvPr id="458" name="直線コネクタ 457"/>
        <xdr:cNvCxnSpPr/>
      </xdr:nvCxnSpPr>
      <xdr:spPr>
        <a:xfrm flipV="1">
          <a:off x="13512800" y="3520863"/>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37919</xdr:rowOff>
    </xdr:from>
    <xdr:to>
      <xdr:col>68</xdr:col>
      <xdr:colOff>203200</xdr:colOff>
      <xdr:row>14</xdr:row>
      <xdr:rowOff>139519</xdr:rowOff>
    </xdr:to>
    <xdr:sp macro="" textlink="">
      <xdr:nvSpPr>
        <xdr:cNvPr id="459" name="フローチャート: 判断 458"/>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60" name="テキスト ボックス 459"/>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61" name="フローチャート: 判断 460"/>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62" name="テキスト ボックス 461"/>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61323</xdr:rowOff>
    </xdr:from>
    <xdr:to>
      <xdr:col>81</xdr:col>
      <xdr:colOff>95250</xdr:colOff>
      <xdr:row>17</xdr:row>
      <xdr:rowOff>162923</xdr:rowOff>
    </xdr:to>
    <xdr:sp macro="" textlink="">
      <xdr:nvSpPr>
        <xdr:cNvPr id="468" name="楕円 467"/>
        <xdr:cNvSpPr/>
      </xdr:nvSpPr>
      <xdr:spPr>
        <a:xfrm>
          <a:off x="16967200" y="29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33400</xdr:rowOff>
    </xdr:from>
    <xdr:ext cx="762000" cy="259045"/>
    <xdr:sp macro="" textlink="">
      <xdr:nvSpPr>
        <xdr:cNvPr id="469" name="将来負担の状況該当値テキスト"/>
        <xdr:cNvSpPr txBox="1"/>
      </xdr:nvSpPr>
      <xdr:spPr>
        <a:xfrm>
          <a:off x="17106900" y="294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98758</xdr:rowOff>
    </xdr:from>
    <xdr:to>
      <xdr:col>77</xdr:col>
      <xdr:colOff>95250</xdr:colOff>
      <xdr:row>20</xdr:row>
      <xdr:rowOff>28908</xdr:rowOff>
    </xdr:to>
    <xdr:sp macro="" textlink="">
      <xdr:nvSpPr>
        <xdr:cNvPr id="470" name="楕円 469"/>
        <xdr:cNvSpPr/>
      </xdr:nvSpPr>
      <xdr:spPr>
        <a:xfrm>
          <a:off x="16129000" y="33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13685</xdr:rowOff>
    </xdr:from>
    <xdr:ext cx="736600" cy="259045"/>
    <xdr:sp macro="" textlink="">
      <xdr:nvSpPr>
        <xdr:cNvPr id="471" name="テキスト ボックス 470"/>
        <xdr:cNvSpPr txBox="1"/>
      </xdr:nvSpPr>
      <xdr:spPr>
        <a:xfrm>
          <a:off x="15798800" y="34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75535</xdr:rowOff>
    </xdr:from>
    <xdr:to>
      <xdr:col>73</xdr:col>
      <xdr:colOff>44450</xdr:colOff>
      <xdr:row>21</xdr:row>
      <xdr:rowOff>5685</xdr:rowOff>
    </xdr:to>
    <xdr:sp macro="" textlink="">
      <xdr:nvSpPr>
        <xdr:cNvPr id="472" name="楕円 471"/>
        <xdr:cNvSpPr/>
      </xdr:nvSpPr>
      <xdr:spPr>
        <a:xfrm>
          <a:off x="15240000" y="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161912</xdr:rowOff>
    </xdr:from>
    <xdr:ext cx="762000" cy="259045"/>
    <xdr:sp macro="" textlink="">
      <xdr:nvSpPr>
        <xdr:cNvPr id="473" name="テキスト ボックス 472"/>
        <xdr:cNvSpPr txBox="1"/>
      </xdr:nvSpPr>
      <xdr:spPr>
        <a:xfrm>
          <a:off x="14909800" y="359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41063</xdr:rowOff>
    </xdr:from>
    <xdr:to>
      <xdr:col>68</xdr:col>
      <xdr:colOff>203200</xdr:colOff>
      <xdr:row>20</xdr:row>
      <xdr:rowOff>142663</xdr:rowOff>
    </xdr:to>
    <xdr:sp macro="" textlink="">
      <xdr:nvSpPr>
        <xdr:cNvPr id="474" name="楕円 473"/>
        <xdr:cNvSpPr/>
      </xdr:nvSpPr>
      <xdr:spPr>
        <a:xfrm>
          <a:off x="14351000" y="3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127440</xdr:rowOff>
    </xdr:from>
    <xdr:ext cx="762000" cy="259045"/>
    <xdr:sp macro="" textlink="">
      <xdr:nvSpPr>
        <xdr:cNvPr id="475" name="テキスト ボックス 474"/>
        <xdr:cNvSpPr txBox="1"/>
      </xdr:nvSpPr>
      <xdr:spPr>
        <a:xfrm>
          <a:off x="14020800" y="3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131838</xdr:rowOff>
    </xdr:from>
    <xdr:to>
      <xdr:col>64</xdr:col>
      <xdr:colOff>152400</xdr:colOff>
      <xdr:row>21</xdr:row>
      <xdr:rowOff>61988</xdr:rowOff>
    </xdr:to>
    <xdr:sp macro="" textlink="">
      <xdr:nvSpPr>
        <xdr:cNvPr id="476" name="楕円 475"/>
        <xdr:cNvSpPr/>
      </xdr:nvSpPr>
      <xdr:spPr>
        <a:xfrm>
          <a:off x="13462000" y="35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46765</xdr:rowOff>
    </xdr:from>
    <xdr:ext cx="762000" cy="259045"/>
    <xdr:sp macro="" textlink="">
      <xdr:nvSpPr>
        <xdr:cNvPr id="477" name="テキスト ボックス 476"/>
        <xdr:cNvSpPr txBox="1"/>
      </xdr:nvSpPr>
      <xdr:spPr>
        <a:xfrm>
          <a:off x="13131800" y="364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78441</xdr:rowOff>
    </xdr:from>
    <xdr:ext cx="9099176" cy="430305"/>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73206" y="4448735"/>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22,652
22,467
196.98
19,269,484
17,719,637
1,440,238
7,790,712
13,770,467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消防組織を市単独で運営していることや公営の保育施設が多いことなどから、類似団体平均を上回る値となっている。平成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年度から保育施設の民間委託や民営化、小学校給食の民間委託を進めており、令和３年度は経常一般財源である普通交付税の増加もあり、前年度より</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ポイント減少し、類似団体平均との差も</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ポイントとなった。</a:t>
          </a:r>
        </a:p>
        <a:p>
          <a:r>
            <a:rPr kumimoji="1" lang="ja-JP" altLang="en-US" sz="1200">
              <a:latin typeface="ＭＳ Ｐゴシック" panose="020B0600070205080204" pitchFamily="50" charset="-128"/>
              <a:ea typeface="ＭＳ Ｐゴシック" panose="020B0600070205080204" pitchFamily="50" charset="-128"/>
            </a:rPr>
            <a:t>　今後も指定管理者制度の導入や保育施設の統合・民間委託・民営化に取り組み、改善を図っていく。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120650</xdr:rowOff>
    </xdr:from>
    <xdr:to>
      <xdr:col>24</xdr:col>
      <xdr:colOff>25400</xdr:colOff>
      <xdr:row>39</xdr:row>
      <xdr:rowOff>69850</xdr:rowOff>
    </xdr:to>
    <xdr:cxnSp macro="">
      <xdr:nvCxnSpPr>
        <xdr:cNvPr id="66" name="直線コネクタ 65"/>
        <xdr:cNvCxnSpPr/>
      </xdr:nvCxnSpPr>
      <xdr:spPr>
        <a:xfrm flipV="1">
          <a:off x="3987800" y="64643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40</xdr:row>
      <xdr:rowOff>139700</xdr:rowOff>
    </xdr:to>
    <xdr:cxnSp macro="">
      <xdr:nvCxnSpPr>
        <xdr:cNvPr id="69" name="直線コネクタ 68"/>
        <xdr:cNvCxnSpPr/>
      </xdr:nvCxnSpPr>
      <xdr:spPr>
        <a:xfrm flipV="1">
          <a:off x="3098800" y="6756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0</xdr:rowOff>
    </xdr:from>
    <xdr:to>
      <xdr:col>15</xdr:col>
      <xdr:colOff>98425</xdr:colOff>
      <xdr:row>40</xdr:row>
      <xdr:rowOff>139700</xdr:rowOff>
    </xdr:to>
    <xdr:cxnSp macro="">
      <xdr:nvCxnSpPr>
        <xdr:cNvPr id="72" name="直線コネクタ 71"/>
        <xdr:cNvCxnSpPr/>
      </xdr:nvCxnSpPr>
      <xdr:spPr>
        <a:xfrm>
          <a:off x="2209800" y="685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74" name="テキスト ボックス 73"/>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0</xdr:rowOff>
    </xdr:from>
    <xdr:to>
      <xdr:col>11</xdr:col>
      <xdr:colOff>9525</xdr:colOff>
      <xdr:row>40</xdr:row>
      <xdr:rowOff>139700</xdr:rowOff>
    </xdr:to>
    <xdr:cxnSp macro="">
      <xdr:nvCxnSpPr>
        <xdr:cNvPr id="75" name="直線コネクタ 74"/>
        <xdr:cNvCxnSpPr/>
      </xdr:nvCxnSpPr>
      <xdr:spPr>
        <a:xfrm flipV="1">
          <a:off x="1320800" y="685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29227</xdr:rowOff>
    </xdr:from>
    <xdr:ext cx="762000" cy="259045"/>
    <xdr:sp macro="" textlink="">
      <xdr:nvSpPr>
        <xdr:cNvPr id="77" name="テキスト ボックス 76"/>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3827</xdr:rowOff>
    </xdr:from>
    <xdr:ext cx="762000" cy="259045"/>
    <xdr:sp macro="" textlink="">
      <xdr:nvSpPr>
        <xdr:cNvPr id="79" name="テキスト ボックス 78"/>
        <xdr:cNvSpPr txBox="1"/>
      </xdr:nvSpPr>
      <xdr:spPr>
        <a:xfrm>
          <a:off x="939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69850</xdr:rowOff>
    </xdr:from>
    <xdr:to>
      <xdr:col>24</xdr:col>
      <xdr:colOff>76200</xdr:colOff>
      <xdr:row>38</xdr:row>
      <xdr:rowOff>0</xdr:rowOff>
    </xdr:to>
    <xdr:sp macro="" textlink="">
      <xdr:nvSpPr>
        <xdr:cNvPr id="85" name="楕円 84"/>
        <xdr:cNvSpPr/>
      </xdr:nvSpPr>
      <xdr:spPr>
        <a:xfrm>
          <a:off x="47752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41927</xdr:rowOff>
    </xdr:from>
    <xdr:ext cx="762000" cy="259045"/>
    <xdr:sp macro="" textlink="">
      <xdr:nvSpPr>
        <xdr:cNvPr id="86" name="人件費該当値テキスト"/>
        <xdr:cNvSpPr txBox="1"/>
      </xdr:nvSpPr>
      <xdr:spPr>
        <a:xfrm>
          <a:off x="49149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88900</xdr:rowOff>
    </xdr:from>
    <xdr:to>
      <xdr:col>15</xdr:col>
      <xdr:colOff>149225</xdr:colOff>
      <xdr:row>41</xdr:row>
      <xdr:rowOff>19050</xdr:rowOff>
    </xdr:to>
    <xdr:sp macro="" textlink="">
      <xdr:nvSpPr>
        <xdr:cNvPr id="89" name="楕円 88"/>
        <xdr:cNvSpPr/>
      </xdr:nvSpPr>
      <xdr:spPr>
        <a:xfrm>
          <a:off x="3048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3827</xdr:rowOff>
    </xdr:from>
    <xdr:ext cx="762000" cy="259045"/>
    <xdr:sp macro="" textlink="">
      <xdr:nvSpPr>
        <xdr:cNvPr id="90" name="テキスト ボックス 89"/>
        <xdr:cNvSpPr txBox="1"/>
      </xdr:nvSpPr>
      <xdr:spPr>
        <a:xfrm>
          <a:off x="2717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120650</xdr:rowOff>
    </xdr:from>
    <xdr:to>
      <xdr:col>11</xdr:col>
      <xdr:colOff>60325</xdr:colOff>
      <xdr:row>40</xdr:row>
      <xdr:rowOff>50800</xdr:rowOff>
    </xdr:to>
    <xdr:sp macro="" textlink="">
      <xdr:nvSpPr>
        <xdr:cNvPr id="91" name="楕円 90"/>
        <xdr:cNvSpPr/>
      </xdr:nvSpPr>
      <xdr:spPr>
        <a:xfrm>
          <a:off x="2159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35577</xdr:rowOff>
    </xdr:from>
    <xdr:ext cx="762000" cy="259045"/>
    <xdr:sp macro="" textlink="">
      <xdr:nvSpPr>
        <xdr:cNvPr id="92" name="テキスト ボックス 91"/>
        <xdr:cNvSpPr txBox="1"/>
      </xdr:nvSpPr>
      <xdr:spPr>
        <a:xfrm>
          <a:off x="1828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88900</xdr:rowOff>
    </xdr:from>
    <xdr:to>
      <xdr:col>6</xdr:col>
      <xdr:colOff>171450</xdr:colOff>
      <xdr:row>41</xdr:row>
      <xdr:rowOff>19050</xdr:rowOff>
    </xdr:to>
    <xdr:sp macro="" textlink="">
      <xdr:nvSpPr>
        <xdr:cNvPr id="93" name="楕円 92"/>
        <xdr:cNvSpPr/>
      </xdr:nvSpPr>
      <xdr:spPr>
        <a:xfrm>
          <a:off x="1270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3827</xdr:rowOff>
    </xdr:from>
    <xdr:ext cx="762000" cy="259045"/>
    <xdr:sp macro="" textlink="">
      <xdr:nvSpPr>
        <xdr:cNvPr id="94" name="テキスト ボックス 93"/>
        <xdr:cNvSpPr txBox="1"/>
      </xdr:nvSpPr>
      <xdr:spPr>
        <a:xfrm>
          <a:off x="939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物件費は類似団体平均を下回る値で推移しており、令和３年度も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ポイント下回っており、前年度より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％となった。経常一般財源となる物件費自体も前年度より</a:t>
          </a:r>
          <a:r>
            <a:rPr kumimoji="1" lang="en-US" altLang="ja-JP" sz="1300">
              <a:latin typeface="ＭＳ Ｐゴシック" panose="020B0600070205080204" pitchFamily="50" charset="-128"/>
              <a:ea typeface="ＭＳ Ｐゴシック" panose="020B0600070205080204" pitchFamily="50" charset="-128"/>
            </a:rPr>
            <a:t>11,429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％）減少してはいるが、物件費決算額自体は前年度より増加しているため、経費の節減に努める。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38100</xdr:rowOff>
    </xdr:from>
    <xdr:to>
      <xdr:col>82</xdr:col>
      <xdr:colOff>107950</xdr:colOff>
      <xdr:row>14</xdr:row>
      <xdr:rowOff>127000</xdr:rowOff>
    </xdr:to>
    <xdr:cxnSp macro="">
      <xdr:nvCxnSpPr>
        <xdr:cNvPr id="127" name="直線コネクタ 126"/>
        <xdr:cNvCxnSpPr/>
      </xdr:nvCxnSpPr>
      <xdr:spPr>
        <a:xfrm flipV="1">
          <a:off x="15671800" y="2438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8"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69850</xdr:rowOff>
    </xdr:to>
    <xdr:cxnSp macro="">
      <xdr:nvCxnSpPr>
        <xdr:cNvPr id="130" name="直線コネクタ 129"/>
        <xdr:cNvCxnSpPr/>
      </xdr:nvCxnSpPr>
      <xdr:spPr>
        <a:xfrm flipV="1">
          <a:off x="14782800" y="252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152400</xdr:rowOff>
    </xdr:from>
    <xdr:to>
      <xdr:col>73</xdr:col>
      <xdr:colOff>180975</xdr:colOff>
      <xdr:row>15</xdr:row>
      <xdr:rowOff>69850</xdr:rowOff>
    </xdr:to>
    <xdr:cxnSp macro="">
      <xdr:nvCxnSpPr>
        <xdr:cNvPr id="133" name="直線コネクタ 132"/>
        <xdr:cNvCxnSpPr/>
      </xdr:nvCxnSpPr>
      <xdr:spPr>
        <a:xfrm>
          <a:off x="13893800" y="255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5" name="テキスト ボックス 134"/>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152400</xdr:rowOff>
    </xdr:from>
    <xdr:to>
      <xdr:col>69</xdr:col>
      <xdr:colOff>92075</xdr:colOff>
      <xdr:row>15</xdr:row>
      <xdr:rowOff>31750</xdr:rowOff>
    </xdr:to>
    <xdr:cxnSp macro="">
      <xdr:nvCxnSpPr>
        <xdr:cNvPr id="136" name="直線コネクタ 135"/>
        <xdr:cNvCxnSpPr/>
      </xdr:nvCxnSpPr>
      <xdr:spPr>
        <a:xfrm flipV="1">
          <a:off x="13004800" y="255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149877</xdr:rowOff>
    </xdr:from>
    <xdr:ext cx="762000" cy="259045"/>
    <xdr:sp macro="" textlink="">
      <xdr:nvSpPr>
        <xdr:cNvPr id="138" name="テキスト ボックス 137"/>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158750</xdr:rowOff>
    </xdr:from>
    <xdr:to>
      <xdr:col>82</xdr:col>
      <xdr:colOff>158750</xdr:colOff>
      <xdr:row>14</xdr:row>
      <xdr:rowOff>88900</xdr:rowOff>
    </xdr:to>
    <xdr:sp macro="" textlink="">
      <xdr:nvSpPr>
        <xdr:cNvPr id="146" name="楕円 145"/>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7"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0" name="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101600</xdr:rowOff>
    </xdr:from>
    <xdr:to>
      <xdr:col>69</xdr:col>
      <xdr:colOff>142875</xdr:colOff>
      <xdr:row>15</xdr:row>
      <xdr:rowOff>31750</xdr:rowOff>
    </xdr:to>
    <xdr:sp macro="" textlink="">
      <xdr:nvSpPr>
        <xdr:cNvPr id="152" name="楕円 151"/>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41927</xdr:rowOff>
    </xdr:from>
    <xdr:ext cx="762000" cy="259045"/>
    <xdr:sp macro="" textlink="">
      <xdr:nvSpPr>
        <xdr:cNvPr id="153" name="テキスト ボックス 152"/>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令和２年度より減少に転じ、３年度も前年度より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ポイント減であった。類似団体平均も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ポイント下回っている。障がい者及び生活困窮者への支援は微減傾向が見られるが、保育施設の運営費など子育て関連経費の比率が上昇していく可能性がある。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88" name="直線コネクタ 187"/>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69850</xdr:rowOff>
    </xdr:to>
    <xdr:cxnSp macro="">
      <xdr:nvCxnSpPr>
        <xdr:cNvPr id="191" name="直線コネクタ 190"/>
        <xdr:cNvCxnSpPr/>
      </xdr:nvCxnSpPr>
      <xdr:spPr>
        <a:xfrm flipV="1">
          <a:off x="3098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69850</xdr:rowOff>
    </xdr:to>
    <xdr:cxnSp macro="">
      <xdr:nvCxnSpPr>
        <xdr:cNvPr id="194" name="直線コネクタ 193"/>
        <xdr:cNvCxnSpPr/>
      </xdr:nvCxnSpPr>
      <xdr:spPr>
        <a:xfrm>
          <a:off x="2209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196" name="テキスト ボックス 195"/>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165100</xdr:rowOff>
    </xdr:to>
    <xdr:cxnSp macro="">
      <xdr:nvCxnSpPr>
        <xdr:cNvPr id="197" name="直線コネクタ 196"/>
        <xdr:cNvCxnSpPr/>
      </xdr:nvCxnSpPr>
      <xdr:spPr>
        <a:xfrm>
          <a:off x="1320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9" name="テキスト ボックス 198"/>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7" name="楕円 206"/>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8"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1" name="楕円 210"/>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2" name="テキスト ボックス 21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3" name="楕円 212"/>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4" name="テキスト ボックス 213"/>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5" name="楕円 214"/>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6" name="テキスト ボックス 215"/>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公共下水道事業特別会計と農業集落排水事業特別会計が公営企業法適用の企業会計になったことにより繰出金が補助費等へ移行したため、令和２年度以降は類似団体平均に近づいている。令和３年度は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差となった。今後は、新型コロナウイルス感染症対応の影響による１人あたりの医療費の上昇などにより国民健康保険事業の給付費繰出金の増加などが見込まれるため、各会計の健全運営が必要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59</xdr:row>
      <xdr:rowOff>115570</xdr:rowOff>
    </xdr:to>
    <xdr:cxnSp macro="">
      <xdr:nvCxnSpPr>
        <xdr:cNvPr id="244" name="直線コネクタ 243"/>
        <xdr:cNvCxnSpPr/>
      </xdr:nvCxnSpPr>
      <xdr:spPr>
        <a:xfrm flipV="1">
          <a:off x="16510000" y="921766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87647</xdr:rowOff>
    </xdr:from>
    <xdr:ext cx="762000" cy="259045"/>
    <xdr:sp macro="" textlink="">
      <xdr:nvSpPr>
        <xdr:cNvPr id="245" name="その他最小値テキスト"/>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115570</xdr:rowOff>
    </xdr:from>
    <xdr:to>
      <xdr:col>82</xdr:col>
      <xdr:colOff>196850</xdr:colOff>
      <xdr:row>59</xdr:row>
      <xdr:rowOff>115570</xdr:rowOff>
    </xdr:to>
    <xdr:cxnSp macro="">
      <xdr:nvCxnSpPr>
        <xdr:cNvPr id="246" name="直線コネクタ 245"/>
        <xdr:cNvCxnSpPr/>
      </xdr:nvCxnSpPr>
      <xdr:spPr>
        <a:xfrm>
          <a:off x="16421100" y="1023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100330</xdr:rowOff>
    </xdr:to>
    <xdr:cxnSp macro="">
      <xdr:nvCxnSpPr>
        <xdr:cNvPr id="249" name="直線コネクタ 248"/>
        <xdr:cNvCxnSpPr/>
      </xdr:nvCxnSpPr>
      <xdr:spPr>
        <a:xfrm flipV="1">
          <a:off x="15671800" y="9812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134637</xdr:rowOff>
    </xdr:from>
    <xdr:ext cx="762000" cy="259045"/>
    <xdr:sp macro="" textlink="">
      <xdr:nvSpPr>
        <xdr:cNvPr id="250" name="その他平均値テキスト"/>
        <xdr:cNvSpPr txBox="1"/>
      </xdr:nvSpPr>
      <xdr:spPr>
        <a:xfrm>
          <a:off x="16598900" y="9392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51" name="フローチャート: 判断 250"/>
        <xdr:cNvSpPr/>
      </xdr:nvSpPr>
      <xdr:spPr>
        <a:xfrm>
          <a:off x="164592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61</xdr:row>
      <xdr:rowOff>16510</xdr:rowOff>
    </xdr:to>
    <xdr:cxnSp macro="">
      <xdr:nvCxnSpPr>
        <xdr:cNvPr id="252" name="直線コネクタ 251"/>
        <xdr:cNvCxnSpPr/>
      </xdr:nvCxnSpPr>
      <xdr:spPr>
        <a:xfrm flipV="1">
          <a:off x="14782800" y="987298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53" name="フローチャート: 判断 252"/>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4" name="テキスト ボックス 253"/>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1270</xdr:rowOff>
    </xdr:from>
    <xdr:to>
      <xdr:col>73</xdr:col>
      <xdr:colOff>180975</xdr:colOff>
      <xdr:row>61</xdr:row>
      <xdr:rowOff>16510</xdr:rowOff>
    </xdr:to>
    <xdr:cxnSp macro="">
      <xdr:nvCxnSpPr>
        <xdr:cNvPr id="255" name="直線コネクタ 254"/>
        <xdr:cNvCxnSpPr/>
      </xdr:nvCxnSpPr>
      <xdr:spPr>
        <a:xfrm>
          <a:off x="13893800" y="1045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6" name="フローチャート: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134620</xdr:rowOff>
    </xdr:from>
    <xdr:to>
      <xdr:col>69</xdr:col>
      <xdr:colOff>92075</xdr:colOff>
      <xdr:row>61</xdr:row>
      <xdr:rowOff>1270</xdr:rowOff>
    </xdr:to>
    <xdr:cxnSp macro="">
      <xdr:nvCxnSpPr>
        <xdr:cNvPr id="258" name="直線コネクタ 257"/>
        <xdr:cNvCxnSpPr/>
      </xdr:nvCxnSpPr>
      <xdr:spPr>
        <a:xfrm>
          <a:off x="13004800" y="1042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8" name="楕円 267"/>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69"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0" name="楕円 269"/>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1" name="テキスト ボックス 27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137160</xdr:rowOff>
    </xdr:from>
    <xdr:to>
      <xdr:col>74</xdr:col>
      <xdr:colOff>31750</xdr:colOff>
      <xdr:row>61</xdr:row>
      <xdr:rowOff>67310</xdr:rowOff>
    </xdr:to>
    <xdr:sp macro="" textlink="">
      <xdr:nvSpPr>
        <xdr:cNvPr id="272" name="楕円 271"/>
        <xdr:cNvSpPr/>
      </xdr:nvSpPr>
      <xdr:spPr>
        <a:xfrm>
          <a:off x="14732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52087</xdr:rowOff>
    </xdr:from>
    <xdr:ext cx="762000" cy="259045"/>
    <xdr:sp macro="" textlink="">
      <xdr:nvSpPr>
        <xdr:cNvPr id="273" name="テキスト ボックス 272"/>
        <xdr:cNvSpPr txBox="1"/>
      </xdr:nvSpPr>
      <xdr:spPr>
        <a:xfrm>
          <a:off x="14401800" y="1051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121920</xdr:rowOff>
    </xdr:from>
    <xdr:to>
      <xdr:col>69</xdr:col>
      <xdr:colOff>142875</xdr:colOff>
      <xdr:row>61</xdr:row>
      <xdr:rowOff>52070</xdr:rowOff>
    </xdr:to>
    <xdr:sp macro="" textlink="">
      <xdr:nvSpPr>
        <xdr:cNvPr id="274" name="楕円 273"/>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75" name="テキスト ボックス 274"/>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76" name="楕円 275"/>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77" name="テキスト ボックス 276"/>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補助費等は類似団体平均を下回る値で推移しており、令和３年度も</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ポイント下回る値となったが、経常一般財源である普通交付税の増加によるところもあるので、今後も一部事務組合負担金や市単独補助金の抑制に努めていく。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3" name="直線コネクタ 302"/>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4"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5" name="直線コネクタ 304"/>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6"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07" name="直線コネクタ 306"/>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99568</xdr:rowOff>
    </xdr:to>
    <xdr:cxnSp macro="">
      <xdr:nvCxnSpPr>
        <xdr:cNvPr id="308" name="直線コネクタ 307"/>
        <xdr:cNvCxnSpPr/>
      </xdr:nvCxnSpPr>
      <xdr:spPr>
        <a:xfrm>
          <a:off x="15671800" y="59288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73423</xdr:rowOff>
    </xdr:from>
    <xdr:ext cx="762000" cy="259045"/>
    <xdr:sp macro="" textlink="">
      <xdr:nvSpPr>
        <xdr:cNvPr id="309" name="補助費等平均値テキスト"/>
        <xdr:cNvSpPr txBox="1"/>
      </xdr:nvSpPr>
      <xdr:spPr>
        <a:xfrm>
          <a:off x="16598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0" name="フローチャート: 判断 309"/>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133858</xdr:rowOff>
    </xdr:from>
    <xdr:to>
      <xdr:col>78</xdr:col>
      <xdr:colOff>69850</xdr:colOff>
      <xdr:row>34</xdr:row>
      <xdr:rowOff>99568</xdr:rowOff>
    </xdr:to>
    <xdr:cxnSp macro="">
      <xdr:nvCxnSpPr>
        <xdr:cNvPr id="311" name="直線コネクタ 310"/>
        <xdr:cNvCxnSpPr/>
      </xdr:nvCxnSpPr>
      <xdr:spPr>
        <a:xfrm>
          <a:off x="14782800" y="57917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2" name="フローチャート: 判断 311"/>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13" name="テキスト ボックス 312"/>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133858</xdr:rowOff>
    </xdr:from>
    <xdr:to>
      <xdr:col>73</xdr:col>
      <xdr:colOff>180975</xdr:colOff>
      <xdr:row>33</xdr:row>
      <xdr:rowOff>133858</xdr:rowOff>
    </xdr:to>
    <xdr:cxnSp macro="">
      <xdr:nvCxnSpPr>
        <xdr:cNvPr id="314" name="直線コネクタ 313"/>
        <xdr:cNvCxnSpPr/>
      </xdr:nvCxnSpPr>
      <xdr:spPr>
        <a:xfrm>
          <a:off x="13893800" y="5791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5" name="フローチャート: 判断 314"/>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6" name="テキスト ボックス 315"/>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133858</xdr:rowOff>
    </xdr:from>
    <xdr:to>
      <xdr:col>69</xdr:col>
      <xdr:colOff>92075</xdr:colOff>
      <xdr:row>34</xdr:row>
      <xdr:rowOff>90424</xdr:rowOff>
    </xdr:to>
    <xdr:cxnSp macro="">
      <xdr:nvCxnSpPr>
        <xdr:cNvPr id="317" name="直線コネクタ 316"/>
        <xdr:cNvCxnSpPr/>
      </xdr:nvCxnSpPr>
      <xdr:spPr>
        <a:xfrm flipV="1">
          <a:off x="13004800" y="57917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8" name="フローチャート: 判断 317"/>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19" name="テキスト ボックス 318"/>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0" name="フローチャート: 判断 319"/>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1" name="テキスト ボックス 320"/>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27" name="楕円 326"/>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65295</xdr:rowOff>
    </xdr:from>
    <xdr:ext cx="762000" cy="259045"/>
    <xdr:sp macro="" textlink="">
      <xdr:nvSpPr>
        <xdr:cNvPr id="328" name="補助費等該当値テキスト"/>
        <xdr:cNvSpPr txBox="1"/>
      </xdr:nvSpPr>
      <xdr:spPr>
        <a:xfrm>
          <a:off x="16598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29" name="楕円 328"/>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30" name="テキスト ボックス 329"/>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83058</xdr:rowOff>
    </xdr:from>
    <xdr:to>
      <xdr:col>74</xdr:col>
      <xdr:colOff>31750</xdr:colOff>
      <xdr:row>34</xdr:row>
      <xdr:rowOff>13208</xdr:rowOff>
    </xdr:to>
    <xdr:sp macro="" textlink="">
      <xdr:nvSpPr>
        <xdr:cNvPr id="331" name="楕円 330"/>
        <xdr:cNvSpPr/>
      </xdr:nvSpPr>
      <xdr:spPr>
        <a:xfrm>
          <a:off x="14732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23385</xdr:rowOff>
    </xdr:from>
    <xdr:ext cx="762000" cy="259045"/>
    <xdr:sp macro="" textlink="">
      <xdr:nvSpPr>
        <xdr:cNvPr id="332" name="テキスト ボックス 331"/>
        <xdr:cNvSpPr txBox="1"/>
      </xdr:nvSpPr>
      <xdr:spPr>
        <a:xfrm>
          <a:off x="14401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83058</xdr:rowOff>
    </xdr:from>
    <xdr:to>
      <xdr:col>69</xdr:col>
      <xdr:colOff>142875</xdr:colOff>
      <xdr:row>34</xdr:row>
      <xdr:rowOff>13208</xdr:rowOff>
    </xdr:to>
    <xdr:sp macro="" textlink="">
      <xdr:nvSpPr>
        <xdr:cNvPr id="333" name="楕円 332"/>
        <xdr:cNvSpPr/>
      </xdr:nvSpPr>
      <xdr:spPr>
        <a:xfrm>
          <a:off x="13843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23385</xdr:rowOff>
    </xdr:from>
    <xdr:ext cx="762000" cy="259045"/>
    <xdr:sp macro="" textlink="">
      <xdr:nvSpPr>
        <xdr:cNvPr id="334" name="テキスト ボックス 333"/>
        <xdr:cNvSpPr txBox="1"/>
      </xdr:nvSpPr>
      <xdr:spPr>
        <a:xfrm>
          <a:off x="13512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5" name="楕円 334"/>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6" name="テキスト ボックス 335"/>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道路など生活基盤の整備及び保育施設や小中学校の建て替え事業等に多額の地方債を発行してきたため類似団体平均を上回る状況だったが、近年の地方債の発行抑制や繰上償還の実施により改善を図ってきた結果、令和３年度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年連続で類似団体平均を下回ることとなった。近年、償還年限が短く</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の元金償還額が大きくなる過疎対策事業債の借入が増えており、また、近い将来の新規道路建設事業の計画があるため、公債費の増加が見込まれるが、なお一層の地方債発行抑制に努め、今後も財政の健全運営に努め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2" name="直線コネクタ 361"/>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3"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4" name="直線コネクタ 363"/>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5" name="公債費最大値テキスト"/>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66" name="直線コネクタ 365"/>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140715</xdr:rowOff>
    </xdr:to>
    <xdr:cxnSp macro="">
      <xdr:nvCxnSpPr>
        <xdr:cNvPr id="367" name="直線コネクタ 366"/>
        <xdr:cNvCxnSpPr/>
      </xdr:nvCxnSpPr>
      <xdr:spPr>
        <a:xfrm flipV="1">
          <a:off x="3987800" y="130977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69" name="フローチャート: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77</xdr:row>
      <xdr:rowOff>14987</xdr:rowOff>
    </xdr:to>
    <xdr:cxnSp macro="">
      <xdr:nvCxnSpPr>
        <xdr:cNvPr id="370" name="直線コネクタ 369"/>
        <xdr:cNvCxnSpPr/>
      </xdr:nvCxnSpPr>
      <xdr:spPr>
        <a:xfrm flipV="1">
          <a:off x="3098800" y="13170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1" name="フローチャート: 判断 370"/>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72" name="テキスト ボックス 371"/>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143002</xdr:rowOff>
    </xdr:to>
    <xdr:cxnSp macro="">
      <xdr:nvCxnSpPr>
        <xdr:cNvPr id="373" name="直線コネクタ 372"/>
        <xdr:cNvCxnSpPr/>
      </xdr:nvCxnSpPr>
      <xdr:spPr>
        <a:xfrm flipV="1">
          <a:off x="2209800" y="13216637"/>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4" name="フローチャート: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35561</xdr:rowOff>
    </xdr:to>
    <xdr:cxnSp macro="">
      <xdr:nvCxnSpPr>
        <xdr:cNvPr id="376" name="直線コネクタ 375"/>
        <xdr:cNvCxnSpPr/>
      </xdr:nvCxnSpPr>
      <xdr:spPr>
        <a:xfrm flipV="1">
          <a:off x="1320800" y="133446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77" name="フローチャート: 判断 376"/>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78" name="テキスト ボックス 377"/>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79" name="フローチャート: 判断 378"/>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0" name="テキスト ボックス 379"/>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6" name="楕円 385"/>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7"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8" name="楕円 387"/>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9" name="テキスト ボックス 388"/>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90" name="楕円 389"/>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91" name="テキスト ボックス 39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2" name="楕円 391"/>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93" name="テキスト ボックス 39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4" name="楕円 393"/>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5" name="テキスト ボックス 394"/>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公債費以外の比率は類似団体平均を上回る値で推移していたが、令和２年度以降は類似団体平均を下回っている。３年度は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ポイント差であった。経常一般財源である普通交付税の増加によるところが大きいためではあるが、歳出の削減に努め、今後も経常収支比率の改善を図っていく。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3" name="直線コネクタ 422"/>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4"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5" name="直線コネクタ 424"/>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26"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27" name="直線コネクタ 426"/>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50800</xdr:rowOff>
    </xdr:from>
    <xdr:to>
      <xdr:col>82</xdr:col>
      <xdr:colOff>107950</xdr:colOff>
      <xdr:row>76</xdr:row>
      <xdr:rowOff>5080</xdr:rowOff>
    </xdr:to>
    <xdr:cxnSp macro="">
      <xdr:nvCxnSpPr>
        <xdr:cNvPr id="428" name="直線コネクタ 427"/>
        <xdr:cNvCxnSpPr/>
      </xdr:nvCxnSpPr>
      <xdr:spPr>
        <a:xfrm flipV="1">
          <a:off x="15671800" y="127381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9"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0" name="フローチャート: 判断 429"/>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80</xdr:row>
      <xdr:rowOff>88900</xdr:rowOff>
    </xdr:to>
    <xdr:cxnSp macro="">
      <xdr:nvCxnSpPr>
        <xdr:cNvPr id="431" name="直線コネクタ 430"/>
        <xdr:cNvCxnSpPr/>
      </xdr:nvCxnSpPr>
      <xdr:spPr>
        <a:xfrm flipV="1">
          <a:off x="14782800" y="13035280"/>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2" name="フローチャート: 判断 431"/>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3" name="テキスト ボックス 432"/>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80</xdr:row>
      <xdr:rowOff>88900</xdr:rowOff>
    </xdr:to>
    <xdr:cxnSp macro="">
      <xdr:nvCxnSpPr>
        <xdr:cNvPr id="434" name="直線コネクタ 433"/>
        <xdr:cNvCxnSpPr/>
      </xdr:nvCxnSpPr>
      <xdr:spPr>
        <a:xfrm>
          <a:off x="13893800" y="136220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5" name="フローチャート: 判断 434"/>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62247</xdr:rowOff>
    </xdr:from>
    <xdr:ext cx="762000" cy="259045"/>
    <xdr:sp macro="" textlink="">
      <xdr:nvSpPr>
        <xdr:cNvPr id="436" name="テキスト ボックス 435"/>
        <xdr:cNvSpPr txBox="1"/>
      </xdr:nvSpPr>
      <xdr:spPr>
        <a:xfrm>
          <a:off x="14401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77470</xdr:rowOff>
    </xdr:from>
    <xdr:to>
      <xdr:col>69</xdr:col>
      <xdr:colOff>92075</xdr:colOff>
      <xdr:row>80</xdr:row>
      <xdr:rowOff>58420</xdr:rowOff>
    </xdr:to>
    <xdr:cxnSp macro="">
      <xdr:nvCxnSpPr>
        <xdr:cNvPr id="437" name="直線コネクタ 436"/>
        <xdr:cNvCxnSpPr/>
      </xdr:nvCxnSpPr>
      <xdr:spPr>
        <a:xfrm flipV="1">
          <a:off x="13004800" y="13622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38" name="フローチャート: 判断 437"/>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16527</xdr:rowOff>
    </xdr:from>
    <xdr:ext cx="762000" cy="259045"/>
    <xdr:sp macro="" textlink="">
      <xdr:nvSpPr>
        <xdr:cNvPr id="439" name="テキスト ボックス 438"/>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0" name="フローチャート: 判断 439"/>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81297</xdr:rowOff>
    </xdr:from>
    <xdr:ext cx="762000" cy="259045"/>
    <xdr:sp macro="" textlink="">
      <xdr:nvSpPr>
        <xdr:cNvPr id="441" name="テキスト ボックス 440"/>
        <xdr:cNvSpPr txBox="1"/>
      </xdr:nvSpPr>
      <xdr:spPr>
        <a:xfrm>
          <a:off x="12623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0</xdr:rowOff>
    </xdr:from>
    <xdr:to>
      <xdr:col>82</xdr:col>
      <xdr:colOff>158750</xdr:colOff>
      <xdr:row>74</xdr:row>
      <xdr:rowOff>101600</xdr:rowOff>
    </xdr:to>
    <xdr:sp macro="" textlink="">
      <xdr:nvSpPr>
        <xdr:cNvPr id="447" name="楕円 446"/>
        <xdr:cNvSpPr/>
      </xdr:nvSpPr>
      <xdr:spPr>
        <a:xfrm>
          <a:off x="16459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80027</xdr:rowOff>
    </xdr:from>
    <xdr:ext cx="762000" cy="259045"/>
    <xdr:sp macro="" textlink="">
      <xdr:nvSpPr>
        <xdr:cNvPr id="448" name="公債費以外該当値テキスト"/>
        <xdr:cNvSpPr txBox="1"/>
      </xdr:nvSpPr>
      <xdr:spPr>
        <a:xfrm>
          <a:off x="165989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125730</xdr:rowOff>
    </xdr:from>
    <xdr:to>
      <xdr:col>78</xdr:col>
      <xdr:colOff>120650</xdr:colOff>
      <xdr:row>76</xdr:row>
      <xdr:rowOff>55880</xdr:rowOff>
    </xdr:to>
    <xdr:sp macro="" textlink="">
      <xdr:nvSpPr>
        <xdr:cNvPr id="449" name="楕円 448"/>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66057</xdr:rowOff>
    </xdr:from>
    <xdr:ext cx="736600" cy="259045"/>
    <xdr:sp macro="" textlink="">
      <xdr:nvSpPr>
        <xdr:cNvPr id="450" name="テキスト ボックス 449"/>
        <xdr:cNvSpPr txBox="1"/>
      </xdr:nvSpPr>
      <xdr:spPr>
        <a:xfrm>
          <a:off x="15290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38100</xdr:rowOff>
    </xdr:from>
    <xdr:to>
      <xdr:col>74</xdr:col>
      <xdr:colOff>31750</xdr:colOff>
      <xdr:row>80</xdr:row>
      <xdr:rowOff>139700</xdr:rowOff>
    </xdr:to>
    <xdr:sp macro="" textlink="">
      <xdr:nvSpPr>
        <xdr:cNvPr id="451" name="楕円 450"/>
        <xdr:cNvSpPr/>
      </xdr:nvSpPr>
      <xdr:spPr>
        <a:xfrm>
          <a:off x="14732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124477</xdr:rowOff>
    </xdr:from>
    <xdr:ext cx="762000" cy="259045"/>
    <xdr:sp macro="" textlink="">
      <xdr:nvSpPr>
        <xdr:cNvPr id="452" name="テキスト ボックス 451"/>
        <xdr:cNvSpPr txBox="1"/>
      </xdr:nvSpPr>
      <xdr:spPr>
        <a:xfrm>
          <a:off x="1440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53" name="楕円 452"/>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113047</xdr:rowOff>
    </xdr:from>
    <xdr:ext cx="762000" cy="259045"/>
    <xdr:sp macro="" textlink="">
      <xdr:nvSpPr>
        <xdr:cNvPr id="454" name="テキスト ボックス 453"/>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5" name="楕円 454"/>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6" name="テキスト ボックス 455"/>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1101</xdr:rowOff>
    </xdr:from>
    <xdr:to>
      <xdr:col>29</xdr:col>
      <xdr:colOff>127000</xdr:colOff>
      <xdr:row>16</xdr:row>
      <xdr:rowOff>22230</xdr:rowOff>
    </xdr:to>
    <xdr:cxnSp macro="">
      <xdr:nvCxnSpPr>
        <xdr:cNvPr id="52" name="直線コネクタ 51"/>
        <xdr:cNvCxnSpPr/>
      </xdr:nvCxnSpPr>
      <xdr:spPr bwMode="auto">
        <a:xfrm flipV="1">
          <a:off x="5003800" y="2791926"/>
          <a:ext cx="6477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3156</xdr:rowOff>
    </xdr:from>
    <xdr:ext cx="762000" cy="259045"/>
    <xdr:sp macro="" textlink="">
      <xdr:nvSpPr>
        <xdr:cNvPr id="53" name="人口1人当たり決算額の推移平均値テキスト130"/>
        <xdr:cNvSpPr txBox="1"/>
      </xdr:nvSpPr>
      <xdr:spPr>
        <a:xfrm>
          <a:off x="5740400" y="279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22230</xdr:rowOff>
    </xdr:from>
    <xdr:to>
      <xdr:col>26</xdr:col>
      <xdr:colOff>50800</xdr:colOff>
      <xdr:row>16</xdr:row>
      <xdr:rowOff>92819</xdr:rowOff>
    </xdr:to>
    <xdr:cxnSp macro="">
      <xdr:nvCxnSpPr>
        <xdr:cNvPr id="55" name="直線コネクタ 54"/>
        <xdr:cNvCxnSpPr/>
      </xdr:nvCxnSpPr>
      <xdr:spPr bwMode="auto">
        <a:xfrm flipV="1">
          <a:off x="4305300" y="2813055"/>
          <a:ext cx="698500" cy="70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152872</xdr:rowOff>
    </xdr:from>
    <xdr:ext cx="736600" cy="259045"/>
    <xdr:sp macro="" textlink="">
      <xdr:nvSpPr>
        <xdr:cNvPr id="57" name="テキスト ボックス 56"/>
        <xdr:cNvSpPr txBox="1"/>
      </xdr:nvSpPr>
      <xdr:spPr>
        <a:xfrm>
          <a:off x="4622800" y="294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92819</xdr:rowOff>
    </xdr:from>
    <xdr:to>
      <xdr:col>22</xdr:col>
      <xdr:colOff>114300</xdr:colOff>
      <xdr:row>16</xdr:row>
      <xdr:rowOff>133216</xdr:rowOff>
    </xdr:to>
    <xdr:cxnSp macro="">
      <xdr:nvCxnSpPr>
        <xdr:cNvPr id="58" name="直線コネクタ 57"/>
        <xdr:cNvCxnSpPr/>
      </xdr:nvCxnSpPr>
      <xdr:spPr bwMode="auto">
        <a:xfrm flipV="1">
          <a:off x="3606800" y="2883644"/>
          <a:ext cx="698500" cy="4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7940</xdr:rowOff>
    </xdr:from>
    <xdr:ext cx="762000" cy="259045"/>
    <xdr:sp macro="" textlink="">
      <xdr:nvSpPr>
        <xdr:cNvPr id="60" name="テキスト ボックス 59"/>
        <xdr:cNvSpPr txBox="1"/>
      </xdr:nvSpPr>
      <xdr:spPr>
        <a:xfrm>
          <a:off x="39243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128758</xdr:rowOff>
    </xdr:from>
    <xdr:to>
      <xdr:col>18</xdr:col>
      <xdr:colOff>177800</xdr:colOff>
      <xdr:row>16</xdr:row>
      <xdr:rowOff>133216</xdr:rowOff>
    </xdr:to>
    <xdr:cxnSp macro="">
      <xdr:nvCxnSpPr>
        <xdr:cNvPr id="61" name="直線コネクタ 60"/>
        <xdr:cNvCxnSpPr/>
      </xdr:nvCxnSpPr>
      <xdr:spPr bwMode="auto">
        <a:xfrm>
          <a:off x="2908300" y="2919583"/>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70087</xdr:rowOff>
    </xdr:from>
    <xdr:ext cx="762000" cy="259045"/>
    <xdr:sp macro="" textlink="">
      <xdr:nvSpPr>
        <xdr:cNvPr id="63" name="テキスト ボックス 62"/>
        <xdr:cNvSpPr txBox="1"/>
      </xdr:nvSpPr>
      <xdr:spPr>
        <a:xfrm>
          <a:off x="32258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93273</xdr:rowOff>
    </xdr:from>
    <xdr:ext cx="762000" cy="259045"/>
    <xdr:sp macro="" textlink="">
      <xdr:nvSpPr>
        <xdr:cNvPr id="65" name="テキスト ボックス 64"/>
        <xdr:cNvSpPr txBox="1"/>
      </xdr:nvSpPr>
      <xdr:spPr>
        <a:xfrm>
          <a:off x="2527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121751</xdr:rowOff>
    </xdr:from>
    <xdr:to>
      <xdr:col>29</xdr:col>
      <xdr:colOff>177800</xdr:colOff>
      <xdr:row>16</xdr:row>
      <xdr:rowOff>51901</xdr:rowOff>
    </xdr:to>
    <xdr:sp macro="" textlink="">
      <xdr:nvSpPr>
        <xdr:cNvPr id="71" name="楕円 70"/>
        <xdr:cNvSpPr/>
      </xdr:nvSpPr>
      <xdr:spPr bwMode="auto">
        <a:xfrm>
          <a:off x="5600700" y="2741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138278</xdr:rowOff>
    </xdr:from>
    <xdr:ext cx="762000" cy="259045"/>
    <xdr:sp macro="" textlink="">
      <xdr:nvSpPr>
        <xdr:cNvPr id="72" name="人口1人当たり決算額の推移該当値テキスト130"/>
        <xdr:cNvSpPr txBox="1"/>
      </xdr:nvSpPr>
      <xdr:spPr>
        <a:xfrm>
          <a:off x="5740400" y="258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142880</xdr:rowOff>
    </xdr:from>
    <xdr:to>
      <xdr:col>26</xdr:col>
      <xdr:colOff>101600</xdr:colOff>
      <xdr:row>16</xdr:row>
      <xdr:rowOff>73030</xdr:rowOff>
    </xdr:to>
    <xdr:sp macro="" textlink="">
      <xdr:nvSpPr>
        <xdr:cNvPr id="73" name="楕円 72"/>
        <xdr:cNvSpPr/>
      </xdr:nvSpPr>
      <xdr:spPr bwMode="auto">
        <a:xfrm>
          <a:off x="4953000" y="276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83207</xdr:rowOff>
    </xdr:from>
    <xdr:ext cx="736600" cy="259045"/>
    <xdr:sp macro="" textlink="">
      <xdr:nvSpPr>
        <xdr:cNvPr id="74" name="テキスト ボックス 73"/>
        <xdr:cNvSpPr txBox="1"/>
      </xdr:nvSpPr>
      <xdr:spPr>
        <a:xfrm>
          <a:off x="4622800" y="253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42019</xdr:rowOff>
    </xdr:from>
    <xdr:to>
      <xdr:col>22</xdr:col>
      <xdr:colOff>165100</xdr:colOff>
      <xdr:row>16</xdr:row>
      <xdr:rowOff>143619</xdr:rowOff>
    </xdr:to>
    <xdr:sp macro="" textlink="">
      <xdr:nvSpPr>
        <xdr:cNvPr id="75" name="楕円 74"/>
        <xdr:cNvSpPr/>
      </xdr:nvSpPr>
      <xdr:spPr bwMode="auto">
        <a:xfrm>
          <a:off x="4254500" y="283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153796</xdr:rowOff>
    </xdr:from>
    <xdr:ext cx="762000" cy="259045"/>
    <xdr:sp macro="" textlink="">
      <xdr:nvSpPr>
        <xdr:cNvPr id="76" name="テキスト ボックス 75"/>
        <xdr:cNvSpPr txBox="1"/>
      </xdr:nvSpPr>
      <xdr:spPr>
        <a:xfrm>
          <a:off x="3924300" y="260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82416</xdr:rowOff>
    </xdr:from>
    <xdr:to>
      <xdr:col>19</xdr:col>
      <xdr:colOff>38100</xdr:colOff>
      <xdr:row>17</xdr:row>
      <xdr:rowOff>12566</xdr:rowOff>
    </xdr:to>
    <xdr:sp macro="" textlink="">
      <xdr:nvSpPr>
        <xdr:cNvPr id="77" name="楕円 76"/>
        <xdr:cNvSpPr/>
      </xdr:nvSpPr>
      <xdr:spPr bwMode="auto">
        <a:xfrm>
          <a:off x="3556000" y="287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22743</xdr:rowOff>
    </xdr:from>
    <xdr:ext cx="762000" cy="259045"/>
    <xdr:sp macro="" textlink="">
      <xdr:nvSpPr>
        <xdr:cNvPr id="78" name="テキスト ボックス 77"/>
        <xdr:cNvSpPr txBox="1"/>
      </xdr:nvSpPr>
      <xdr:spPr>
        <a:xfrm>
          <a:off x="3225800" y="264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77958</xdr:rowOff>
    </xdr:from>
    <xdr:to>
      <xdr:col>15</xdr:col>
      <xdr:colOff>101600</xdr:colOff>
      <xdr:row>17</xdr:row>
      <xdr:rowOff>8108</xdr:rowOff>
    </xdr:to>
    <xdr:sp macro="" textlink="">
      <xdr:nvSpPr>
        <xdr:cNvPr id="79" name="楕円 78"/>
        <xdr:cNvSpPr/>
      </xdr:nvSpPr>
      <xdr:spPr bwMode="auto">
        <a:xfrm>
          <a:off x="2857500" y="286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18285</xdr:rowOff>
    </xdr:from>
    <xdr:ext cx="762000" cy="259045"/>
    <xdr:sp macro="" textlink="">
      <xdr:nvSpPr>
        <xdr:cNvPr id="80" name="テキスト ボックス 79"/>
        <xdr:cNvSpPr txBox="1"/>
      </xdr:nvSpPr>
      <xdr:spPr>
        <a:xfrm>
          <a:off x="2527300" y="263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161004</xdr:rowOff>
    </xdr:from>
    <xdr:to>
      <xdr:col>29</xdr:col>
      <xdr:colOff>127000</xdr:colOff>
      <xdr:row>36</xdr:row>
      <xdr:rowOff>165843</xdr:rowOff>
    </xdr:to>
    <xdr:cxnSp macro="">
      <xdr:nvCxnSpPr>
        <xdr:cNvPr id="114" name="直線コネクタ 113"/>
        <xdr:cNvCxnSpPr/>
      </xdr:nvCxnSpPr>
      <xdr:spPr bwMode="auto">
        <a:xfrm>
          <a:off x="5003800" y="7114254"/>
          <a:ext cx="647700" cy="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271854</xdr:rowOff>
    </xdr:from>
    <xdr:ext cx="762000" cy="259045"/>
    <xdr:sp macro="" textlink="">
      <xdr:nvSpPr>
        <xdr:cNvPr id="115" name="人口1人当たり決算額の推移平均値テキスト445"/>
        <xdr:cNvSpPr txBox="1"/>
      </xdr:nvSpPr>
      <xdr:spPr>
        <a:xfrm>
          <a:off x="5740400" y="6882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138582</xdr:rowOff>
    </xdr:from>
    <xdr:to>
      <xdr:col>26</xdr:col>
      <xdr:colOff>50800</xdr:colOff>
      <xdr:row>36</xdr:row>
      <xdr:rowOff>161004</xdr:rowOff>
    </xdr:to>
    <xdr:cxnSp macro="">
      <xdr:nvCxnSpPr>
        <xdr:cNvPr id="117" name="直線コネクタ 116"/>
        <xdr:cNvCxnSpPr/>
      </xdr:nvCxnSpPr>
      <xdr:spPr bwMode="auto">
        <a:xfrm>
          <a:off x="4305300" y="7091832"/>
          <a:ext cx="698500" cy="2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28503</xdr:rowOff>
    </xdr:from>
    <xdr:ext cx="736600" cy="259045"/>
    <xdr:sp macro="" textlink="">
      <xdr:nvSpPr>
        <xdr:cNvPr id="119" name="テキスト ボックス 118"/>
        <xdr:cNvSpPr txBox="1"/>
      </xdr:nvSpPr>
      <xdr:spPr>
        <a:xfrm>
          <a:off x="4622800" y="715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40418</xdr:rowOff>
    </xdr:from>
    <xdr:to>
      <xdr:col>22</xdr:col>
      <xdr:colOff>114300</xdr:colOff>
      <xdr:row>36</xdr:row>
      <xdr:rowOff>138582</xdr:rowOff>
    </xdr:to>
    <xdr:cxnSp macro="">
      <xdr:nvCxnSpPr>
        <xdr:cNvPr id="120" name="直線コネクタ 119"/>
        <xdr:cNvCxnSpPr/>
      </xdr:nvCxnSpPr>
      <xdr:spPr bwMode="auto">
        <a:xfrm>
          <a:off x="3606800" y="6993668"/>
          <a:ext cx="698500" cy="9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40847</xdr:rowOff>
    </xdr:from>
    <xdr:ext cx="762000" cy="259045"/>
    <xdr:sp macro="" textlink="">
      <xdr:nvSpPr>
        <xdr:cNvPr id="122" name="テキスト ボックス 121"/>
        <xdr:cNvSpPr txBox="1"/>
      </xdr:nvSpPr>
      <xdr:spPr>
        <a:xfrm>
          <a:off x="3924300" y="716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40418</xdr:rowOff>
    </xdr:from>
    <xdr:to>
      <xdr:col>18</xdr:col>
      <xdr:colOff>177800</xdr:colOff>
      <xdr:row>36</xdr:row>
      <xdr:rowOff>58382</xdr:rowOff>
    </xdr:to>
    <xdr:cxnSp macro="">
      <xdr:nvCxnSpPr>
        <xdr:cNvPr id="123" name="直線コネクタ 122"/>
        <xdr:cNvCxnSpPr/>
      </xdr:nvCxnSpPr>
      <xdr:spPr bwMode="auto">
        <a:xfrm flipV="1">
          <a:off x="2908300" y="6993668"/>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38390</xdr:rowOff>
    </xdr:from>
    <xdr:ext cx="762000" cy="259045"/>
    <xdr:sp macro="" textlink="">
      <xdr:nvSpPr>
        <xdr:cNvPr id="125" name="テキスト ボックス 124"/>
        <xdr:cNvSpPr txBox="1"/>
      </xdr:nvSpPr>
      <xdr:spPr>
        <a:xfrm>
          <a:off x="3225800" y="71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38009</xdr:rowOff>
    </xdr:from>
    <xdr:ext cx="762000" cy="259045"/>
    <xdr:sp macro="" textlink="">
      <xdr:nvSpPr>
        <xdr:cNvPr id="127" name="テキスト ボックス 126"/>
        <xdr:cNvSpPr txBox="1"/>
      </xdr:nvSpPr>
      <xdr:spPr>
        <a:xfrm>
          <a:off x="2527300" y="71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115043</xdr:rowOff>
    </xdr:from>
    <xdr:to>
      <xdr:col>29</xdr:col>
      <xdr:colOff>177800</xdr:colOff>
      <xdr:row>37</xdr:row>
      <xdr:rowOff>45193</xdr:rowOff>
    </xdr:to>
    <xdr:sp macro="" textlink="">
      <xdr:nvSpPr>
        <xdr:cNvPr id="133" name="楕円 132"/>
        <xdr:cNvSpPr/>
      </xdr:nvSpPr>
      <xdr:spPr bwMode="auto">
        <a:xfrm>
          <a:off x="5600700" y="7068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87120</xdr:rowOff>
    </xdr:from>
    <xdr:ext cx="762000" cy="259045"/>
    <xdr:sp macro="" textlink="">
      <xdr:nvSpPr>
        <xdr:cNvPr id="134" name="人口1人当たり決算額の推移該当値テキスト445"/>
        <xdr:cNvSpPr txBox="1"/>
      </xdr:nvSpPr>
      <xdr:spPr>
        <a:xfrm>
          <a:off x="5740400" y="704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110204</xdr:rowOff>
    </xdr:from>
    <xdr:to>
      <xdr:col>26</xdr:col>
      <xdr:colOff>101600</xdr:colOff>
      <xdr:row>37</xdr:row>
      <xdr:rowOff>40354</xdr:rowOff>
    </xdr:to>
    <xdr:sp macro="" textlink="">
      <xdr:nvSpPr>
        <xdr:cNvPr id="135" name="楕円 134"/>
        <xdr:cNvSpPr/>
      </xdr:nvSpPr>
      <xdr:spPr bwMode="auto">
        <a:xfrm>
          <a:off x="4953000" y="7063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221981</xdr:rowOff>
    </xdr:from>
    <xdr:ext cx="736600" cy="259045"/>
    <xdr:sp macro="" textlink="">
      <xdr:nvSpPr>
        <xdr:cNvPr id="136" name="テキスト ボックス 135"/>
        <xdr:cNvSpPr txBox="1"/>
      </xdr:nvSpPr>
      <xdr:spPr>
        <a:xfrm>
          <a:off x="4622800" y="683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87782</xdr:rowOff>
    </xdr:from>
    <xdr:to>
      <xdr:col>22</xdr:col>
      <xdr:colOff>165100</xdr:colOff>
      <xdr:row>37</xdr:row>
      <xdr:rowOff>17932</xdr:rowOff>
    </xdr:to>
    <xdr:sp macro="" textlink="">
      <xdr:nvSpPr>
        <xdr:cNvPr id="137" name="楕円 136"/>
        <xdr:cNvSpPr/>
      </xdr:nvSpPr>
      <xdr:spPr bwMode="auto">
        <a:xfrm>
          <a:off x="4254500" y="704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199559</xdr:rowOff>
    </xdr:from>
    <xdr:ext cx="762000" cy="259045"/>
    <xdr:sp macro="" textlink="">
      <xdr:nvSpPr>
        <xdr:cNvPr id="138" name="テキスト ボックス 137"/>
        <xdr:cNvSpPr txBox="1"/>
      </xdr:nvSpPr>
      <xdr:spPr>
        <a:xfrm>
          <a:off x="3924300" y="68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332518</xdr:rowOff>
    </xdr:from>
    <xdr:to>
      <xdr:col>19</xdr:col>
      <xdr:colOff>38100</xdr:colOff>
      <xdr:row>36</xdr:row>
      <xdr:rowOff>91218</xdr:rowOff>
    </xdr:to>
    <xdr:sp macro="" textlink="">
      <xdr:nvSpPr>
        <xdr:cNvPr id="139" name="楕円 138"/>
        <xdr:cNvSpPr/>
      </xdr:nvSpPr>
      <xdr:spPr bwMode="auto">
        <a:xfrm>
          <a:off x="3556000" y="694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101395</xdr:rowOff>
    </xdr:from>
    <xdr:ext cx="762000" cy="259045"/>
    <xdr:sp macro="" textlink="">
      <xdr:nvSpPr>
        <xdr:cNvPr id="140" name="テキスト ボックス 139"/>
        <xdr:cNvSpPr txBox="1"/>
      </xdr:nvSpPr>
      <xdr:spPr>
        <a:xfrm>
          <a:off x="3225800" y="671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7582</xdr:rowOff>
    </xdr:from>
    <xdr:to>
      <xdr:col>15</xdr:col>
      <xdr:colOff>101600</xdr:colOff>
      <xdr:row>36</xdr:row>
      <xdr:rowOff>109182</xdr:rowOff>
    </xdr:to>
    <xdr:sp macro="" textlink="">
      <xdr:nvSpPr>
        <xdr:cNvPr id="141" name="楕円 140"/>
        <xdr:cNvSpPr/>
      </xdr:nvSpPr>
      <xdr:spPr bwMode="auto">
        <a:xfrm>
          <a:off x="2857500" y="696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119359</xdr:rowOff>
    </xdr:from>
    <xdr:ext cx="762000" cy="259045"/>
    <xdr:sp macro="" textlink="">
      <xdr:nvSpPr>
        <xdr:cNvPr id="142" name="テキスト ボックス 141"/>
        <xdr:cNvSpPr txBox="1"/>
      </xdr:nvSpPr>
      <xdr:spPr>
        <a:xfrm>
          <a:off x="2527300" y="672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22,652
22,467
196.98
19,269,484
17,719,637
1,440,238
7,790,712
13,770,467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52783</xdr:rowOff>
    </xdr:from>
    <xdr:to>
      <xdr:col>24</xdr:col>
      <xdr:colOff>63500</xdr:colOff>
      <xdr:row>35</xdr:row>
      <xdr:rowOff>58808</xdr:rowOff>
    </xdr:to>
    <xdr:cxnSp macro="">
      <xdr:nvCxnSpPr>
        <xdr:cNvPr id="63" name="直線コネクタ 62"/>
        <xdr:cNvCxnSpPr/>
      </xdr:nvCxnSpPr>
      <xdr:spPr>
        <a:xfrm flipV="1">
          <a:off x="3797300" y="6053533"/>
          <a:ext cx="8382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137654</xdr:rowOff>
    </xdr:from>
    <xdr:ext cx="534377" cy="259045"/>
    <xdr:sp macro="" textlink="">
      <xdr:nvSpPr>
        <xdr:cNvPr id="64" name="人件費平均値テキスト"/>
        <xdr:cNvSpPr txBox="1"/>
      </xdr:nvSpPr>
      <xdr:spPr>
        <a:xfrm>
          <a:off x="4686300" y="613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58808</xdr:rowOff>
    </xdr:from>
    <xdr:to>
      <xdr:col>19</xdr:col>
      <xdr:colOff>177800</xdr:colOff>
      <xdr:row>36</xdr:row>
      <xdr:rowOff>40651</xdr:rowOff>
    </xdr:to>
    <xdr:cxnSp macro="">
      <xdr:nvCxnSpPr>
        <xdr:cNvPr id="66" name="直線コネクタ 65"/>
        <xdr:cNvCxnSpPr/>
      </xdr:nvCxnSpPr>
      <xdr:spPr>
        <a:xfrm flipV="1">
          <a:off x="2908300" y="6059558"/>
          <a:ext cx="889000" cy="1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93942</xdr:rowOff>
    </xdr:from>
    <xdr:ext cx="534377" cy="259045"/>
    <xdr:sp macro="" textlink="">
      <xdr:nvSpPr>
        <xdr:cNvPr id="68" name="テキスト ボックス 67"/>
        <xdr:cNvSpPr txBox="1"/>
      </xdr:nvSpPr>
      <xdr:spPr>
        <a:xfrm>
          <a:off x="3530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40651</xdr:rowOff>
    </xdr:from>
    <xdr:to>
      <xdr:col>15</xdr:col>
      <xdr:colOff>50800</xdr:colOff>
      <xdr:row>36</xdr:row>
      <xdr:rowOff>90731</xdr:rowOff>
    </xdr:to>
    <xdr:cxnSp macro="">
      <xdr:nvCxnSpPr>
        <xdr:cNvPr id="69" name="直線コネクタ 68"/>
        <xdr:cNvCxnSpPr/>
      </xdr:nvCxnSpPr>
      <xdr:spPr>
        <a:xfrm flipV="1">
          <a:off x="2019300" y="6212851"/>
          <a:ext cx="889000" cy="5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44255</xdr:rowOff>
    </xdr:from>
    <xdr:ext cx="534377" cy="259045"/>
    <xdr:sp macro="" textlink="">
      <xdr:nvSpPr>
        <xdr:cNvPr id="71" name="テキスト ボックス 70"/>
        <xdr:cNvSpPr txBox="1"/>
      </xdr:nvSpPr>
      <xdr:spPr>
        <a:xfrm>
          <a:off x="2641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90731</xdr:rowOff>
    </xdr:from>
    <xdr:to>
      <xdr:col>10</xdr:col>
      <xdr:colOff>114300</xdr:colOff>
      <xdr:row>36</xdr:row>
      <xdr:rowOff>91237</xdr:rowOff>
    </xdr:to>
    <xdr:cxnSp macro="">
      <xdr:nvCxnSpPr>
        <xdr:cNvPr id="72" name="直線コネクタ 71"/>
        <xdr:cNvCxnSpPr/>
      </xdr:nvCxnSpPr>
      <xdr:spPr>
        <a:xfrm flipV="1">
          <a:off x="1130300" y="6262931"/>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101715</xdr:rowOff>
    </xdr:from>
    <xdr:ext cx="534377" cy="259045"/>
    <xdr:sp macro="" textlink="">
      <xdr:nvSpPr>
        <xdr:cNvPr id="74" name="テキスト ボックス 73"/>
        <xdr:cNvSpPr txBox="1"/>
      </xdr:nvSpPr>
      <xdr:spPr>
        <a:xfrm>
          <a:off x="1752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118419</xdr:rowOff>
    </xdr:from>
    <xdr:ext cx="534377" cy="259045"/>
    <xdr:sp macro="" textlink="">
      <xdr:nvSpPr>
        <xdr:cNvPr id="76" name="テキスト ボックス 75"/>
        <xdr:cNvSpPr txBox="1"/>
      </xdr:nvSpPr>
      <xdr:spPr>
        <a:xfrm>
          <a:off x="863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1983</xdr:rowOff>
    </xdr:from>
    <xdr:to>
      <xdr:col>24</xdr:col>
      <xdr:colOff>114300</xdr:colOff>
      <xdr:row>35</xdr:row>
      <xdr:rowOff>103583</xdr:rowOff>
    </xdr:to>
    <xdr:sp macro="" textlink="">
      <xdr:nvSpPr>
        <xdr:cNvPr id="82" name="楕円 81"/>
        <xdr:cNvSpPr/>
      </xdr:nvSpPr>
      <xdr:spPr>
        <a:xfrm>
          <a:off x="4584700" y="600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24860</xdr:rowOff>
    </xdr:from>
    <xdr:ext cx="599010" cy="259045"/>
    <xdr:sp macro="" textlink="">
      <xdr:nvSpPr>
        <xdr:cNvPr id="83" name="人件費該当値テキスト"/>
        <xdr:cNvSpPr txBox="1"/>
      </xdr:nvSpPr>
      <xdr:spPr>
        <a:xfrm>
          <a:off x="4686300" y="585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8008</xdr:rowOff>
    </xdr:from>
    <xdr:to>
      <xdr:col>20</xdr:col>
      <xdr:colOff>38100</xdr:colOff>
      <xdr:row>35</xdr:row>
      <xdr:rowOff>109608</xdr:rowOff>
    </xdr:to>
    <xdr:sp macro="" textlink="">
      <xdr:nvSpPr>
        <xdr:cNvPr id="84" name="楕円 83"/>
        <xdr:cNvSpPr/>
      </xdr:nvSpPr>
      <xdr:spPr>
        <a:xfrm>
          <a:off x="3746500" y="60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126135</xdr:rowOff>
    </xdr:from>
    <xdr:ext cx="599010" cy="259045"/>
    <xdr:sp macro="" textlink="">
      <xdr:nvSpPr>
        <xdr:cNvPr id="85" name="テキスト ボックス 84"/>
        <xdr:cNvSpPr txBox="1"/>
      </xdr:nvSpPr>
      <xdr:spPr>
        <a:xfrm>
          <a:off x="3497795" y="57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161301</xdr:rowOff>
    </xdr:from>
    <xdr:to>
      <xdr:col>15</xdr:col>
      <xdr:colOff>101600</xdr:colOff>
      <xdr:row>36</xdr:row>
      <xdr:rowOff>91451</xdr:rowOff>
    </xdr:to>
    <xdr:sp macro="" textlink="">
      <xdr:nvSpPr>
        <xdr:cNvPr id="86" name="楕円 85"/>
        <xdr:cNvSpPr/>
      </xdr:nvSpPr>
      <xdr:spPr>
        <a:xfrm>
          <a:off x="2857500" y="61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107978</xdr:rowOff>
    </xdr:from>
    <xdr:ext cx="534377" cy="259045"/>
    <xdr:sp macro="" textlink="">
      <xdr:nvSpPr>
        <xdr:cNvPr id="87" name="テキスト ボックス 86"/>
        <xdr:cNvSpPr txBox="1"/>
      </xdr:nvSpPr>
      <xdr:spPr>
        <a:xfrm>
          <a:off x="2641111" y="59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39931</xdr:rowOff>
    </xdr:from>
    <xdr:to>
      <xdr:col>10</xdr:col>
      <xdr:colOff>165100</xdr:colOff>
      <xdr:row>36</xdr:row>
      <xdr:rowOff>141531</xdr:rowOff>
    </xdr:to>
    <xdr:sp macro="" textlink="">
      <xdr:nvSpPr>
        <xdr:cNvPr id="88" name="楕円 87"/>
        <xdr:cNvSpPr/>
      </xdr:nvSpPr>
      <xdr:spPr>
        <a:xfrm>
          <a:off x="1968500" y="621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158058</xdr:rowOff>
    </xdr:from>
    <xdr:ext cx="534377" cy="259045"/>
    <xdr:sp macro="" textlink="">
      <xdr:nvSpPr>
        <xdr:cNvPr id="89" name="テキスト ボックス 88"/>
        <xdr:cNvSpPr txBox="1"/>
      </xdr:nvSpPr>
      <xdr:spPr>
        <a:xfrm>
          <a:off x="1752111" y="59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40437</xdr:rowOff>
    </xdr:from>
    <xdr:to>
      <xdr:col>6</xdr:col>
      <xdr:colOff>38100</xdr:colOff>
      <xdr:row>36</xdr:row>
      <xdr:rowOff>142037</xdr:rowOff>
    </xdr:to>
    <xdr:sp macro="" textlink="">
      <xdr:nvSpPr>
        <xdr:cNvPr id="90" name="楕円 89"/>
        <xdr:cNvSpPr/>
      </xdr:nvSpPr>
      <xdr:spPr>
        <a:xfrm>
          <a:off x="1079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158564</xdr:rowOff>
    </xdr:from>
    <xdr:ext cx="534377" cy="259045"/>
    <xdr:sp macro="" textlink="">
      <xdr:nvSpPr>
        <xdr:cNvPr id="91" name="テキスト ボックス 90"/>
        <xdr:cNvSpPr txBox="1"/>
      </xdr:nvSpPr>
      <xdr:spPr>
        <a:xfrm>
          <a:off x="863111" y="59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113830</xdr:rowOff>
    </xdr:from>
    <xdr:to>
      <xdr:col>24</xdr:col>
      <xdr:colOff>63500</xdr:colOff>
      <xdr:row>57</xdr:row>
      <xdr:rowOff>152324</xdr:rowOff>
    </xdr:to>
    <xdr:cxnSp macro="">
      <xdr:nvCxnSpPr>
        <xdr:cNvPr id="121" name="直線コネクタ 120"/>
        <xdr:cNvCxnSpPr/>
      </xdr:nvCxnSpPr>
      <xdr:spPr>
        <a:xfrm flipV="1">
          <a:off x="3797300" y="9715030"/>
          <a:ext cx="838200" cy="20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70908</xdr:rowOff>
    </xdr:from>
    <xdr:ext cx="534377" cy="259045"/>
    <xdr:sp macro="" textlink="">
      <xdr:nvSpPr>
        <xdr:cNvPr id="122" name="物件費平均値テキスト"/>
        <xdr:cNvSpPr txBox="1"/>
      </xdr:nvSpPr>
      <xdr:spPr>
        <a:xfrm>
          <a:off x="4686300" y="9672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152324</xdr:rowOff>
    </xdr:from>
    <xdr:to>
      <xdr:col>19</xdr:col>
      <xdr:colOff>177800</xdr:colOff>
      <xdr:row>58</xdr:row>
      <xdr:rowOff>36640</xdr:rowOff>
    </xdr:to>
    <xdr:cxnSp macro="">
      <xdr:nvCxnSpPr>
        <xdr:cNvPr id="124" name="直線コネクタ 123"/>
        <xdr:cNvCxnSpPr/>
      </xdr:nvCxnSpPr>
      <xdr:spPr>
        <a:xfrm flipV="1">
          <a:off x="2908300" y="9924974"/>
          <a:ext cx="889000" cy="5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89146</xdr:rowOff>
    </xdr:from>
    <xdr:ext cx="534377" cy="259045"/>
    <xdr:sp macro="" textlink="">
      <xdr:nvSpPr>
        <xdr:cNvPr id="126" name="テキスト ボックス 125"/>
        <xdr:cNvSpPr txBox="1"/>
      </xdr:nvSpPr>
      <xdr:spPr>
        <a:xfrm>
          <a:off x="3530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36640</xdr:rowOff>
    </xdr:from>
    <xdr:to>
      <xdr:col>15</xdr:col>
      <xdr:colOff>50800</xdr:colOff>
      <xdr:row>58</xdr:row>
      <xdr:rowOff>116078</xdr:rowOff>
    </xdr:to>
    <xdr:cxnSp macro="">
      <xdr:nvCxnSpPr>
        <xdr:cNvPr id="127" name="直線コネクタ 126"/>
        <xdr:cNvCxnSpPr/>
      </xdr:nvCxnSpPr>
      <xdr:spPr>
        <a:xfrm flipV="1">
          <a:off x="2019300" y="9980740"/>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110088</xdr:rowOff>
    </xdr:from>
    <xdr:ext cx="534377" cy="259045"/>
    <xdr:sp macro="" textlink="">
      <xdr:nvSpPr>
        <xdr:cNvPr id="129" name="テキスト ボックス 128"/>
        <xdr:cNvSpPr txBox="1"/>
      </xdr:nvSpPr>
      <xdr:spPr>
        <a:xfrm>
          <a:off x="2641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116078</xdr:rowOff>
    </xdr:from>
    <xdr:to>
      <xdr:col>10</xdr:col>
      <xdr:colOff>114300</xdr:colOff>
      <xdr:row>58</xdr:row>
      <xdr:rowOff>145111</xdr:rowOff>
    </xdr:to>
    <xdr:cxnSp macro="">
      <xdr:nvCxnSpPr>
        <xdr:cNvPr id="130" name="直線コネクタ 129"/>
        <xdr:cNvCxnSpPr/>
      </xdr:nvCxnSpPr>
      <xdr:spPr>
        <a:xfrm flipV="1">
          <a:off x="1130300" y="10060178"/>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12006</xdr:rowOff>
    </xdr:from>
    <xdr:ext cx="534377" cy="259045"/>
    <xdr:sp macro="" textlink="">
      <xdr:nvSpPr>
        <xdr:cNvPr id="132" name="テキスト ボックス 131"/>
        <xdr:cNvSpPr txBox="1"/>
      </xdr:nvSpPr>
      <xdr:spPr>
        <a:xfrm>
          <a:off x="1752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114634</xdr:rowOff>
    </xdr:from>
    <xdr:ext cx="534377" cy="259045"/>
    <xdr:sp macro="" textlink="">
      <xdr:nvSpPr>
        <xdr:cNvPr id="134" name="テキスト ボックス 133"/>
        <xdr:cNvSpPr txBox="1"/>
      </xdr:nvSpPr>
      <xdr:spPr>
        <a:xfrm>
          <a:off x="863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63030</xdr:rowOff>
    </xdr:from>
    <xdr:to>
      <xdr:col>24</xdr:col>
      <xdr:colOff>114300</xdr:colOff>
      <xdr:row>56</xdr:row>
      <xdr:rowOff>164630</xdr:rowOff>
    </xdr:to>
    <xdr:sp macro="" textlink="">
      <xdr:nvSpPr>
        <xdr:cNvPr id="140" name="楕円 139"/>
        <xdr:cNvSpPr/>
      </xdr:nvSpPr>
      <xdr:spPr>
        <a:xfrm>
          <a:off x="4584700" y="96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85907</xdr:rowOff>
    </xdr:from>
    <xdr:ext cx="534377" cy="259045"/>
    <xdr:sp macro="" textlink="">
      <xdr:nvSpPr>
        <xdr:cNvPr id="141" name="物件費該当値テキスト"/>
        <xdr:cNvSpPr txBox="1"/>
      </xdr:nvSpPr>
      <xdr:spPr>
        <a:xfrm>
          <a:off x="4686300" y="95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101524</xdr:rowOff>
    </xdr:from>
    <xdr:to>
      <xdr:col>20</xdr:col>
      <xdr:colOff>38100</xdr:colOff>
      <xdr:row>58</xdr:row>
      <xdr:rowOff>31674</xdr:rowOff>
    </xdr:to>
    <xdr:sp macro="" textlink="">
      <xdr:nvSpPr>
        <xdr:cNvPr id="142" name="楕円 141"/>
        <xdr:cNvSpPr/>
      </xdr:nvSpPr>
      <xdr:spPr>
        <a:xfrm>
          <a:off x="3746500" y="98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22801</xdr:rowOff>
    </xdr:from>
    <xdr:ext cx="534377" cy="259045"/>
    <xdr:sp macro="" textlink="">
      <xdr:nvSpPr>
        <xdr:cNvPr id="143" name="テキスト ボックス 142"/>
        <xdr:cNvSpPr txBox="1"/>
      </xdr:nvSpPr>
      <xdr:spPr>
        <a:xfrm>
          <a:off x="3530111" y="99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157290</xdr:rowOff>
    </xdr:from>
    <xdr:to>
      <xdr:col>15</xdr:col>
      <xdr:colOff>101600</xdr:colOff>
      <xdr:row>58</xdr:row>
      <xdr:rowOff>87440</xdr:rowOff>
    </xdr:to>
    <xdr:sp macro="" textlink="">
      <xdr:nvSpPr>
        <xdr:cNvPr id="144" name="楕円 143"/>
        <xdr:cNvSpPr/>
      </xdr:nvSpPr>
      <xdr:spPr>
        <a:xfrm>
          <a:off x="2857500" y="99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78567</xdr:rowOff>
    </xdr:from>
    <xdr:ext cx="534377" cy="259045"/>
    <xdr:sp macro="" textlink="">
      <xdr:nvSpPr>
        <xdr:cNvPr id="145" name="テキスト ボックス 144"/>
        <xdr:cNvSpPr txBox="1"/>
      </xdr:nvSpPr>
      <xdr:spPr>
        <a:xfrm>
          <a:off x="2641111" y="100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65278</xdr:rowOff>
    </xdr:from>
    <xdr:to>
      <xdr:col>10</xdr:col>
      <xdr:colOff>165100</xdr:colOff>
      <xdr:row>58</xdr:row>
      <xdr:rowOff>166878</xdr:rowOff>
    </xdr:to>
    <xdr:sp macro="" textlink="">
      <xdr:nvSpPr>
        <xdr:cNvPr id="146" name="楕円 145"/>
        <xdr:cNvSpPr/>
      </xdr:nvSpPr>
      <xdr:spPr>
        <a:xfrm>
          <a:off x="1968500" y="100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158005</xdr:rowOff>
    </xdr:from>
    <xdr:ext cx="534377" cy="259045"/>
    <xdr:sp macro="" textlink="">
      <xdr:nvSpPr>
        <xdr:cNvPr id="147" name="テキスト ボックス 146"/>
        <xdr:cNvSpPr txBox="1"/>
      </xdr:nvSpPr>
      <xdr:spPr>
        <a:xfrm>
          <a:off x="1752111" y="101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94311</xdr:rowOff>
    </xdr:from>
    <xdr:to>
      <xdr:col>6</xdr:col>
      <xdr:colOff>38100</xdr:colOff>
      <xdr:row>59</xdr:row>
      <xdr:rowOff>24461</xdr:rowOff>
    </xdr:to>
    <xdr:sp macro="" textlink="">
      <xdr:nvSpPr>
        <xdr:cNvPr id="148" name="楕円 147"/>
        <xdr:cNvSpPr/>
      </xdr:nvSpPr>
      <xdr:spPr>
        <a:xfrm>
          <a:off x="1079500" y="100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15588</xdr:rowOff>
    </xdr:from>
    <xdr:ext cx="534377" cy="259045"/>
    <xdr:sp macro="" textlink="">
      <xdr:nvSpPr>
        <xdr:cNvPr id="149" name="テキスト ボックス 148"/>
        <xdr:cNvSpPr txBox="1"/>
      </xdr:nvSpPr>
      <xdr:spPr>
        <a:xfrm>
          <a:off x="863111" y="1013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138709</xdr:rowOff>
    </xdr:from>
    <xdr:to>
      <xdr:col>24</xdr:col>
      <xdr:colOff>63500</xdr:colOff>
      <xdr:row>75</xdr:row>
      <xdr:rowOff>144005</xdr:rowOff>
    </xdr:to>
    <xdr:cxnSp macro="">
      <xdr:nvCxnSpPr>
        <xdr:cNvPr id="178" name="直線コネクタ 177"/>
        <xdr:cNvCxnSpPr/>
      </xdr:nvCxnSpPr>
      <xdr:spPr>
        <a:xfrm>
          <a:off x="3797300" y="12997459"/>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118648</xdr:rowOff>
    </xdr:from>
    <xdr:ext cx="534377" cy="259045"/>
    <xdr:sp macro="" textlink="">
      <xdr:nvSpPr>
        <xdr:cNvPr id="179" name="維持補修費平均値テキスト"/>
        <xdr:cNvSpPr txBox="1"/>
      </xdr:nvSpPr>
      <xdr:spPr>
        <a:xfrm>
          <a:off x="4686300" y="1332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138709</xdr:rowOff>
    </xdr:from>
    <xdr:to>
      <xdr:col>19</xdr:col>
      <xdr:colOff>177800</xdr:colOff>
      <xdr:row>78</xdr:row>
      <xdr:rowOff>691</xdr:rowOff>
    </xdr:to>
    <xdr:cxnSp macro="">
      <xdr:nvCxnSpPr>
        <xdr:cNvPr id="181" name="直線コネクタ 180"/>
        <xdr:cNvCxnSpPr/>
      </xdr:nvCxnSpPr>
      <xdr:spPr>
        <a:xfrm flipV="1">
          <a:off x="2908300" y="12997459"/>
          <a:ext cx="889000" cy="37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70908</xdr:rowOff>
    </xdr:from>
    <xdr:ext cx="469744" cy="259045"/>
    <xdr:sp macro="" textlink="">
      <xdr:nvSpPr>
        <xdr:cNvPr id="183" name="テキスト ボックス 182"/>
        <xdr:cNvSpPr txBox="1"/>
      </xdr:nvSpPr>
      <xdr:spPr>
        <a:xfrm>
          <a:off x="3562428" y="1344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49612</xdr:rowOff>
    </xdr:from>
    <xdr:to>
      <xdr:col>15</xdr:col>
      <xdr:colOff>50800</xdr:colOff>
      <xdr:row>78</xdr:row>
      <xdr:rowOff>691</xdr:rowOff>
    </xdr:to>
    <xdr:cxnSp macro="">
      <xdr:nvCxnSpPr>
        <xdr:cNvPr id="184" name="直線コネクタ 183"/>
        <xdr:cNvCxnSpPr/>
      </xdr:nvCxnSpPr>
      <xdr:spPr>
        <a:xfrm>
          <a:off x="2019300" y="13251262"/>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137335</xdr:rowOff>
    </xdr:from>
    <xdr:ext cx="469744" cy="259045"/>
    <xdr:sp macro="" textlink="">
      <xdr:nvSpPr>
        <xdr:cNvPr id="186" name="テキスト ボックス 185"/>
        <xdr:cNvSpPr txBox="1"/>
      </xdr:nvSpPr>
      <xdr:spPr>
        <a:xfrm>
          <a:off x="2673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2273</xdr:rowOff>
    </xdr:from>
    <xdr:to>
      <xdr:col>10</xdr:col>
      <xdr:colOff>114300</xdr:colOff>
      <xdr:row>77</xdr:row>
      <xdr:rowOff>49612</xdr:rowOff>
    </xdr:to>
    <xdr:cxnSp macro="">
      <xdr:nvCxnSpPr>
        <xdr:cNvPr id="187" name="直線コネクタ 186"/>
        <xdr:cNvCxnSpPr/>
      </xdr:nvCxnSpPr>
      <xdr:spPr>
        <a:xfrm>
          <a:off x="1130300" y="13203923"/>
          <a:ext cx="889000" cy="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115695</xdr:rowOff>
    </xdr:from>
    <xdr:ext cx="469744" cy="259045"/>
    <xdr:sp macro="" textlink="">
      <xdr:nvSpPr>
        <xdr:cNvPr id="189" name="テキスト ボックス 188"/>
        <xdr:cNvSpPr txBox="1"/>
      </xdr:nvSpPr>
      <xdr:spPr>
        <a:xfrm>
          <a:off x="1784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98131</xdr:rowOff>
    </xdr:from>
    <xdr:ext cx="469744" cy="259045"/>
    <xdr:sp macro="" textlink="">
      <xdr:nvSpPr>
        <xdr:cNvPr id="191" name="テキスト ボックス 190"/>
        <xdr:cNvSpPr txBox="1"/>
      </xdr:nvSpPr>
      <xdr:spPr>
        <a:xfrm>
          <a:off x="895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93205</xdr:rowOff>
    </xdr:from>
    <xdr:to>
      <xdr:col>24</xdr:col>
      <xdr:colOff>114300</xdr:colOff>
      <xdr:row>76</xdr:row>
      <xdr:rowOff>23355</xdr:rowOff>
    </xdr:to>
    <xdr:sp macro="" textlink="">
      <xdr:nvSpPr>
        <xdr:cNvPr id="197" name="楕円 196"/>
        <xdr:cNvSpPr/>
      </xdr:nvSpPr>
      <xdr:spPr>
        <a:xfrm>
          <a:off x="4584700" y="129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116082</xdr:rowOff>
    </xdr:from>
    <xdr:ext cx="534377" cy="259045"/>
    <xdr:sp macro="" textlink="">
      <xdr:nvSpPr>
        <xdr:cNvPr id="198" name="維持補修費該当値テキスト"/>
        <xdr:cNvSpPr txBox="1"/>
      </xdr:nvSpPr>
      <xdr:spPr>
        <a:xfrm>
          <a:off x="4686300" y="128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87909</xdr:rowOff>
    </xdr:from>
    <xdr:to>
      <xdr:col>20</xdr:col>
      <xdr:colOff>38100</xdr:colOff>
      <xdr:row>76</xdr:row>
      <xdr:rowOff>18059</xdr:rowOff>
    </xdr:to>
    <xdr:sp macro="" textlink="">
      <xdr:nvSpPr>
        <xdr:cNvPr id="199" name="楕円 198"/>
        <xdr:cNvSpPr/>
      </xdr:nvSpPr>
      <xdr:spPr>
        <a:xfrm>
          <a:off x="3746500" y="129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34586</xdr:rowOff>
    </xdr:from>
    <xdr:ext cx="534377" cy="259045"/>
    <xdr:sp macro="" textlink="">
      <xdr:nvSpPr>
        <xdr:cNvPr id="200" name="テキスト ボックス 199"/>
        <xdr:cNvSpPr txBox="1"/>
      </xdr:nvSpPr>
      <xdr:spPr>
        <a:xfrm>
          <a:off x="3530111" y="1272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121341</xdr:rowOff>
    </xdr:from>
    <xdr:to>
      <xdr:col>15</xdr:col>
      <xdr:colOff>101600</xdr:colOff>
      <xdr:row>78</xdr:row>
      <xdr:rowOff>51491</xdr:rowOff>
    </xdr:to>
    <xdr:sp macro="" textlink="">
      <xdr:nvSpPr>
        <xdr:cNvPr id="201" name="楕円 200"/>
        <xdr:cNvSpPr/>
      </xdr:nvSpPr>
      <xdr:spPr>
        <a:xfrm>
          <a:off x="2857500" y="133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68018</xdr:rowOff>
    </xdr:from>
    <xdr:ext cx="534377" cy="259045"/>
    <xdr:sp macro="" textlink="">
      <xdr:nvSpPr>
        <xdr:cNvPr id="202" name="テキスト ボックス 201"/>
        <xdr:cNvSpPr txBox="1"/>
      </xdr:nvSpPr>
      <xdr:spPr>
        <a:xfrm>
          <a:off x="2641111" y="1309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170262</xdr:rowOff>
    </xdr:from>
    <xdr:to>
      <xdr:col>10</xdr:col>
      <xdr:colOff>165100</xdr:colOff>
      <xdr:row>77</xdr:row>
      <xdr:rowOff>100412</xdr:rowOff>
    </xdr:to>
    <xdr:sp macro="" textlink="">
      <xdr:nvSpPr>
        <xdr:cNvPr id="203" name="楕円 202"/>
        <xdr:cNvSpPr/>
      </xdr:nvSpPr>
      <xdr:spPr>
        <a:xfrm>
          <a:off x="1968500" y="1320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116939</xdr:rowOff>
    </xdr:from>
    <xdr:ext cx="534377" cy="259045"/>
    <xdr:sp macro="" textlink="">
      <xdr:nvSpPr>
        <xdr:cNvPr id="204" name="テキスト ボックス 203"/>
        <xdr:cNvSpPr txBox="1"/>
      </xdr:nvSpPr>
      <xdr:spPr>
        <a:xfrm>
          <a:off x="1752111" y="12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122923</xdr:rowOff>
    </xdr:from>
    <xdr:to>
      <xdr:col>6</xdr:col>
      <xdr:colOff>38100</xdr:colOff>
      <xdr:row>77</xdr:row>
      <xdr:rowOff>53073</xdr:rowOff>
    </xdr:to>
    <xdr:sp macro="" textlink="">
      <xdr:nvSpPr>
        <xdr:cNvPr id="205" name="楕円 204"/>
        <xdr:cNvSpPr/>
      </xdr:nvSpPr>
      <xdr:spPr>
        <a:xfrm>
          <a:off x="1079500" y="131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69601</xdr:rowOff>
    </xdr:from>
    <xdr:ext cx="534377" cy="259045"/>
    <xdr:sp macro="" textlink="">
      <xdr:nvSpPr>
        <xdr:cNvPr id="206" name="テキスト ボックス 205"/>
        <xdr:cNvSpPr txBox="1"/>
      </xdr:nvSpPr>
      <xdr:spPr>
        <a:xfrm>
          <a:off x="863111" y="129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22389</xdr:rowOff>
    </xdr:from>
    <xdr:to>
      <xdr:col>24</xdr:col>
      <xdr:colOff>62865</xdr:colOff>
      <xdr:row>98</xdr:row>
      <xdr:rowOff>79515</xdr:rowOff>
    </xdr:to>
    <xdr:cxnSp macro="">
      <xdr:nvCxnSpPr>
        <xdr:cNvPr id="231" name="直線コネクタ 230"/>
        <xdr:cNvCxnSpPr/>
      </xdr:nvCxnSpPr>
      <xdr:spPr>
        <a:xfrm flipV="1">
          <a:off x="4633595" y="15624339"/>
          <a:ext cx="1270" cy="1257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83342</xdr:rowOff>
    </xdr:from>
    <xdr:ext cx="534377" cy="259045"/>
    <xdr:sp macro="" textlink="">
      <xdr:nvSpPr>
        <xdr:cNvPr id="232" name="扶助費最小値テキスト"/>
        <xdr:cNvSpPr txBox="1"/>
      </xdr:nvSpPr>
      <xdr:spPr>
        <a:xfrm>
          <a:off x="4686300" y="168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79515</xdr:rowOff>
    </xdr:from>
    <xdr:to>
      <xdr:col>24</xdr:col>
      <xdr:colOff>152400</xdr:colOff>
      <xdr:row>98</xdr:row>
      <xdr:rowOff>79515</xdr:rowOff>
    </xdr:to>
    <xdr:cxnSp macro="">
      <xdr:nvCxnSpPr>
        <xdr:cNvPr id="233" name="直線コネクタ 232"/>
        <xdr:cNvCxnSpPr/>
      </xdr:nvCxnSpPr>
      <xdr:spPr>
        <a:xfrm>
          <a:off x="4546600" y="1688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140516</xdr:rowOff>
    </xdr:from>
    <xdr:ext cx="599010" cy="259045"/>
    <xdr:sp macro="" textlink="">
      <xdr:nvSpPr>
        <xdr:cNvPr id="234" name="扶助費最大値テキスト"/>
        <xdr:cNvSpPr txBox="1"/>
      </xdr:nvSpPr>
      <xdr:spPr>
        <a:xfrm>
          <a:off x="4686300" y="153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22389</xdr:rowOff>
    </xdr:from>
    <xdr:to>
      <xdr:col>24</xdr:col>
      <xdr:colOff>152400</xdr:colOff>
      <xdr:row>91</xdr:row>
      <xdr:rowOff>22389</xdr:rowOff>
    </xdr:to>
    <xdr:cxnSp macro="">
      <xdr:nvCxnSpPr>
        <xdr:cNvPr id="235" name="直線コネクタ 234"/>
        <xdr:cNvCxnSpPr/>
      </xdr:nvCxnSpPr>
      <xdr:spPr>
        <a:xfrm>
          <a:off x="4546600" y="156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110770</xdr:rowOff>
    </xdr:from>
    <xdr:to>
      <xdr:col>24</xdr:col>
      <xdr:colOff>63500</xdr:colOff>
      <xdr:row>98</xdr:row>
      <xdr:rowOff>56096</xdr:rowOff>
    </xdr:to>
    <xdr:cxnSp macro="">
      <xdr:nvCxnSpPr>
        <xdr:cNvPr id="236" name="直線コネクタ 235"/>
        <xdr:cNvCxnSpPr/>
      </xdr:nvCxnSpPr>
      <xdr:spPr>
        <a:xfrm flipV="1">
          <a:off x="3797300" y="16569970"/>
          <a:ext cx="838200" cy="28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162920</xdr:rowOff>
    </xdr:from>
    <xdr:ext cx="599010" cy="259045"/>
    <xdr:sp macro="" textlink="">
      <xdr:nvSpPr>
        <xdr:cNvPr id="237" name="扶助費平均値テキスト"/>
        <xdr:cNvSpPr txBox="1"/>
      </xdr:nvSpPr>
      <xdr:spPr>
        <a:xfrm>
          <a:off x="4686300" y="1610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140043</xdr:rowOff>
    </xdr:from>
    <xdr:to>
      <xdr:col>24</xdr:col>
      <xdr:colOff>114300</xdr:colOff>
      <xdr:row>95</xdr:row>
      <xdr:rowOff>70193</xdr:rowOff>
    </xdr:to>
    <xdr:sp macro="" textlink="">
      <xdr:nvSpPr>
        <xdr:cNvPr id="238" name="フローチャート: 判断 237"/>
        <xdr:cNvSpPr/>
      </xdr:nvSpPr>
      <xdr:spPr>
        <a:xfrm>
          <a:off x="4584700" y="162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56096</xdr:rowOff>
    </xdr:from>
    <xdr:to>
      <xdr:col>19</xdr:col>
      <xdr:colOff>177800</xdr:colOff>
      <xdr:row>98</xdr:row>
      <xdr:rowOff>81725</xdr:rowOff>
    </xdr:to>
    <xdr:cxnSp macro="">
      <xdr:nvCxnSpPr>
        <xdr:cNvPr id="239" name="直線コネクタ 238"/>
        <xdr:cNvCxnSpPr/>
      </xdr:nvCxnSpPr>
      <xdr:spPr>
        <a:xfrm flipV="1">
          <a:off x="2908300" y="16858196"/>
          <a:ext cx="8890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48349</xdr:rowOff>
    </xdr:from>
    <xdr:to>
      <xdr:col>20</xdr:col>
      <xdr:colOff>38100</xdr:colOff>
      <xdr:row>96</xdr:row>
      <xdr:rowOff>149949</xdr:rowOff>
    </xdr:to>
    <xdr:sp macro="" textlink="">
      <xdr:nvSpPr>
        <xdr:cNvPr id="240" name="フローチャート: 判断 239"/>
        <xdr:cNvSpPr/>
      </xdr:nvSpPr>
      <xdr:spPr>
        <a:xfrm>
          <a:off x="37465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166476</xdr:rowOff>
    </xdr:from>
    <xdr:ext cx="534377" cy="259045"/>
    <xdr:sp macro="" textlink="">
      <xdr:nvSpPr>
        <xdr:cNvPr id="241" name="テキスト ボックス 240"/>
        <xdr:cNvSpPr txBox="1"/>
      </xdr:nvSpPr>
      <xdr:spPr>
        <a:xfrm>
          <a:off x="3530111" y="162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81725</xdr:rowOff>
    </xdr:from>
    <xdr:to>
      <xdr:col>15</xdr:col>
      <xdr:colOff>50800</xdr:colOff>
      <xdr:row>98</xdr:row>
      <xdr:rowOff>143193</xdr:rowOff>
    </xdr:to>
    <xdr:cxnSp macro="">
      <xdr:nvCxnSpPr>
        <xdr:cNvPr id="242" name="直線コネクタ 241"/>
        <xdr:cNvCxnSpPr/>
      </xdr:nvCxnSpPr>
      <xdr:spPr>
        <a:xfrm flipV="1">
          <a:off x="2019300" y="16883825"/>
          <a:ext cx="8890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82538</xdr:rowOff>
    </xdr:from>
    <xdr:to>
      <xdr:col>15</xdr:col>
      <xdr:colOff>101600</xdr:colOff>
      <xdr:row>97</xdr:row>
      <xdr:rowOff>12688</xdr:rowOff>
    </xdr:to>
    <xdr:sp macro="" textlink="">
      <xdr:nvSpPr>
        <xdr:cNvPr id="243" name="フローチャート: 判断 242"/>
        <xdr:cNvSpPr/>
      </xdr:nvSpPr>
      <xdr:spPr>
        <a:xfrm>
          <a:off x="2857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29215</xdr:rowOff>
    </xdr:from>
    <xdr:ext cx="534377" cy="259045"/>
    <xdr:sp macro="" textlink="">
      <xdr:nvSpPr>
        <xdr:cNvPr id="244" name="テキスト ボックス 243"/>
        <xdr:cNvSpPr txBox="1"/>
      </xdr:nvSpPr>
      <xdr:spPr>
        <a:xfrm>
          <a:off x="2641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143193</xdr:rowOff>
    </xdr:from>
    <xdr:to>
      <xdr:col>10</xdr:col>
      <xdr:colOff>114300</xdr:colOff>
      <xdr:row>99</xdr:row>
      <xdr:rowOff>6592</xdr:rowOff>
    </xdr:to>
    <xdr:cxnSp macro="">
      <xdr:nvCxnSpPr>
        <xdr:cNvPr id="245" name="直線コネクタ 244"/>
        <xdr:cNvCxnSpPr/>
      </xdr:nvCxnSpPr>
      <xdr:spPr>
        <a:xfrm flipV="1">
          <a:off x="1130300" y="16945293"/>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152324</xdr:rowOff>
    </xdr:from>
    <xdr:to>
      <xdr:col>10</xdr:col>
      <xdr:colOff>165100</xdr:colOff>
      <xdr:row>97</xdr:row>
      <xdr:rowOff>82474</xdr:rowOff>
    </xdr:to>
    <xdr:sp macro="" textlink="">
      <xdr:nvSpPr>
        <xdr:cNvPr id="246" name="フローチャート: 判断 245"/>
        <xdr:cNvSpPr/>
      </xdr:nvSpPr>
      <xdr:spPr>
        <a:xfrm>
          <a:off x="1968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99001</xdr:rowOff>
    </xdr:from>
    <xdr:ext cx="534377" cy="259045"/>
    <xdr:sp macro="" textlink="">
      <xdr:nvSpPr>
        <xdr:cNvPr id="247" name="テキスト ボックス 246"/>
        <xdr:cNvSpPr txBox="1"/>
      </xdr:nvSpPr>
      <xdr:spPr>
        <a:xfrm>
          <a:off x="1752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6426</xdr:rowOff>
    </xdr:from>
    <xdr:to>
      <xdr:col>6</xdr:col>
      <xdr:colOff>38100</xdr:colOff>
      <xdr:row>97</xdr:row>
      <xdr:rowOff>108026</xdr:rowOff>
    </xdr:to>
    <xdr:sp macro="" textlink="">
      <xdr:nvSpPr>
        <xdr:cNvPr id="248" name="フローチャート: 判断 247"/>
        <xdr:cNvSpPr/>
      </xdr:nvSpPr>
      <xdr:spPr>
        <a:xfrm>
          <a:off x="1079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124553</xdr:rowOff>
    </xdr:from>
    <xdr:ext cx="534377" cy="259045"/>
    <xdr:sp macro="" textlink="">
      <xdr:nvSpPr>
        <xdr:cNvPr id="249" name="テキスト ボックス 248"/>
        <xdr:cNvSpPr txBox="1"/>
      </xdr:nvSpPr>
      <xdr:spPr>
        <a:xfrm>
          <a:off x="863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59970</xdr:rowOff>
    </xdr:from>
    <xdr:to>
      <xdr:col>24</xdr:col>
      <xdr:colOff>114300</xdr:colOff>
      <xdr:row>96</xdr:row>
      <xdr:rowOff>161570</xdr:rowOff>
    </xdr:to>
    <xdr:sp macro="" textlink="">
      <xdr:nvSpPr>
        <xdr:cNvPr id="255" name="楕円 254"/>
        <xdr:cNvSpPr/>
      </xdr:nvSpPr>
      <xdr:spPr>
        <a:xfrm>
          <a:off x="4584700" y="165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38397</xdr:rowOff>
    </xdr:from>
    <xdr:ext cx="534377" cy="259045"/>
    <xdr:sp macro="" textlink="">
      <xdr:nvSpPr>
        <xdr:cNvPr id="256" name="扶助費該当値テキスト"/>
        <xdr:cNvSpPr txBox="1"/>
      </xdr:nvSpPr>
      <xdr:spPr>
        <a:xfrm>
          <a:off x="4686300" y="164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5296</xdr:rowOff>
    </xdr:from>
    <xdr:to>
      <xdr:col>20</xdr:col>
      <xdr:colOff>38100</xdr:colOff>
      <xdr:row>98</xdr:row>
      <xdr:rowOff>106896</xdr:rowOff>
    </xdr:to>
    <xdr:sp macro="" textlink="">
      <xdr:nvSpPr>
        <xdr:cNvPr id="257" name="楕円 256"/>
        <xdr:cNvSpPr/>
      </xdr:nvSpPr>
      <xdr:spPr>
        <a:xfrm>
          <a:off x="3746500" y="168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98023</xdr:rowOff>
    </xdr:from>
    <xdr:ext cx="534377" cy="259045"/>
    <xdr:sp macro="" textlink="">
      <xdr:nvSpPr>
        <xdr:cNvPr id="258" name="テキスト ボックス 257"/>
        <xdr:cNvSpPr txBox="1"/>
      </xdr:nvSpPr>
      <xdr:spPr>
        <a:xfrm>
          <a:off x="3530111" y="169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30925</xdr:rowOff>
    </xdr:from>
    <xdr:to>
      <xdr:col>15</xdr:col>
      <xdr:colOff>101600</xdr:colOff>
      <xdr:row>98</xdr:row>
      <xdr:rowOff>132525</xdr:rowOff>
    </xdr:to>
    <xdr:sp macro="" textlink="">
      <xdr:nvSpPr>
        <xdr:cNvPr id="259" name="楕円 258"/>
        <xdr:cNvSpPr/>
      </xdr:nvSpPr>
      <xdr:spPr>
        <a:xfrm>
          <a:off x="2857500" y="168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123652</xdr:rowOff>
    </xdr:from>
    <xdr:ext cx="534377" cy="259045"/>
    <xdr:sp macro="" textlink="">
      <xdr:nvSpPr>
        <xdr:cNvPr id="260" name="テキスト ボックス 259"/>
        <xdr:cNvSpPr txBox="1"/>
      </xdr:nvSpPr>
      <xdr:spPr>
        <a:xfrm>
          <a:off x="2641111" y="1692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92393</xdr:rowOff>
    </xdr:from>
    <xdr:to>
      <xdr:col>10</xdr:col>
      <xdr:colOff>165100</xdr:colOff>
      <xdr:row>99</xdr:row>
      <xdr:rowOff>22543</xdr:rowOff>
    </xdr:to>
    <xdr:sp macro="" textlink="">
      <xdr:nvSpPr>
        <xdr:cNvPr id="261" name="楕円 260"/>
        <xdr:cNvSpPr/>
      </xdr:nvSpPr>
      <xdr:spPr>
        <a:xfrm>
          <a:off x="1968500" y="168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13670</xdr:rowOff>
    </xdr:from>
    <xdr:ext cx="534377" cy="259045"/>
    <xdr:sp macro="" textlink="">
      <xdr:nvSpPr>
        <xdr:cNvPr id="262" name="テキスト ボックス 261"/>
        <xdr:cNvSpPr txBox="1"/>
      </xdr:nvSpPr>
      <xdr:spPr>
        <a:xfrm>
          <a:off x="1752111" y="169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127242</xdr:rowOff>
    </xdr:from>
    <xdr:to>
      <xdr:col>6</xdr:col>
      <xdr:colOff>38100</xdr:colOff>
      <xdr:row>99</xdr:row>
      <xdr:rowOff>57392</xdr:rowOff>
    </xdr:to>
    <xdr:sp macro="" textlink="">
      <xdr:nvSpPr>
        <xdr:cNvPr id="263" name="楕円 262"/>
        <xdr:cNvSpPr/>
      </xdr:nvSpPr>
      <xdr:spPr>
        <a:xfrm>
          <a:off x="1079500" y="169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48519</xdr:rowOff>
    </xdr:from>
    <xdr:ext cx="534377" cy="259045"/>
    <xdr:sp macro="" textlink="">
      <xdr:nvSpPr>
        <xdr:cNvPr id="264" name="テキスト ボックス 263"/>
        <xdr:cNvSpPr txBox="1"/>
      </xdr:nvSpPr>
      <xdr:spPr>
        <a:xfrm>
          <a:off x="863111" y="170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87" name="直線コネクタ 286"/>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88" name="補助費等最小値テキスト"/>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89" name="直線コネクタ 288"/>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0" name="補助費等最大値テキスト"/>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1" name="直線コネクタ 290"/>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162039</xdr:rowOff>
    </xdr:from>
    <xdr:to>
      <xdr:col>55</xdr:col>
      <xdr:colOff>0</xdr:colOff>
      <xdr:row>35</xdr:row>
      <xdr:rowOff>65286</xdr:rowOff>
    </xdr:to>
    <xdr:cxnSp macro="">
      <xdr:nvCxnSpPr>
        <xdr:cNvPr id="292" name="直線コネクタ 291"/>
        <xdr:cNvCxnSpPr/>
      </xdr:nvCxnSpPr>
      <xdr:spPr>
        <a:xfrm>
          <a:off x="9639300" y="5305539"/>
          <a:ext cx="838200" cy="76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150995</xdr:rowOff>
    </xdr:from>
    <xdr:ext cx="534377" cy="259045"/>
    <xdr:sp macro="" textlink="">
      <xdr:nvSpPr>
        <xdr:cNvPr id="293" name="補助費等平均値テキスト"/>
        <xdr:cNvSpPr txBox="1"/>
      </xdr:nvSpPr>
      <xdr:spPr>
        <a:xfrm>
          <a:off x="10528300" y="6151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4" name="フローチャート: 判断 293"/>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162039</xdr:rowOff>
    </xdr:from>
    <xdr:to>
      <xdr:col>50</xdr:col>
      <xdr:colOff>114300</xdr:colOff>
      <xdr:row>38</xdr:row>
      <xdr:rowOff>168046</xdr:rowOff>
    </xdr:to>
    <xdr:cxnSp macro="">
      <xdr:nvCxnSpPr>
        <xdr:cNvPr id="295" name="直線コネクタ 294"/>
        <xdr:cNvCxnSpPr/>
      </xdr:nvCxnSpPr>
      <xdr:spPr>
        <a:xfrm flipV="1">
          <a:off x="8750300" y="5305539"/>
          <a:ext cx="889000" cy="137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296" name="フローチャート: 判断 295"/>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46714</xdr:rowOff>
    </xdr:from>
    <xdr:ext cx="599010" cy="259045"/>
    <xdr:sp macro="" textlink="">
      <xdr:nvSpPr>
        <xdr:cNvPr id="297" name="テキスト ボックス 296"/>
        <xdr:cNvSpPr txBox="1"/>
      </xdr:nvSpPr>
      <xdr:spPr>
        <a:xfrm>
          <a:off x="9339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168046</xdr:rowOff>
    </xdr:from>
    <xdr:to>
      <xdr:col>45</xdr:col>
      <xdr:colOff>177800</xdr:colOff>
      <xdr:row>39</xdr:row>
      <xdr:rowOff>1726</xdr:rowOff>
    </xdr:to>
    <xdr:cxnSp macro="">
      <xdr:nvCxnSpPr>
        <xdr:cNvPr id="298" name="直線コネクタ 297"/>
        <xdr:cNvCxnSpPr/>
      </xdr:nvCxnSpPr>
      <xdr:spPr>
        <a:xfrm flipV="1">
          <a:off x="7861300" y="6683146"/>
          <a:ext cx="8890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299" name="フローチャート: 判断 298"/>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158545</xdr:rowOff>
    </xdr:from>
    <xdr:ext cx="534377" cy="259045"/>
    <xdr:sp macro="" textlink="">
      <xdr:nvSpPr>
        <xdr:cNvPr id="300" name="テキスト ボックス 299"/>
        <xdr:cNvSpPr txBox="1"/>
      </xdr:nvSpPr>
      <xdr:spPr>
        <a:xfrm>
          <a:off x="8483111" y="61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1726</xdr:rowOff>
    </xdr:from>
    <xdr:to>
      <xdr:col>41</xdr:col>
      <xdr:colOff>50800</xdr:colOff>
      <xdr:row>39</xdr:row>
      <xdr:rowOff>9828</xdr:rowOff>
    </xdr:to>
    <xdr:cxnSp macro="">
      <xdr:nvCxnSpPr>
        <xdr:cNvPr id="301" name="直線コネクタ 300"/>
        <xdr:cNvCxnSpPr/>
      </xdr:nvCxnSpPr>
      <xdr:spPr>
        <a:xfrm flipV="1">
          <a:off x="6972300" y="6688276"/>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2" name="フローチャート: 判断 301"/>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62323</xdr:rowOff>
    </xdr:from>
    <xdr:ext cx="534377" cy="259045"/>
    <xdr:sp macro="" textlink="">
      <xdr:nvSpPr>
        <xdr:cNvPr id="303" name="テキスト ボックス 302"/>
        <xdr:cNvSpPr txBox="1"/>
      </xdr:nvSpPr>
      <xdr:spPr>
        <a:xfrm>
          <a:off x="7594111" y="62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4" name="フローチャート: 判断 303"/>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68276</xdr:rowOff>
    </xdr:from>
    <xdr:ext cx="534377" cy="259045"/>
    <xdr:sp macro="" textlink="">
      <xdr:nvSpPr>
        <xdr:cNvPr id="305" name="テキスト ボックス 304"/>
        <xdr:cNvSpPr txBox="1"/>
      </xdr:nvSpPr>
      <xdr:spPr>
        <a:xfrm>
          <a:off x="6705111" y="62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14486</xdr:rowOff>
    </xdr:from>
    <xdr:to>
      <xdr:col>55</xdr:col>
      <xdr:colOff>50800</xdr:colOff>
      <xdr:row>35</xdr:row>
      <xdr:rowOff>116086</xdr:rowOff>
    </xdr:to>
    <xdr:sp macro="" textlink="">
      <xdr:nvSpPr>
        <xdr:cNvPr id="311" name="楕円 310"/>
        <xdr:cNvSpPr/>
      </xdr:nvSpPr>
      <xdr:spPr>
        <a:xfrm>
          <a:off x="10426700" y="60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37363</xdr:rowOff>
    </xdr:from>
    <xdr:ext cx="599010" cy="259045"/>
    <xdr:sp macro="" textlink="">
      <xdr:nvSpPr>
        <xdr:cNvPr id="312" name="補助費等該当値テキスト"/>
        <xdr:cNvSpPr txBox="1"/>
      </xdr:nvSpPr>
      <xdr:spPr>
        <a:xfrm>
          <a:off x="10528300" y="58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111239</xdr:rowOff>
    </xdr:from>
    <xdr:to>
      <xdr:col>50</xdr:col>
      <xdr:colOff>165100</xdr:colOff>
      <xdr:row>31</xdr:row>
      <xdr:rowOff>41389</xdr:rowOff>
    </xdr:to>
    <xdr:sp macro="" textlink="">
      <xdr:nvSpPr>
        <xdr:cNvPr id="313" name="楕円 312"/>
        <xdr:cNvSpPr/>
      </xdr:nvSpPr>
      <xdr:spPr>
        <a:xfrm>
          <a:off x="9588500" y="52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32516</xdr:rowOff>
    </xdr:from>
    <xdr:ext cx="599010" cy="259045"/>
    <xdr:sp macro="" textlink="">
      <xdr:nvSpPr>
        <xdr:cNvPr id="314" name="テキスト ボックス 313"/>
        <xdr:cNvSpPr txBox="1"/>
      </xdr:nvSpPr>
      <xdr:spPr>
        <a:xfrm>
          <a:off x="9339795" y="534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117246</xdr:rowOff>
    </xdr:from>
    <xdr:to>
      <xdr:col>46</xdr:col>
      <xdr:colOff>38100</xdr:colOff>
      <xdr:row>39</xdr:row>
      <xdr:rowOff>47396</xdr:rowOff>
    </xdr:to>
    <xdr:sp macro="" textlink="">
      <xdr:nvSpPr>
        <xdr:cNvPr id="315" name="楕円 314"/>
        <xdr:cNvSpPr/>
      </xdr:nvSpPr>
      <xdr:spPr>
        <a:xfrm>
          <a:off x="8699500" y="66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38523</xdr:rowOff>
    </xdr:from>
    <xdr:ext cx="534377" cy="259045"/>
    <xdr:sp macro="" textlink="">
      <xdr:nvSpPr>
        <xdr:cNvPr id="316" name="テキスト ボックス 315"/>
        <xdr:cNvSpPr txBox="1"/>
      </xdr:nvSpPr>
      <xdr:spPr>
        <a:xfrm>
          <a:off x="8483111" y="67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122376</xdr:rowOff>
    </xdr:from>
    <xdr:to>
      <xdr:col>41</xdr:col>
      <xdr:colOff>101600</xdr:colOff>
      <xdr:row>39</xdr:row>
      <xdr:rowOff>52526</xdr:rowOff>
    </xdr:to>
    <xdr:sp macro="" textlink="">
      <xdr:nvSpPr>
        <xdr:cNvPr id="317" name="楕円 316"/>
        <xdr:cNvSpPr/>
      </xdr:nvSpPr>
      <xdr:spPr>
        <a:xfrm>
          <a:off x="7810500" y="66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43653</xdr:rowOff>
    </xdr:from>
    <xdr:ext cx="534377" cy="259045"/>
    <xdr:sp macro="" textlink="">
      <xdr:nvSpPr>
        <xdr:cNvPr id="318" name="テキスト ボックス 317"/>
        <xdr:cNvSpPr txBox="1"/>
      </xdr:nvSpPr>
      <xdr:spPr>
        <a:xfrm>
          <a:off x="7594111" y="67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130478</xdr:rowOff>
    </xdr:from>
    <xdr:to>
      <xdr:col>36</xdr:col>
      <xdr:colOff>165100</xdr:colOff>
      <xdr:row>39</xdr:row>
      <xdr:rowOff>60628</xdr:rowOff>
    </xdr:to>
    <xdr:sp macro="" textlink="">
      <xdr:nvSpPr>
        <xdr:cNvPr id="319" name="楕円 318"/>
        <xdr:cNvSpPr/>
      </xdr:nvSpPr>
      <xdr:spPr>
        <a:xfrm>
          <a:off x="6921500" y="66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51755</xdr:rowOff>
    </xdr:from>
    <xdr:ext cx="534377" cy="259045"/>
    <xdr:sp macro="" textlink="">
      <xdr:nvSpPr>
        <xdr:cNvPr id="320" name="テキスト ボックス 319"/>
        <xdr:cNvSpPr txBox="1"/>
      </xdr:nvSpPr>
      <xdr:spPr>
        <a:xfrm>
          <a:off x="6705111" y="673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4" name="直線コネクタ 343"/>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5" name="普通建設事業費最小値テキスト"/>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46" name="直線コネクタ 345"/>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47" name="普通建設事業費最大値テキスト"/>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48" name="直線コネクタ 347"/>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48649</xdr:rowOff>
    </xdr:from>
    <xdr:to>
      <xdr:col>55</xdr:col>
      <xdr:colOff>0</xdr:colOff>
      <xdr:row>55</xdr:row>
      <xdr:rowOff>106134</xdr:rowOff>
    </xdr:to>
    <xdr:cxnSp macro="">
      <xdr:nvCxnSpPr>
        <xdr:cNvPr id="349" name="直線コネクタ 348"/>
        <xdr:cNvCxnSpPr/>
      </xdr:nvCxnSpPr>
      <xdr:spPr>
        <a:xfrm flipV="1">
          <a:off x="9639300" y="9478399"/>
          <a:ext cx="838200" cy="5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165734</xdr:rowOff>
    </xdr:from>
    <xdr:ext cx="534377" cy="259045"/>
    <xdr:sp macro="" textlink="">
      <xdr:nvSpPr>
        <xdr:cNvPr id="350" name="普通建設事業費平均値テキスト"/>
        <xdr:cNvSpPr txBox="1"/>
      </xdr:nvSpPr>
      <xdr:spPr>
        <a:xfrm>
          <a:off x="10528300" y="925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1" name="フローチャート: 判断 350"/>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106134</xdr:rowOff>
    </xdr:from>
    <xdr:to>
      <xdr:col>50</xdr:col>
      <xdr:colOff>114300</xdr:colOff>
      <xdr:row>55</xdr:row>
      <xdr:rowOff>114264</xdr:rowOff>
    </xdr:to>
    <xdr:cxnSp macro="">
      <xdr:nvCxnSpPr>
        <xdr:cNvPr id="352" name="直線コネクタ 351"/>
        <xdr:cNvCxnSpPr/>
      </xdr:nvCxnSpPr>
      <xdr:spPr>
        <a:xfrm flipV="1">
          <a:off x="8750300" y="9535884"/>
          <a:ext cx="889000" cy="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3" name="フローチャート: 判断 352"/>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161132</xdr:rowOff>
    </xdr:from>
    <xdr:ext cx="599010" cy="259045"/>
    <xdr:sp macro="" textlink="">
      <xdr:nvSpPr>
        <xdr:cNvPr id="354" name="テキスト ボックス 353"/>
        <xdr:cNvSpPr txBox="1"/>
      </xdr:nvSpPr>
      <xdr:spPr>
        <a:xfrm>
          <a:off x="9339795" y="89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21384</xdr:rowOff>
    </xdr:from>
    <xdr:to>
      <xdr:col>45</xdr:col>
      <xdr:colOff>177800</xdr:colOff>
      <xdr:row>55</xdr:row>
      <xdr:rowOff>114264</xdr:rowOff>
    </xdr:to>
    <xdr:cxnSp macro="">
      <xdr:nvCxnSpPr>
        <xdr:cNvPr id="355" name="直線コネクタ 354"/>
        <xdr:cNvCxnSpPr/>
      </xdr:nvCxnSpPr>
      <xdr:spPr>
        <a:xfrm>
          <a:off x="7861300" y="9451134"/>
          <a:ext cx="889000" cy="9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56" name="フローチャート: 判断 355"/>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127162</xdr:rowOff>
    </xdr:from>
    <xdr:ext cx="599010" cy="259045"/>
    <xdr:sp macro="" textlink="">
      <xdr:nvSpPr>
        <xdr:cNvPr id="357" name="テキスト ボックス 356"/>
        <xdr:cNvSpPr txBox="1"/>
      </xdr:nvSpPr>
      <xdr:spPr>
        <a:xfrm>
          <a:off x="8450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21384</xdr:rowOff>
    </xdr:from>
    <xdr:to>
      <xdr:col>41</xdr:col>
      <xdr:colOff>50800</xdr:colOff>
      <xdr:row>55</xdr:row>
      <xdr:rowOff>123507</xdr:rowOff>
    </xdr:to>
    <xdr:cxnSp macro="">
      <xdr:nvCxnSpPr>
        <xdr:cNvPr id="358" name="直線コネクタ 357"/>
        <xdr:cNvCxnSpPr/>
      </xdr:nvCxnSpPr>
      <xdr:spPr>
        <a:xfrm flipV="1">
          <a:off x="6972300" y="9451134"/>
          <a:ext cx="889000" cy="10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59" name="フローチャート: 判断 358"/>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133819</xdr:rowOff>
    </xdr:from>
    <xdr:ext cx="534377" cy="259045"/>
    <xdr:sp macro="" textlink="">
      <xdr:nvSpPr>
        <xdr:cNvPr id="360" name="テキスト ボックス 359"/>
        <xdr:cNvSpPr txBox="1"/>
      </xdr:nvSpPr>
      <xdr:spPr>
        <a:xfrm>
          <a:off x="7594111" y="956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1" name="フローチャート: 判断 360"/>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149557</xdr:rowOff>
    </xdr:from>
    <xdr:ext cx="534377" cy="259045"/>
    <xdr:sp macro="" textlink="">
      <xdr:nvSpPr>
        <xdr:cNvPr id="362" name="テキスト ボックス 361"/>
        <xdr:cNvSpPr txBox="1"/>
      </xdr:nvSpPr>
      <xdr:spPr>
        <a:xfrm>
          <a:off x="6705111" y="92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169299</xdr:rowOff>
    </xdr:from>
    <xdr:to>
      <xdr:col>55</xdr:col>
      <xdr:colOff>50800</xdr:colOff>
      <xdr:row>55</xdr:row>
      <xdr:rowOff>99449</xdr:rowOff>
    </xdr:to>
    <xdr:sp macro="" textlink="">
      <xdr:nvSpPr>
        <xdr:cNvPr id="368" name="楕円 367"/>
        <xdr:cNvSpPr/>
      </xdr:nvSpPr>
      <xdr:spPr>
        <a:xfrm>
          <a:off x="10426700" y="94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147726</xdr:rowOff>
    </xdr:from>
    <xdr:ext cx="534377" cy="259045"/>
    <xdr:sp macro="" textlink="">
      <xdr:nvSpPr>
        <xdr:cNvPr id="369" name="普通建設事業費該当値テキスト"/>
        <xdr:cNvSpPr txBox="1"/>
      </xdr:nvSpPr>
      <xdr:spPr>
        <a:xfrm>
          <a:off x="10528300" y="94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55334</xdr:rowOff>
    </xdr:from>
    <xdr:to>
      <xdr:col>50</xdr:col>
      <xdr:colOff>165100</xdr:colOff>
      <xdr:row>55</xdr:row>
      <xdr:rowOff>156934</xdr:rowOff>
    </xdr:to>
    <xdr:sp macro="" textlink="">
      <xdr:nvSpPr>
        <xdr:cNvPr id="370" name="楕円 369"/>
        <xdr:cNvSpPr/>
      </xdr:nvSpPr>
      <xdr:spPr>
        <a:xfrm>
          <a:off x="9588500" y="94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148061</xdr:rowOff>
    </xdr:from>
    <xdr:ext cx="534377" cy="259045"/>
    <xdr:sp macro="" textlink="">
      <xdr:nvSpPr>
        <xdr:cNvPr id="371" name="テキスト ボックス 370"/>
        <xdr:cNvSpPr txBox="1"/>
      </xdr:nvSpPr>
      <xdr:spPr>
        <a:xfrm>
          <a:off x="9372111" y="95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63464</xdr:rowOff>
    </xdr:from>
    <xdr:to>
      <xdr:col>46</xdr:col>
      <xdr:colOff>38100</xdr:colOff>
      <xdr:row>55</xdr:row>
      <xdr:rowOff>165064</xdr:rowOff>
    </xdr:to>
    <xdr:sp macro="" textlink="">
      <xdr:nvSpPr>
        <xdr:cNvPr id="372" name="楕円 371"/>
        <xdr:cNvSpPr/>
      </xdr:nvSpPr>
      <xdr:spPr>
        <a:xfrm>
          <a:off x="8699500" y="949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156191</xdr:rowOff>
    </xdr:from>
    <xdr:ext cx="534377" cy="259045"/>
    <xdr:sp macro="" textlink="">
      <xdr:nvSpPr>
        <xdr:cNvPr id="373" name="テキスト ボックス 372"/>
        <xdr:cNvSpPr txBox="1"/>
      </xdr:nvSpPr>
      <xdr:spPr>
        <a:xfrm>
          <a:off x="8483111" y="958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142034</xdr:rowOff>
    </xdr:from>
    <xdr:to>
      <xdr:col>41</xdr:col>
      <xdr:colOff>101600</xdr:colOff>
      <xdr:row>55</xdr:row>
      <xdr:rowOff>72184</xdr:rowOff>
    </xdr:to>
    <xdr:sp macro="" textlink="">
      <xdr:nvSpPr>
        <xdr:cNvPr id="374" name="楕円 373"/>
        <xdr:cNvSpPr/>
      </xdr:nvSpPr>
      <xdr:spPr>
        <a:xfrm>
          <a:off x="7810500" y="94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88711</xdr:rowOff>
    </xdr:from>
    <xdr:ext cx="534377" cy="259045"/>
    <xdr:sp macro="" textlink="">
      <xdr:nvSpPr>
        <xdr:cNvPr id="375" name="テキスト ボックス 374"/>
        <xdr:cNvSpPr txBox="1"/>
      </xdr:nvSpPr>
      <xdr:spPr>
        <a:xfrm>
          <a:off x="7594111" y="917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72707</xdr:rowOff>
    </xdr:from>
    <xdr:to>
      <xdr:col>36</xdr:col>
      <xdr:colOff>165100</xdr:colOff>
      <xdr:row>56</xdr:row>
      <xdr:rowOff>2857</xdr:rowOff>
    </xdr:to>
    <xdr:sp macro="" textlink="">
      <xdr:nvSpPr>
        <xdr:cNvPr id="376" name="楕円 375"/>
        <xdr:cNvSpPr/>
      </xdr:nvSpPr>
      <xdr:spPr>
        <a:xfrm>
          <a:off x="6921500" y="95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165434</xdr:rowOff>
    </xdr:from>
    <xdr:ext cx="534377" cy="259045"/>
    <xdr:sp macro="" textlink="">
      <xdr:nvSpPr>
        <xdr:cNvPr id="377" name="テキスト ボックス 376"/>
        <xdr:cNvSpPr txBox="1"/>
      </xdr:nvSpPr>
      <xdr:spPr>
        <a:xfrm>
          <a:off x="6705111" y="95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3" name="直線コネクタ 402"/>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4" name="普通建設事業費 （ うち新規整備　）最小値テキスト"/>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5" name="直線コネクタ 404"/>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06" name="普通建設事業費 （ うち新規整備　）最大値テキスト"/>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07" name="直線コネクタ 406"/>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128172</xdr:rowOff>
    </xdr:from>
    <xdr:to>
      <xdr:col>55</xdr:col>
      <xdr:colOff>0</xdr:colOff>
      <xdr:row>77</xdr:row>
      <xdr:rowOff>73667</xdr:rowOff>
    </xdr:to>
    <xdr:cxnSp macro="">
      <xdr:nvCxnSpPr>
        <xdr:cNvPr id="408" name="直線コネクタ 407"/>
        <xdr:cNvCxnSpPr/>
      </xdr:nvCxnSpPr>
      <xdr:spPr>
        <a:xfrm>
          <a:off x="9639300" y="13158372"/>
          <a:ext cx="838200" cy="1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71595</xdr:rowOff>
    </xdr:from>
    <xdr:ext cx="534377" cy="259045"/>
    <xdr:sp macro="" textlink="">
      <xdr:nvSpPr>
        <xdr:cNvPr id="409" name="普通建設事業費 （ うち新規整備　）平均値テキスト"/>
        <xdr:cNvSpPr txBox="1"/>
      </xdr:nvSpPr>
      <xdr:spPr>
        <a:xfrm>
          <a:off x="10528300" y="1327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0" name="フローチャート: 判断 409"/>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128172</xdr:rowOff>
    </xdr:from>
    <xdr:to>
      <xdr:col>50</xdr:col>
      <xdr:colOff>114300</xdr:colOff>
      <xdr:row>78</xdr:row>
      <xdr:rowOff>4674</xdr:rowOff>
    </xdr:to>
    <xdr:cxnSp macro="">
      <xdr:nvCxnSpPr>
        <xdr:cNvPr id="411" name="直線コネクタ 410"/>
        <xdr:cNvCxnSpPr/>
      </xdr:nvCxnSpPr>
      <xdr:spPr>
        <a:xfrm flipV="1">
          <a:off x="8750300" y="13158372"/>
          <a:ext cx="889000" cy="2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2" name="フローチャート: 判断 411"/>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3" name="テキスト ボックス 412"/>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4674</xdr:rowOff>
    </xdr:from>
    <xdr:to>
      <xdr:col>45</xdr:col>
      <xdr:colOff>177800</xdr:colOff>
      <xdr:row>78</xdr:row>
      <xdr:rowOff>59733</xdr:rowOff>
    </xdr:to>
    <xdr:cxnSp macro="">
      <xdr:nvCxnSpPr>
        <xdr:cNvPr id="414" name="直線コネクタ 413"/>
        <xdr:cNvCxnSpPr/>
      </xdr:nvCxnSpPr>
      <xdr:spPr>
        <a:xfrm flipV="1">
          <a:off x="7861300" y="13377774"/>
          <a:ext cx="889000" cy="5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5" name="フローチャート: 判断 414"/>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16" name="テキスト ボックス 415"/>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59733</xdr:rowOff>
    </xdr:from>
    <xdr:to>
      <xdr:col>41</xdr:col>
      <xdr:colOff>50800</xdr:colOff>
      <xdr:row>78</xdr:row>
      <xdr:rowOff>145774</xdr:rowOff>
    </xdr:to>
    <xdr:cxnSp macro="">
      <xdr:nvCxnSpPr>
        <xdr:cNvPr id="417" name="直線コネクタ 416"/>
        <xdr:cNvCxnSpPr/>
      </xdr:nvCxnSpPr>
      <xdr:spPr>
        <a:xfrm flipV="1">
          <a:off x="6972300" y="13432833"/>
          <a:ext cx="889000" cy="8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18" name="フローチャート: 判断 417"/>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101813</xdr:rowOff>
    </xdr:from>
    <xdr:ext cx="534377" cy="259045"/>
    <xdr:sp macro="" textlink="">
      <xdr:nvSpPr>
        <xdr:cNvPr id="419" name="テキスト ボックス 418"/>
        <xdr:cNvSpPr txBox="1"/>
      </xdr:nvSpPr>
      <xdr:spPr>
        <a:xfrm>
          <a:off x="7594111" y="134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0" name="フローチャート: 判断 419"/>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103373</xdr:rowOff>
    </xdr:from>
    <xdr:ext cx="534377" cy="259045"/>
    <xdr:sp macro="" textlink="">
      <xdr:nvSpPr>
        <xdr:cNvPr id="421" name="テキスト ボックス 420"/>
        <xdr:cNvSpPr txBox="1"/>
      </xdr:nvSpPr>
      <xdr:spPr>
        <a:xfrm>
          <a:off x="6705111" y="131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22867</xdr:rowOff>
    </xdr:from>
    <xdr:to>
      <xdr:col>55</xdr:col>
      <xdr:colOff>50800</xdr:colOff>
      <xdr:row>77</xdr:row>
      <xdr:rowOff>124467</xdr:rowOff>
    </xdr:to>
    <xdr:sp macro="" textlink="">
      <xdr:nvSpPr>
        <xdr:cNvPr id="427" name="楕円 426"/>
        <xdr:cNvSpPr/>
      </xdr:nvSpPr>
      <xdr:spPr>
        <a:xfrm>
          <a:off x="10426700" y="13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45744</xdr:rowOff>
    </xdr:from>
    <xdr:ext cx="534377" cy="259045"/>
    <xdr:sp macro="" textlink="">
      <xdr:nvSpPr>
        <xdr:cNvPr id="428" name="普通建設事業費 （ うち新規整備　）該当値テキスト"/>
        <xdr:cNvSpPr txBox="1"/>
      </xdr:nvSpPr>
      <xdr:spPr>
        <a:xfrm>
          <a:off x="10528300" y="130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77372</xdr:rowOff>
    </xdr:from>
    <xdr:to>
      <xdr:col>50</xdr:col>
      <xdr:colOff>165100</xdr:colOff>
      <xdr:row>77</xdr:row>
      <xdr:rowOff>7522</xdr:rowOff>
    </xdr:to>
    <xdr:sp macro="" textlink="">
      <xdr:nvSpPr>
        <xdr:cNvPr id="429" name="楕円 428"/>
        <xdr:cNvSpPr/>
      </xdr:nvSpPr>
      <xdr:spPr>
        <a:xfrm>
          <a:off x="9588500" y="131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170099</xdr:rowOff>
    </xdr:from>
    <xdr:ext cx="534377" cy="259045"/>
    <xdr:sp macro="" textlink="">
      <xdr:nvSpPr>
        <xdr:cNvPr id="430" name="テキスト ボックス 429"/>
        <xdr:cNvSpPr txBox="1"/>
      </xdr:nvSpPr>
      <xdr:spPr>
        <a:xfrm>
          <a:off x="9372111" y="132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125324</xdr:rowOff>
    </xdr:from>
    <xdr:to>
      <xdr:col>46</xdr:col>
      <xdr:colOff>38100</xdr:colOff>
      <xdr:row>78</xdr:row>
      <xdr:rowOff>55474</xdr:rowOff>
    </xdr:to>
    <xdr:sp macro="" textlink="">
      <xdr:nvSpPr>
        <xdr:cNvPr id="431" name="楕円 430"/>
        <xdr:cNvSpPr/>
      </xdr:nvSpPr>
      <xdr:spPr>
        <a:xfrm>
          <a:off x="8699500" y="133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46601</xdr:rowOff>
    </xdr:from>
    <xdr:ext cx="534377" cy="259045"/>
    <xdr:sp macro="" textlink="">
      <xdr:nvSpPr>
        <xdr:cNvPr id="432" name="テキスト ボックス 431"/>
        <xdr:cNvSpPr txBox="1"/>
      </xdr:nvSpPr>
      <xdr:spPr>
        <a:xfrm>
          <a:off x="8483111" y="134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8933</xdr:rowOff>
    </xdr:from>
    <xdr:to>
      <xdr:col>41</xdr:col>
      <xdr:colOff>101600</xdr:colOff>
      <xdr:row>78</xdr:row>
      <xdr:rowOff>110533</xdr:rowOff>
    </xdr:to>
    <xdr:sp macro="" textlink="">
      <xdr:nvSpPr>
        <xdr:cNvPr id="433" name="楕円 432"/>
        <xdr:cNvSpPr/>
      </xdr:nvSpPr>
      <xdr:spPr>
        <a:xfrm>
          <a:off x="7810500" y="1338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127060</xdr:rowOff>
    </xdr:from>
    <xdr:ext cx="534377" cy="259045"/>
    <xdr:sp macro="" textlink="">
      <xdr:nvSpPr>
        <xdr:cNvPr id="434" name="テキスト ボックス 433"/>
        <xdr:cNvSpPr txBox="1"/>
      </xdr:nvSpPr>
      <xdr:spPr>
        <a:xfrm>
          <a:off x="7594111" y="131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94974</xdr:rowOff>
    </xdr:from>
    <xdr:to>
      <xdr:col>36</xdr:col>
      <xdr:colOff>165100</xdr:colOff>
      <xdr:row>79</xdr:row>
      <xdr:rowOff>25124</xdr:rowOff>
    </xdr:to>
    <xdr:sp macro="" textlink="">
      <xdr:nvSpPr>
        <xdr:cNvPr id="435" name="楕円 434"/>
        <xdr:cNvSpPr/>
      </xdr:nvSpPr>
      <xdr:spPr>
        <a:xfrm>
          <a:off x="6921500" y="134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16251</xdr:rowOff>
    </xdr:from>
    <xdr:ext cx="534377" cy="259045"/>
    <xdr:sp macro="" textlink="">
      <xdr:nvSpPr>
        <xdr:cNvPr id="436" name="テキスト ボックス 435"/>
        <xdr:cNvSpPr txBox="1"/>
      </xdr:nvSpPr>
      <xdr:spPr>
        <a:xfrm>
          <a:off x="6705111" y="1356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2" name="直線コネクタ 461"/>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3" name="普通建設事業費 （ うち更新整備　）最小値テキスト"/>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4" name="直線コネクタ 463"/>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5" name="普通建設事業費 （ うち更新整備　）最大値テキスト"/>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66" name="直線コネクタ 465"/>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21013</xdr:rowOff>
    </xdr:from>
    <xdr:to>
      <xdr:col>55</xdr:col>
      <xdr:colOff>0</xdr:colOff>
      <xdr:row>98</xdr:row>
      <xdr:rowOff>64588</xdr:rowOff>
    </xdr:to>
    <xdr:cxnSp macro="">
      <xdr:nvCxnSpPr>
        <xdr:cNvPr id="467" name="直線コネクタ 466"/>
        <xdr:cNvCxnSpPr/>
      </xdr:nvCxnSpPr>
      <xdr:spPr>
        <a:xfrm flipV="1">
          <a:off x="9639300" y="16823113"/>
          <a:ext cx="838200" cy="4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15341</xdr:rowOff>
    </xdr:from>
    <xdr:ext cx="534377" cy="259045"/>
    <xdr:sp macro="" textlink="">
      <xdr:nvSpPr>
        <xdr:cNvPr id="468" name="普通建設事業費 （ うち更新整備　）平均値テキスト"/>
        <xdr:cNvSpPr txBox="1"/>
      </xdr:nvSpPr>
      <xdr:spPr>
        <a:xfrm>
          <a:off x="10528300" y="1630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69" name="フローチャート: 判断 468"/>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159676</xdr:rowOff>
    </xdr:from>
    <xdr:to>
      <xdr:col>50</xdr:col>
      <xdr:colOff>114300</xdr:colOff>
      <xdr:row>98</xdr:row>
      <xdr:rowOff>64588</xdr:rowOff>
    </xdr:to>
    <xdr:cxnSp macro="">
      <xdr:nvCxnSpPr>
        <xdr:cNvPr id="470" name="直線コネクタ 469"/>
        <xdr:cNvCxnSpPr/>
      </xdr:nvCxnSpPr>
      <xdr:spPr>
        <a:xfrm>
          <a:off x="8750300" y="16618876"/>
          <a:ext cx="889000" cy="24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1" name="フローチャート: 判断 470"/>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4650</xdr:rowOff>
    </xdr:from>
    <xdr:ext cx="534377" cy="259045"/>
    <xdr:sp macro="" textlink="">
      <xdr:nvSpPr>
        <xdr:cNvPr id="472" name="テキスト ボックス 471"/>
        <xdr:cNvSpPr txBox="1"/>
      </xdr:nvSpPr>
      <xdr:spPr>
        <a:xfrm>
          <a:off x="9372111" y="162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7547</xdr:rowOff>
    </xdr:from>
    <xdr:to>
      <xdr:col>45</xdr:col>
      <xdr:colOff>177800</xdr:colOff>
      <xdr:row>96</xdr:row>
      <xdr:rowOff>159676</xdr:rowOff>
    </xdr:to>
    <xdr:cxnSp macro="">
      <xdr:nvCxnSpPr>
        <xdr:cNvPr id="473" name="直線コネクタ 472"/>
        <xdr:cNvCxnSpPr/>
      </xdr:nvCxnSpPr>
      <xdr:spPr>
        <a:xfrm>
          <a:off x="7861300" y="16466747"/>
          <a:ext cx="889000" cy="15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4" name="フローチャート: 判断 473"/>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152664</xdr:rowOff>
    </xdr:from>
    <xdr:ext cx="534377" cy="259045"/>
    <xdr:sp macro="" textlink="">
      <xdr:nvSpPr>
        <xdr:cNvPr id="475" name="テキスト ボックス 474"/>
        <xdr:cNvSpPr txBox="1"/>
      </xdr:nvSpPr>
      <xdr:spPr>
        <a:xfrm>
          <a:off x="8483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7547</xdr:rowOff>
    </xdr:from>
    <xdr:to>
      <xdr:col>41</xdr:col>
      <xdr:colOff>50800</xdr:colOff>
      <xdr:row>96</xdr:row>
      <xdr:rowOff>118963</xdr:rowOff>
    </xdr:to>
    <xdr:cxnSp macro="">
      <xdr:nvCxnSpPr>
        <xdr:cNvPr id="476" name="直線コネクタ 475"/>
        <xdr:cNvCxnSpPr/>
      </xdr:nvCxnSpPr>
      <xdr:spPr>
        <a:xfrm flipV="1">
          <a:off x="6972300" y="16466747"/>
          <a:ext cx="889000" cy="11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77" name="フローチャート: 判断 476"/>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131433</xdr:rowOff>
    </xdr:from>
    <xdr:ext cx="534377" cy="259045"/>
    <xdr:sp macro="" textlink="">
      <xdr:nvSpPr>
        <xdr:cNvPr id="478" name="テキスト ボックス 477"/>
        <xdr:cNvSpPr txBox="1"/>
      </xdr:nvSpPr>
      <xdr:spPr>
        <a:xfrm>
          <a:off x="7594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79" name="フローチャート: 判断 478"/>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14819</xdr:rowOff>
    </xdr:from>
    <xdr:ext cx="534377" cy="259045"/>
    <xdr:sp macro="" textlink="">
      <xdr:nvSpPr>
        <xdr:cNvPr id="480" name="テキスト ボックス 479"/>
        <xdr:cNvSpPr txBox="1"/>
      </xdr:nvSpPr>
      <xdr:spPr>
        <a:xfrm>
          <a:off x="6705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141663</xdr:rowOff>
    </xdr:from>
    <xdr:to>
      <xdr:col>55</xdr:col>
      <xdr:colOff>50800</xdr:colOff>
      <xdr:row>98</xdr:row>
      <xdr:rowOff>71813</xdr:rowOff>
    </xdr:to>
    <xdr:sp macro="" textlink="">
      <xdr:nvSpPr>
        <xdr:cNvPr id="486" name="楕円 485"/>
        <xdr:cNvSpPr/>
      </xdr:nvSpPr>
      <xdr:spPr>
        <a:xfrm>
          <a:off x="10426700" y="167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56590</xdr:rowOff>
    </xdr:from>
    <xdr:ext cx="534377" cy="259045"/>
    <xdr:sp macro="" textlink="">
      <xdr:nvSpPr>
        <xdr:cNvPr id="487" name="普通建設事業費 （ うち更新整備　）該当値テキスト"/>
        <xdr:cNvSpPr txBox="1"/>
      </xdr:nvSpPr>
      <xdr:spPr>
        <a:xfrm>
          <a:off x="10528300" y="1668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13788</xdr:rowOff>
    </xdr:from>
    <xdr:to>
      <xdr:col>50</xdr:col>
      <xdr:colOff>165100</xdr:colOff>
      <xdr:row>98</xdr:row>
      <xdr:rowOff>115388</xdr:rowOff>
    </xdr:to>
    <xdr:sp macro="" textlink="">
      <xdr:nvSpPr>
        <xdr:cNvPr id="488" name="楕円 487"/>
        <xdr:cNvSpPr/>
      </xdr:nvSpPr>
      <xdr:spPr>
        <a:xfrm>
          <a:off x="9588500" y="168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106515</xdr:rowOff>
    </xdr:from>
    <xdr:ext cx="534377" cy="259045"/>
    <xdr:sp macro="" textlink="">
      <xdr:nvSpPr>
        <xdr:cNvPr id="489" name="テキスト ボックス 488"/>
        <xdr:cNvSpPr txBox="1"/>
      </xdr:nvSpPr>
      <xdr:spPr>
        <a:xfrm>
          <a:off x="9372111" y="169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108876</xdr:rowOff>
    </xdr:from>
    <xdr:to>
      <xdr:col>46</xdr:col>
      <xdr:colOff>38100</xdr:colOff>
      <xdr:row>97</xdr:row>
      <xdr:rowOff>39026</xdr:rowOff>
    </xdr:to>
    <xdr:sp macro="" textlink="">
      <xdr:nvSpPr>
        <xdr:cNvPr id="490" name="楕円 489"/>
        <xdr:cNvSpPr/>
      </xdr:nvSpPr>
      <xdr:spPr>
        <a:xfrm>
          <a:off x="8699500" y="165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30153</xdr:rowOff>
    </xdr:from>
    <xdr:ext cx="534377" cy="259045"/>
    <xdr:sp macro="" textlink="">
      <xdr:nvSpPr>
        <xdr:cNvPr id="491" name="テキスト ボックス 490"/>
        <xdr:cNvSpPr txBox="1"/>
      </xdr:nvSpPr>
      <xdr:spPr>
        <a:xfrm>
          <a:off x="8483111" y="1666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128197</xdr:rowOff>
    </xdr:from>
    <xdr:to>
      <xdr:col>41</xdr:col>
      <xdr:colOff>101600</xdr:colOff>
      <xdr:row>96</xdr:row>
      <xdr:rowOff>58347</xdr:rowOff>
    </xdr:to>
    <xdr:sp macro="" textlink="">
      <xdr:nvSpPr>
        <xdr:cNvPr id="492" name="楕円 491"/>
        <xdr:cNvSpPr/>
      </xdr:nvSpPr>
      <xdr:spPr>
        <a:xfrm>
          <a:off x="7810500" y="164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74874</xdr:rowOff>
    </xdr:from>
    <xdr:ext cx="534377" cy="259045"/>
    <xdr:sp macro="" textlink="">
      <xdr:nvSpPr>
        <xdr:cNvPr id="493" name="テキスト ボックス 492"/>
        <xdr:cNvSpPr txBox="1"/>
      </xdr:nvSpPr>
      <xdr:spPr>
        <a:xfrm>
          <a:off x="7594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68163</xdr:rowOff>
    </xdr:from>
    <xdr:to>
      <xdr:col>36</xdr:col>
      <xdr:colOff>165100</xdr:colOff>
      <xdr:row>96</xdr:row>
      <xdr:rowOff>169763</xdr:rowOff>
    </xdr:to>
    <xdr:sp macro="" textlink="">
      <xdr:nvSpPr>
        <xdr:cNvPr id="494" name="楕円 493"/>
        <xdr:cNvSpPr/>
      </xdr:nvSpPr>
      <xdr:spPr>
        <a:xfrm>
          <a:off x="6921500" y="165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160890</xdr:rowOff>
    </xdr:from>
    <xdr:ext cx="534377" cy="259045"/>
    <xdr:sp macro="" textlink="">
      <xdr:nvSpPr>
        <xdr:cNvPr id="495" name="テキスト ボックス 494"/>
        <xdr:cNvSpPr txBox="1"/>
      </xdr:nvSpPr>
      <xdr:spPr>
        <a:xfrm>
          <a:off x="6705111" y="166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17" name="直線コネクタ 516"/>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0" name="災害復旧事業費最大値テキスト"/>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1" name="直線コネクタ 520"/>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41128</xdr:rowOff>
    </xdr:from>
    <xdr:to>
      <xdr:col>85</xdr:col>
      <xdr:colOff>127000</xdr:colOff>
      <xdr:row>36</xdr:row>
      <xdr:rowOff>164617</xdr:rowOff>
    </xdr:to>
    <xdr:cxnSp macro="">
      <xdr:nvCxnSpPr>
        <xdr:cNvPr id="522" name="直線コネクタ 521"/>
        <xdr:cNvCxnSpPr/>
      </xdr:nvCxnSpPr>
      <xdr:spPr>
        <a:xfrm flipV="1">
          <a:off x="15481300" y="5184628"/>
          <a:ext cx="838200" cy="115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987</xdr:rowOff>
    </xdr:from>
    <xdr:ext cx="469744" cy="259045"/>
    <xdr:sp macro="" textlink="">
      <xdr:nvSpPr>
        <xdr:cNvPr id="523" name="災害復旧事業費平均値テキスト"/>
        <xdr:cNvSpPr txBox="1"/>
      </xdr:nvSpPr>
      <xdr:spPr>
        <a:xfrm>
          <a:off x="16370300" y="634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4" name="フローチャート: 判断 523"/>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164617</xdr:rowOff>
    </xdr:from>
    <xdr:to>
      <xdr:col>81</xdr:col>
      <xdr:colOff>50800</xdr:colOff>
      <xdr:row>38</xdr:row>
      <xdr:rowOff>117297</xdr:rowOff>
    </xdr:to>
    <xdr:cxnSp macro="">
      <xdr:nvCxnSpPr>
        <xdr:cNvPr id="525" name="直線コネクタ 524"/>
        <xdr:cNvCxnSpPr/>
      </xdr:nvCxnSpPr>
      <xdr:spPr>
        <a:xfrm flipV="1">
          <a:off x="14592300" y="6336817"/>
          <a:ext cx="889000" cy="2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26" name="フローチャート: 判断 525"/>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27" name="テキスト ボックス 526"/>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117297</xdr:rowOff>
    </xdr:from>
    <xdr:to>
      <xdr:col>76</xdr:col>
      <xdr:colOff>114300</xdr:colOff>
      <xdr:row>38</xdr:row>
      <xdr:rowOff>124247</xdr:rowOff>
    </xdr:to>
    <xdr:cxnSp macro="">
      <xdr:nvCxnSpPr>
        <xdr:cNvPr id="528" name="直線コネクタ 527"/>
        <xdr:cNvCxnSpPr/>
      </xdr:nvCxnSpPr>
      <xdr:spPr>
        <a:xfrm flipV="1">
          <a:off x="13703300" y="6632397"/>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29" name="フローチャート: 判断 528"/>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30" name="テキスト ボックス 529"/>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109159</xdr:rowOff>
    </xdr:from>
    <xdr:to>
      <xdr:col>71</xdr:col>
      <xdr:colOff>177800</xdr:colOff>
      <xdr:row>38</xdr:row>
      <xdr:rowOff>124247</xdr:rowOff>
    </xdr:to>
    <xdr:cxnSp macro="">
      <xdr:nvCxnSpPr>
        <xdr:cNvPr id="531" name="直線コネクタ 530"/>
        <xdr:cNvCxnSpPr/>
      </xdr:nvCxnSpPr>
      <xdr:spPr>
        <a:xfrm>
          <a:off x="12814300" y="6624259"/>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2" name="フローチャート: 判断 531"/>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56242</xdr:rowOff>
    </xdr:from>
    <xdr:ext cx="469744" cy="259045"/>
    <xdr:sp macro="" textlink="">
      <xdr:nvSpPr>
        <xdr:cNvPr id="533" name="テキスト ボックス 532"/>
        <xdr:cNvSpPr txBox="1"/>
      </xdr:nvSpPr>
      <xdr:spPr>
        <a:xfrm>
          <a:off x="13468428" y="62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4" name="フローチャート: 判断 533"/>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35" name="テキスト ボックス 534"/>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161778</xdr:rowOff>
    </xdr:from>
    <xdr:to>
      <xdr:col>85</xdr:col>
      <xdr:colOff>177800</xdr:colOff>
      <xdr:row>30</xdr:row>
      <xdr:rowOff>91928</xdr:rowOff>
    </xdr:to>
    <xdr:sp macro="" textlink="">
      <xdr:nvSpPr>
        <xdr:cNvPr id="541" name="楕円 540"/>
        <xdr:cNvSpPr/>
      </xdr:nvSpPr>
      <xdr:spPr>
        <a:xfrm>
          <a:off x="16268700" y="51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114805</xdr:rowOff>
    </xdr:from>
    <xdr:ext cx="534377" cy="259045"/>
    <xdr:sp macro="" textlink="">
      <xdr:nvSpPr>
        <xdr:cNvPr id="542" name="災害復旧事業費該当値テキスト"/>
        <xdr:cNvSpPr txBox="1"/>
      </xdr:nvSpPr>
      <xdr:spPr>
        <a:xfrm>
          <a:off x="16370300" y="508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113817</xdr:rowOff>
    </xdr:from>
    <xdr:to>
      <xdr:col>81</xdr:col>
      <xdr:colOff>101600</xdr:colOff>
      <xdr:row>37</xdr:row>
      <xdr:rowOff>43967</xdr:rowOff>
    </xdr:to>
    <xdr:sp macro="" textlink="">
      <xdr:nvSpPr>
        <xdr:cNvPr id="543" name="楕円 542"/>
        <xdr:cNvSpPr/>
      </xdr:nvSpPr>
      <xdr:spPr>
        <a:xfrm>
          <a:off x="15430500" y="62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35094</xdr:rowOff>
    </xdr:from>
    <xdr:ext cx="469744" cy="259045"/>
    <xdr:sp macro="" textlink="">
      <xdr:nvSpPr>
        <xdr:cNvPr id="544" name="テキスト ボックス 543"/>
        <xdr:cNvSpPr txBox="1"/>
      </xdr:nvSpPr>
      <xdr:spPr>
        <a:xfrm>
          <a:off x="15246428" y="63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66497</xdr:rowOff>
    </xdr:from>
    <xdr:to>
      <xdr:col>76</xdr:col>
      <xdr:colOff>165100</xdr:colOff>
      <xdr:row>38</xdr:row>
      <xdr:rowOff>168097</xdr:rowOff>
    </xdr:to>
    <xdr:sp macro="" textlink="">
      <xdr:nvSpPr>
        <xdr:cNvPr id="545" name="楕円 544"/>
        <xdr:cNvSpPr/>
      </xdr:nvSpPr>
      <xdr:spPr>
        <a:xfrm>
          <a:off x="14541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159224</xdr:rowOff>
    </xdr:from>
    <xdr:ext cx="378565" cy="259045"/>
    <xdr:sp macro="" textlink="">
      <xdr:nvSpPr>
        <xdr:cNvPr id="546" name="テキスト ボックス 545"/>
        <xdr:cNvSpPr txBox="1"/>
      </xdr:nvSpPr>
      <xdr:spPr>
        <a:xfrm>
          <a:off x="14403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73447</xdr:rowOff>
    </xdr:from>
    <xdr:to>
      <xdr:col>72</xdr:col>
      <xdr:colOff>38100</xdr:colOff>
      <xdr:row>39</xdr:row>
      <xdr:rowOff>3597</xdr:rowOff>
    </xdr:to>
    <xdr:sp macro="" textlink="">
      <xdr:nvSpPr>
        <xdr:cNvPr id="547" name="楕円 546"/>
        <xdr:cNvSpPr/>
      </xdr:nvSpPr>
      <xdr:spPr>
        <a:xfrm>
          <a:off x="13652500" y="658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166174</xdr:rowOff>
    </xdr:from>
    <xdr:ext cx="378565" cy="259045"/>
    <xdr:sp macro="" textlink="">
      <xdr:nvSpPr>
        <xdr:cNvPr id="548" name="テキスト ボックス 547"/>
        <xdr:cNvSpPr txBox="1"/>
      </xdr:nvSpPr>
      <xdr:spPr>
        <a:xfrm>
          <a:off x="13514017" y="6681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58359</xdr:rowOff>
    </xdr:from>
    <xdr:to>
      <xdr:col>67</xdr:col>
      <xdr:colOff>101600</xdr:colOff>
      <xdr:row>38</xdr:row>
      <xdr:rowOff>159959</xdr:rowOff>
    </xdr:to>
    <xdr:sp macro="" textlink="">
      <xdr:nvSpPr>
        <xdr:cNvPr id="549" name="楕円 548"/>
        <xdr:cNvSpPr/>
      </xdr:nvSpPr>
      <xdr:spPr>
        <a:xfrm>
          <a:off x="12763500" y="65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151086</xdr:rowOff>
    </xdr:from>
    <xdr:ext cx="378565" cy="259045"/>
    <xdr:sp macro="" textlink="">
      <xdr:nvSpPr>
        <xdr:cNvPr id="550" name="テキスト ボックス 549"/>
        <xdr:cNvSpPr txBox="1"/>
      </xdr:nvSpPr>
      <xdr:spPr>
        <a:xfrm>
          <a:off x="12625017" y="666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1" name="直線コネクタ 610"/>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2" name="テキスト ボックス 611"/>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5" name="直線コネクタ 614"/>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6" name="テキスト ボックス 615"/>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9" name="直線コネクタ 618"/>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0" name="テキスト ボックス 619"/>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2" name="テキスト ボックス 62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3" name="直線コネクタ 622"/>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4" name="テキスト ボックス 623"/>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28" name="直線コネクタ 627"/>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29" name="公債費最小値テキスト"/>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0" name="直線コネクタ 629"/>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1" name="公債費最大値テキスト"/>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2" name="直線コネクタ 631"/>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93622</xdr:rowOff>
    </xdr:from>
    <xdr:to>
      <xdr:col>85</xdr:col>
      <xdr:colOff>127000</xdr:colOff>
      <xdr:row>76</xdr:row>
      <xdr:rowOff>111568</xdr:rowOff>
    </xdr:to>
    <xdr:cxnSp macro="">
      <xdr:nvCxnSpPr>
        <xdr:cNvPr id="633" name="直線コネクタ 632"/>
        <xdr:cNvCxnSpPr/>
      </xdr:nvCxnSpPr>
      <xdr:spPr>
        <a:xfrm flipV="1">
          <a:off x="15481300" y="13123822"/>
          <a:ext cx="8382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94018</xdr:rowOff>
    </xdr:from>
    <xdr:ext cx="534377" cy="259045"/>
    <xdr:sp macro="" textlink="">
      <xdr:nvSpPr>
        <xdr:cNvPr id="634" name="公債費平均値テキスト"/>
        <xdr:cNvSpPr txBox="1"/>
      </xdr:nvSpPr>
      <xdr:spPr>
        <a:xfrm>
          <a:off x="16370300" y="1278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5" name="フローチャート: 判断 634"/>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111568</xdr:rowOff>
    </xdr:from>
    <xdr:to>
      <xdr:col>81</xdr:col>
      <xdr:colOff>50800</xdr:colOff>
      <xdr:row>76</xdr:row>
      <xdr:rowOff>120855</xdr:rowOff>
    </xdr:to>
    <xdr:cxnSp macro="">
      <xdr:nvCxnSpPr>
        <xdr:cNvPr id="636" name="直線コネクタ 635"/>
        <xdr:cNvCxnSpPr/>
      </xdr:nvCxnSpPr>
      <xdr:spPr>
        <a:xfrm flipV="1">
          <a:off x="14592300" y="13141768"/>
          <a:ext cx="8890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37" name="フローチャート: 判断 636"/>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141262</xdr:rowOff>
    </xdr:from>
    <xdr:ext cx="534377" cy="259045"/>
    <xdr:sp macro="" textlink="">
      <xdr:nvSpPr>
        <xdr:cNvPr id="638" name="テキスト ボックス 637"/>
        <xdr:cNvSpPr txBox="1"/>
      </xdr:nvSpPr>
      <xdr:spPr>
        <a:xfrm>
          <a:off x="15214111" y="126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37630</xdr:rowOff>
    </xdr:from>
    <xdr:to>
      <xdr:col>76</xdr:col>
      <xdr:colOff>114300</xdr:colOff>
      <xdr:row>76</xdr:row>
      <xdr:rowOff>120855</xdr:rowOff>
    </xdr:to>
    <xdr:cxnSp macro="">
      <xdr:nvCxnSpPr>
        <xdr:cNvPr id="639" name="直線コネクタ 638"/>
        <xdr:cNvCxnSpPr/>
      </xdr:nvCxnSpPr>
      <xdr:spPr>
        <a:xfrm>
          <a:off x="13703300" y="13067830"/>
          <a:ext cx="889000" cy="8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40" name="フローチャート: 判断 639"/>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31248</xdr:rowOff>
    </xdr:from>
    <xdr:ext cx="534377" cy="259045"/>
    <xdr:sp macro="" textlink="">
      <xdr:nvSpPr>
        <xdr:cNvPr id="641" name="テキスト ボックス 640"/>
        <xdr:cNvSpPr txBox="1"/>
      </xdr:nvSpPr>
      <xdr:spPr>
        <a:xfrm>
          <a:off x="14325111" y="127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36916</xdr:rowOff>
    </xdr:from>
    <xdr:to>
      <xdr:col>71</xdr:col>
      <xdr:colOff>177800</xdr:colOff>
      <xdr:row>76</xdr:row>
      <xdr:rowOff>37630</xdr:rowOff>
    </xdr:to>
    <xdr:cxnSp macro="">
      <xdr:nvCxnSpPr>
        <xdr:cNvPr id="642" name="直線コネクタ 641"/>
        <xdr:cNvCxnSpPr/>
      </xdr:nvCxnSpPr>
      <xdr:spPr>
        <a:xfrm>
          <a:off x="12814300" y="13067116"/>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3" name="フローチャート: 判断 642"/>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45507</xdr:rowOff>
    </xdr:from>
    <xdr:ext cx="534377" cy="259045"/>
    <xdr:sp macro="" textlink="">
      <xdr:nvSpPr>
        <xdr:cNvPr id="644" name="テキスト ボックス 643"/>
        <xdr:cNvSpPr txBox="1"/>
      </xdr:nvSpPr>
      <xdr:spPr>
        <a:xfrm>
          <a:off x="13436111" y="12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5" name="フローチャート: 判断 644"/>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37634</xdr:rowOff>
    </xdr:from>
    <xdr:ext cx="534377" cy="259045"/>
    <xdr:sp macro="" textlink="">
      <xdr:nvSpPr>
        <xdr:cNvPr id="646" name="テキスト ボックス 645"/>
        <xdr:cNvSpPr txBox="1"/>
      </xdr:nvSpPr>
      <xdr:spPr>
        <a:xfrm>
          <a:off x="12547111" y="127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42822</xdr:rowOff>
    </xdr:from>
    <xdr:to>
      <xdr:col>85</xdr:col>
      <xdr:colOff>177800</xdr:colOff>
      <xdr:row>76</xdr:row>
      <xdr:rowOff>144422</xdr:rowOff>
    </xdr:to>
    <xdr:sp macro="" textlink="">
      <xdr:nvSpPr>
        <xdr:cNvPr id="652" name="楕円 651"/>
        <xdr:cNvSpPr/>
      </xdr:nvSpPr>
      <xdr:spPr>
        <a:xfrm>
          <a:off x="16268700" y="1307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21249</xdr:rowOff>
    </xdr:from>
    <xdr:ext cx="534377" cy="259045"/>
    <xdr:sp macro="" textlink="">
      <xdr:nvSpPr>
        <xdr:cNvPr id="653" name="公債費該当値テキスト"/>
        <xdr:cNvSpPr txBox="1"/>
      </xdr:nvSpPr>
      <xdr:spPr>
        <a:xfrm>
          <a:off x="16370300" y="1305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60768</xdr:rowOff>
    </xdr:from>
    <xdr:to>
      <xdr:col>81</xdr:col>
      <xdr:colOff>101600</xdr:colOff>
      <xdr:row>76</xdr:row>
      <xdr:rowOff>162368</xdr:rowOff>
    </xdr:to>
    <xdr:sp macro="" textlink="">
      <xdr:nvSpPr>
        <xdr:cNvPr id="654" name="楕円 653"/>
        <xdr:cNvSpPr/>
      </xdr:nvSpPr>
      <xdr:spPr>
        <a:xfrm>
          <a:off x="15430500" y="1309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153495</xdr:rowOff>
    </xdr:from>
    <xdr:ext cx="534377" cy="259045"/>
    <xdr:sp macro="" textlink="">
      <xdr:nvSpPr>
        <xdr:cNvPr id="655" name="テキスト ボックス 654"/>
        <xdr:cNvSpPr txBox="1"/>
      </xdr:nvSpPr>
      <xdr:spPr>
        <a:xfrm>
          <a:off x="15214111" y="131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70055</xdr:rowOff>
    </xdr:from>
    <xdr:to>
      <xdr:col>76</xdr:col>
      <xdr:colOff>165100</xdr:colOff>
      <xdr:row>77</xdr:row>
      <xdr:rowOff>205</xdr:rowOff>
    </xdr:to>
    <xdr:sp macro="" textlink="">
      <xdr:nvSpPr>
        <xdr:cNvPr id="656" name="楕円 655"/>
        <xdr:cNvSpPr/>
      </xdr:nvSpPr>
      <xdr:spPr>
        <a:xfrm>
          <a:off x="14541500" y="131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162782</xdr:rowOff>
    </xdr:from>
    <xdr:ext cx="534377" cy="259045"/>
    <xdr:sp macro="" textlink="">
      <xdr:nvSpPr>
        <xdr:cNvPr id="657" name="テキスト ボックス 656"/>
        <xdr:cNvSpPr txBox="1"/>
      </xdr:nvSpPr>
      <xdr:spPr>
        <a:xfrm>
          <a:off x="14325111" y="131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158280</xdr:rowOff>
    </xdr:from>
    <xdr:to>
      <xdr:col>72</xdr:col>
      <xdr:colOff>38100</xdr:colOff>
      <xdr:row>76</xdr:row>
      <xdr:rowOff>88430</xdr:rowOff>
    </xdr:to>
    <xdr:sp macro="" textlink="">
      <xdr:nvSpPr>
        <xdr:cNvPr id="658" name="楕円 657"/>
        <xdr:cNvSpPr/>
      </xdr:nvSpPr>
      <xdr:spPr>
        <a:xfrm>
          <a:off x="13652500" y="130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79557</xdr:rowOff>
    </xdr:from>
    <xdr:ext cx="534377" cy="259045"/>
    <xdr:sp macro="" textlink="">
      <xdr:nvSpPr>
        <xdr:cNvPr id="659" name="テキスト ボックス 658"/>
        <xdr:cNvSpPr txBox="1"/>
      </xdr:nvSpPr>
      <xdr:spPr>
        <a:xfrm>
          <a:off x="13436111" y="131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157566</xdr:rowOff>
    </xdr:from>
    <xdr:to>
      <xdr:col>67</xdr:col>
      <xdr:colOff>101600</xdr:colOff>
      <xdr:row>76</xdr:row>
      <xdr:rowOff>87716</xdr:rowOff>
    </xdr:to>
    <xdr:sp macro="" textlink="">
      <xdr:nvSpPr>
        <xdr:cNvPr id="660" name="楕円 659"/>
        <xdr:cNvSpPr/>
      </xdr:nvSpPr>
      <xdr:spPr>
        <a:xfrm>
          <a:off x="12763500" y="130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78843</xdr:rowOff>
    </xdr:from>
    <xdr:ext cx="534377" cy="259045"/>
    <xdr:sp macro="" textlink="">
      <xdr:nvSpPr>
        <xdr:cNvPr id="661" name="テキスト ボックス 660"/>
        <xdr:cNvSpPr txBox="1"/>
      </xdr:nvSpPr>
      <xdr:spPr>
        <a:xfrm>
          <a:off x="12547111" y="13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5" name="直線コネクタ 684"/>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86" name="積立金最小値テキスト"/>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87" name="直線コネクタ 686"/>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88" name="積立金最大値テキスト"/>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89" name="直線コネクタ 688"/>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42532</xdr:rowOff>
    </xdr:from>
    <xdr:to>
      <xdr:col>85</xdr:col>
      <xdr:colOff>127000</xdr:colOff>
      <xdr:row>94</xdr:row>
      <xdr:rowOff>170332</xdr:rowOff>
    </xdr:to>
    <xdr:cxnSp macro="">
      <xdr:nvCxnSpPr>
        <xdr:cNvPr id="690" name="直線コネクタ 689"/>
        <xdr:cNvCxnSpPr/>
      </xdr:nvCxnSpPr>
      <xdr:spPr>
        <a:xfrm flipV="1">
          <a:off x="15481300" y="15815932"/>
          <a:ext cx="838200" cy="47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102849</xdr:rowOff>
    </xdr:from>
    <xdr:ext cx="534377" cy="259045"/>
    <xdr:sp macro="" textlink="">
      <xdr:nvSpPr>
        <xdr:cNvPr id="691" name="積立金平均値テキスト"/>
        <xdr:cNvSpPr txBox="1"/>
      </xdr:nvSpPr>
      <xdr:spPr>
        <a:xfrm>
          <a:off x="16370300" y="16390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2" name="フローチャート: 判断 691"/>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170332</xdr:rowOff>
    </xdr:from>
    <xdr:to>
      <xdr:col>81</xdr:col>
      <xdr:colOff>50800</xdr:colOff>
      <xdr:row>97</xdr:row>
      <xdr:rowOff>68084</xdr:rowOff>
    </xdr:to>
    <xdr:cxnSp macro="">
      <xdr:nvCxnSpPr>
        <xdr:cNvPr id="693" name="直線コネクタ 692"/>
        <xdr:cNvCxnSpPr/>
      </xdr:nvCxnSpPr>
      <xdr:spPr>
        <a:xfrm flipV="1">
          <a:off x="14592300" y="16286632"/>
          <a:ext cx="889000" cy="4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4" name="フローチャート: 判断 693"/>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161269</xdr:rowOff>
    </xdr:from>
    <xdr:ext cx="534377" cy="259045"/>
    <xdr:sp macro="" textlink="">
      <xdr:nvSpPr>
        <xdr:cNvPr id="695" name="テキスト ボックス 694"/>
        <xdr:cNvSpPr txBox="1"/>
      </xdr:nvSpPr>
      <xdr:spPr>
        <a:xfrm>
          <a:off x="15214111" y="166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68084</xdr:rowOff>
    </xdr:from>
    <xdr:to>
      <xdr:col>76</xdr:col>
      <xdr:colOff>114300</xdr:colOff>
      <xdr:row>97</xdr:row>
      <xdr:rowOff>140564</xdr:rowOff>
    </xdr:to>
    <xdr:cxnSp macro="">
      <xdr:nvCxnSpPr>
        <xdr:cNvPr id="696" name="直線コネクタ 695"/>
        <xdr:cNvCxnSpPr/>
      </xdr:nvCxnSpPr>
      <xdr:spPr>
        <a:xfrm flipV="1">
          <a:off x="13703300" y="16698734"/>
          <a:ext cx="889000" cy="7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697" name="フローチャート: 判断 696"/>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101159</xdr:rowOff>
    </xdr:from>
    <xdr:ext cx="534377" cy="259045"/>
    <xdr:sp macro="" textlink="">
      <xdr:nvSpPr>
        <xdr:cNvPr id="698" name="テキスト ボックス 697"/>
        <xdr:cNvSpPr txBox="1"/>
      </xdr:nvSpPr>
      <xdr:spPr>
        <a:xfrm>
          <a:off x="14325111" y="16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42342</xdr:rowOff>
    </xdr:from>
    <xdr:to>
      <xdr:col>71</xdr:col>
      <xdr:colOff>177800</xdr:colOff>
      <xdr:row>97</xdr:row>
      <xdr:rowOff>140564</xdr:rowOff>
    </xdr:to>
    <xdr:cxnSp macro="">
      <xdr:nvCxnSpPr>
        <xdr:cNvPr id="699" name="直線コネクタ 698"/>
        <xdr:cNvCxnSpPr/>
      </xdr:nvCxnSpPr>
      <xdr:spPr>
        <a:xfrm>
          <a:off x="12814300" y="16672992"/>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0" name="フローチャート: 判断 699"/>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131106</xdr:rowOff>
    </xdr:from>
    <xdr:ext cx="534377" cy="259045"/>
    <xdr:sp macro="" textlink="">
      <xdr:nvSpPr>
        <xdr:cNvPr id="701" name="テキスト ボックス 700"/>
        <xdr:cNvSpPr txBox="1"/>
      </xdr:nvSpPr>
      <xdr:spPr>
        <a:xfrm>
          <a:off x="13436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2" name="フローチャート: 判断 701"/>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119930</xdr:rowOff>
    </xdr:from>
    <xdr:ext cx="534377" cy="259045"/>
    <xdr:sp macro="" textlink="">
      <xdr:nvSpPr>
        <xdr:cNvPr id="703" name="テキスト ボックス 702"/>
        <xdr:cNvSpPr txBox="1"/>
      </xdr:nvSpPr>
      <xdr:spPr>
        <a:xfrm>
          <a:off x="12547111" y="167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163182</xdr:rowOff>
    </xdr:from>
    <xdr:to>
      <xdr:col>85</xdr:col>
      <xdr:colOff>177800</xdr:colOff>
      <xdr:row>92</xdr:row>
      <xdr:rowOff>93332</xdr:rowOff>
    </xdr:to>
    <xdr:sp macro="" textlink="">
      <xdr:nvSpPr>
        <xdr:cNvPr id="709" name="楕円 708"/>
        <xdr:cNvSpPr/>
      </xdr:nvSpPr>
      <xdr:spPr>
        <a:xfrm>
          <a:off x="16268700" y="1576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14609</xdr:rowOff>
    </xdr:from>
    <xdr:ext cx="534377" cy="259045"/>
    <xdr:sp macro="" textlink="">
      <xdr:nvSpPr>
        <xdr:cNvPr id="710" name="積立金該当値テキスト"/>
        <xdr:cNvSpPr txBox="1"/>
      </xdr:nvSpPr>
      <xdr:spPr>
        <a:xfrm>
          <a:off x="16370300" y="156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119532</xdr:rowOff>
    </xdr:from>
    <xdr:to>
      <xdr:col>81</xdr:col>
      <xdr:colOff>101600</xdr:colOff>
      <xdr:row>95</xdr:row>
      <xdr:rowOff>49682</xdr:rowOff>
    </xdr:to>
    <xdr:sp macro="" textlink="">
      <xdr:nvSpPr>
        <xdr:cNvPr id="711" name="楕円 710"/>
        <xdr:cNvSpPr/>
      </xdr:nvSpPr>
      <xdr:spPr>
        <a:xfrm>
          <a:off x="15430500" y="162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66209</xdr:rowOff>
    </xdr:from>
    <xdr:ext cx="534377" cy="259045"/>
    <xdr:sp macro="" textlink="">
      <xdr:nvSpPr>
        <xdr:cNvPr id="712" name="テキスト ボックス 711"/>
        <xdr:cNvSpPr txBox="1"/>
      </xdr:nvSpPr>
      <xdr:spPr>
        <a:xfrm>
          <a:off x="15214111" y="160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17284</xdr:rowOff>
    </xdr:from>
    <xdr:to>
      <xdr:col>76</xdr:col>
      <xdr:colOff>165100</xdr:colOff>
      <xdr:row>97</xdr:row>
      <xdr:rowOff>118884</xdr:rowOff>
    </xdr:to>
    <xdr:sp macro="" textlink="">
      <xdr:nvSpPr>
        <xdr:cNvPr id="713" name="楕円 712"/>
        <xdr:cNvSpPr/>
      </xdr:nvSpPr>
      <xdr:spPr>
        <a:xfrm>
          <a:off x="14541500" y="166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110011</xdr:rowOff>
    </xdr:from>
    <xdr:ext cx="534377" cy="259045"/>
    <xdr:sp macro="" textlink="">
      <xdr:nvSpPr>
        <xdr:cNvPr id="714" name="テキスト ボックス 713"/>
        <xdr:cNvSpPr txBox="1"/>
      </xdr:nvSpPr>
      <xdr:spPr>
        <a:xfrm>
          <a:off x="14325111" y="167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89764</xdr:rowOff>
    </xdr:from>
    <xdr:to>
      <xdr:col>72</xdr:col>
      <xdr:colOff>38100</xdr:colOff>
      <xdr:row>98</xdr:row>
      <xdr:rowOff>19914</xdr:rowOff>
    </xdr:to>
    <xdr:sp macro="" textlink="">
      <xdr:nvSpPr>
        <xdr:cNvPr id="715" name="楕円 714"/>
        <xdr:cNvSpPr/>
      </xdr:nvSpPr>
      <xdr:spPr>
        <a:xfrm>
          <a:off x="13652500" y="167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11041</xdr:rowOff>
    </xdr:from>
    <xdr:ext cx="534377" cy="259045"/>
    <xdr:sp macro="" textlink="">
      <xdr:nvSpPr>
        <xdr:cNvPr id="716" name="テキスト ボックス 715"/>
        <xdr:cNvSpPr txBox="1"/>
      </xdr:nvSpPr>
      <xdr:spPr>
        <a:xfrm>
          <a:off x="13436111" y="168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162992</xdr:rowOff>
    </xdr:from>
    <xdr:to>
      <xdr:col>67</xdr:col>
      <xdr:colOff>101600</xdr:colOff>
      <xdr:row>97</xdr:row>
      <xdr:rowOff>93142</xdr:rowOff>
    </xdr:to>
    <xdr:sp macro="" textlink="">
      <xdr:nvSpPr>
        <xdr:cNvPr id="717" name="楕円 716"/>
        <xdr:cNvSpPr/>
      </xdr:nvSpPr>
      <xdr:spPr>
        <a:xfrm>
          <a:off x="12763500" y="166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109669</xdr:rowOff>
    </xdr:from>
    <xdr:ext cx="534377" cy="259045"/>
    <xdr:sp macro="" textlink="">
      <xdr:nvSpPr>
        <xdr:cNvPr id="718" name="テキスト ボックス 717"/>
        <xdr:cNvSpPr txBox="1"/>
      </xdr:nvSpPr>
      <xdr:spPr>
        <a:xfrm>
          <a:off x="12547111" y="163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38" name="直線コネクタ 737"/>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1" name="投資及び出資金最大値テキスト"/>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2" name="直線コネクタ 741"/>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197</xdr:rowOff>
    </xdr:from>
    <xdr:to>
      <xdr:col>116</xdr:col>
      <xdr:colOff>63500</xdr:colOff>
      <xdr:row>38</xdr:row>
      <xdr:rowOff>25400</xdr:rowOff>
    </xdr:to>
    <xdr:cxnSp macro="">
      <xdr:nvCxnSpPr>
        <xdr:cNvPr id="743" name="直線コネクタ 742"/>
        <xdr:cNvCxnSpPr/>
      </xdr:nvCxnSpPr>
      <xdr:spPr>
        <a:xfrm flipV="1">
          <a:off x="21323300" y="6515297"/>
          <a:ext cx="8382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48741</xdr:rowOff>
    </xdr:from>
    <xdr:ext cx="469744" cy="259045"/>
    <xdr:sp macro="" textlink="">
      <xdr:nvSpPr>
        <xdr:cNvPr id="744" name="投資及び出資金平均値テキスト"/>
        <xdr:cNvSpPr txBox="1"/>
      </xdr:nvSpPr>
      <xdr:spPr>
        <a:xfrm>
          <a:off x="22212300" y="604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5" name="フローチャート: 判断 744"/>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6" name="直線コネクタ 74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47" name="フローチャート: 判断 746"/>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128103</xdr:rowOff>
    </xdr:from>
    <xdr:ext cx="469744" cy="259045"/>
    <xdr:sp macro="" textlink="">
      <xdr:nvSpPr>
        <xdr:cNvPr id="748" name="テキスト ボックス 747"/>
        <xdr:cNvSpPr txBox="1"/>
      </xdr:nvSpPr>
      <xdr:spPr>
        <a:xfrm>
          <a:off x="21088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9" name="直線コネクタ 74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0" name="フローチャート: 判断 749"/>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2944</xdr:rowOff>
    </xdr:from>
    <xdr:ext cx="469744" cy="259045"/>
    <xdr:sp macro="" textlink="">
      <xdr:nvSpPr>
        <xdr:cNvPr id="751" name="テキスト ボックス 750"/>
        <xdr:cNvSpPr txBox="1"/>
      </xdr:nvSpPr>
      <xdr:spPr>
        <a:xfrm>
          <a:off x="20199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2" name="直線コネクタ 75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3" name="フローチャート: 判断 752"/>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93641</xdr:rowOff>
    </xdr:from>
    <xdr:ext cx="469744" cy="259045"/>
    <xdr:sp macro="" textlink="">
      <xdr:nvSpPr>
        <xdr:cNvPr id="754" name="テキスト ボックス 753"/>
        <xdr:cNvSpPr txBox="1"/>
      </xdr:nvSpPr>
      <xdr:spPr>
        <a:xfrm>
          <a:off x="19310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5" name="フローチャート: 判断 754"/>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93470</xdr:rowOff>
    </xdr:from>
    <xdr:ext cx="469744" cy="259045"/>
    <xdr:sp macro="" textlink="">
      <xdr:nvSpPr>
        <xdr:cNvPr id="756" name="テキスト ボックス 755"/>
        <xdr:cNvSpPr txBox="1"/>
      </xdr:nvSpPr>
      <xdr:spPr>
        <a:xfrm>
          <a:off x="18421428" y="60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120847</xdr:rowOff>
    </xdr:from>
    <xdr:to>
      <xdr:col>116</xdr:col>
      <xdr:colOff>114300</xdr:colOff>
      <xdr:row>38</xdr:row>
      <xdr:rowOff>50997</xdr:rowOff>
    </xdr:to>
    <xdr:sp macro="" textlink="">
      <xdr:nvSpPr>
        <xdr:cNvPr id="762" name="楕円 761"/>
        <xdr:cNvSpPr/>
      </xdr:nvSpPr>
      <xdr:spPr>
        <a:xfrm>
          <a:off x="22110700" y="64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35774</xdr:rowOff>
    </xdr:from>
    <xdr:ext cx="378565" cy="259045"/>
    <xdr:sp macro="" textlink="">
      <xdr:nvSpPr>
        <xdr:cNvPr id="763" name="投資及び出資金該当値テキスト"/>
        <xdr:cNvSpPr txBox="1"/>
      </xdr:nvSpPr>
      <xdr:spPr>
        <a:xfrm>
          <a:off x="22212300" y="6379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4" name="楕円 76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5" name="テキスト ボックス 764"/>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6" name="楕円 76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7" name="テキスト ボックス 766"/>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8" name="楕円 76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9" name="テキスト ボックス 768"/>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0" name="楕円 76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1" name="テキスト ボックス 770"/>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91084</xdr:rowOff>
    </xdr:from>
    <xdr:to>
      <xdr:col>116</xdr:col>
      <xdr:colOff>62864</xdr:colOff>
      <xdr:row>59</xdr:row>
      <xdr:rowOff>44450</xdr:rowOff>
    </xdr:to>
    <xdr:cxnSp macro="">
      <xdr:nvCxnSpPr>
        <xdr:cNvPr id="795" name="直線コネクタ 794"/>
        <xdr:cNvCxnSpPr/>
      </xdr:nvCxnSpPr>
      <xdr:spPr>
        <a:xfrm flipV="1">
          <a:off x="22159595" y="9006484"/>
          <a:ext cx="1269"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37761</xdr:rowOff>
    </xdr:from>
    <xdr:ext cx="534377" cy="259045"/>
    <xdr:sp macro="" textlink="">
      <xdr:nvSpPr>
        <xdr:cNvPr id="798" name="貸付金最大値テキスト"/>
        <xdr:cNvSpPr txBox="1"/>
      </xdr:nvSpPr>
      <xdr:spPr>
        <a:xfrm>
          <a:off x="22212300" y="878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91084</xdr:rowOff>
    </xdr:from>
    <xdr:to>
      <xdr:col>116</xdr:col>
      <xdr:colOff>152400</xdr:colOff>
      <xdr:row>52</xdr:row>
      <xdr:rowOff>91084</xdr:rowOff>
    </xdr:to>
    <xdr:cxnSp macro="">
      <xdr:nvCxnSpPr>
        <xdr:cNvPr id="799" name="直線コネクタ 798"/>
        <xdr:cNvCxnSpPr/>
      </xdr:nvCxnSpPr>
      <xdr:spPr>
        <a:xfrm>
          <a:off x="22072600" y="9006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117754</xdr:rowOff>
    </xdr:from>
    <xdr:to>
      <xdr:col>116</xdr:col>
      <xdr:colOff>63500</xdr:colOff>
      <xdr:row>52</xdr:row>
      <xdr:rowOff>91084</xdr:rowOff>
    </xdr:to>
    <xdr:cxnSp macro="">
      <xdr:nvCxnSpPr>
        <xdr:cNvPr id="800" name="直線コネクタ 799"/>
        <xdr:cNvCxnSpPr/>
      </xdr:nvCxnSpPr>
      <xdr:spPr>
        <a:xfrm>
          <a:off x="21323300" y="8690254"/>
          <a:ext cx="8382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21607</xdr:rowOff>
    </xdr:from>
    <xdr:ext cx="469744" cy="259045"/>
    <xdr:sp macro="" textlink="">
      <xdr:nvSpPr>
        <xdr:cNvPr id="801" name="貸付金平均値テキスト"/>
        <xdr:cNvSpPr txBox="1"/>
      </xdr:nvSpPr>
      <xdr:spPr>
        <a:xfrm>
          <a:off x="22212300" y="979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43180</xdr:rowOff>
    </xdr:from>
    <xdr:to>
      <xdr:col>116</xdr:col>
      <xdr:colOff>114300</xdr:colOff>
      <xdr:row>57</xdr:row>
      <xdr:rowOff>144780</xdr:rowOff>
    </xdr:to>
    <xdr:sp macro="" textlink="">
      <xdr:nvSpPr>
        <xdr:cNvPr id="802" name="フローチャート: 判断 801"/>
        <xdr:cNvSpPr/>
      </xdr:nvSpPr>
      <xdr:spPr>
        <a:xfrm>
          <a:off x="221107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117754</xdr:rowOff>
    </xdr:from>
    <xdr:to>
      <xdr:col>111</xdr:col>
      <xdr:colOff>177800</xdr:colOff>
      <xdr:row>54</xdr:row>
      <xdr:rowOff>86664</xdr:rowOff>
    </xdr:to>
    <xdr:cxnSp macro="">
      <xdr:nvCxnSpPr>
        <xdr:cNvPr id="803" name="直線コネクタ 802"/>
        <xdr:cNvCxnSpPr/>
      </xdr:nvCxnSpPr>
      <xdr:spPr>
        <a:xfrm flipV="1">
          <a:off x="20434300" y="8690254"/>
          <a:ext cx="889000" cy="65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146279</xdr:rowOff>
    </xdr:from>
    <xdr:to>
      <xdr:col>112</xdr:col>
      <xdr:colOff>38100</xdr:colOff>
      <xdr:row>57</xdr:row>
      <xdr:rowOff>76429</xdr:rowOff>
    </xdr:to>
    <xdr:sp macro="" textlink="">
      <xdr:nvSpPr>
        <xdr:cNvPr id="804" name="フローチャート: 判断 803"/>
        <xdr:cNvSpPr/>
      </xdr:nvSpPr>
      <xdr:spPr>
        <a:xfrm>
          <a:off x="21272500" y="974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67556</xdr:rowOff>
    </xdr:from>
    <xdr:ext cx="469744" cy="259045"/>
    <xdr:sp macro="" textlink="">
      <xdr:nvSpPr>
        <xdr:cNvPr id="805" name="テキスト ボックス 804"/>
        <xdr:cNvSpPr txBox="1"/>
      </xdr:nvSpPr>
      <xdr:spPr>
        <a:xfrm>
          <a:off x="21088428" y="984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86664</xdr:rowOff>
    </xdr:from>
    <xdr:to>
      <xdr:col>107</xdr:col>
      <xdr:colOff>50800</xdr:colOff>
      <xdr:row>54</xdr:row>
      <xdr:rowOff>96724</xdr:rowOff>
    </xdr:to>
    <xdr:cxnSp macro="">
      <xdr:nvCxnSpPr>
        <xdr:cNvPr id="806" name="直線コネクタ 805"/>
        <xdr:cNvCxnSpPr/>
      </xdr:nvCxnSpPr>
      <xdr:spPr>
        <a:xfrm flipV="1">
          <a:off x="19545300" y="9344964"/>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167919</xdr:rowOff>
    </xdr:from>
    <xdr:to>
      <xdr:col>107</xdr:col>
      <xdr:colOff>101600</xdr:colOff>
      <xdr:row>57</xdr:row>
      <xdr:rowOff>98069</xdr:rowOff>
    </xdr:to>
    <xdr:sp macro="" textlink="">
      <xdr:nvSpPr>
        <xdr:cNvPr id="807" name="フローチャート: 判断 806"/>
        <xdr:cNvSpPr/>
      </xdr:nvSpPr>
      <xdr:spPr>
        <a:xfrm>
          <a:off x="20383500" y="976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89196</xdr:rowOff>
    </xdr:from>
    <xdr:ext cx="469744" cy="259045"/>
    <xdr:sp macro="" textlink="">
      <xdr:nvSpPr>
        <xdr:cNvPr id="808" name="テキスト ボックス 807"/>
        <xdr:cNvSpPr txBox="1"/>
      </xdr:nvSpPr>
      <xdr:spPr>
        <a:xfrm>
          <a:off x="20199428" y="98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96724</xdr:rowOff>
    </xdr:from>
    <xdr:to>
      <xdr:col>102</xdr:col>
      <xdr:colOff>114300</xdr:colOff>
      <xdr:row>54</xdr:row>
      <xdr:rowOff>97637</xdr:rowOff>
    </xdr:to>
    <xdr:cxnSp macro="">
      <xdr:nvCxnSpPr>
        <xdr:cNvPr id="809" name="直線コネクタ 808"/>
        <xdr:cNvCxnSpPr/>
      </xdr:nvCxnSpPr>
      <xdr:spPr>
        <a:xfrm flipV="1">
          <a:off x="18656300" y="9355024"/>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2184</xdr:rowOff>
    </xdr:from>
    <xdr:to>
      <xdr:col>102</xdr:col>
      <xdr:colOff>165100</xdr:colOff>
      <xdr:row>57</xdr:row>
      <xdr:rowOff>103784</xdr:rowOff>
    </xdr:to>
    <xdr:sp macro="" textlink="">
      <xdr:nvSpPr>
        <xdr:cNvPr id="810" name="フローチャート: 判断 809"/>
        <xdr:cNvSpPr/>
      </xdr:nvSpPr>
      <xdr:spPr>
        <a:xfrm>
          <a:off x="19494500" y="977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94911</xdr:rowOff>
    </xdr:from>
    <xdr:ext cx="469744" cy="259045"/>
    <xdr:sp macro="" textlink="">
      <xdr:nvSpPr>
        <xdr:cNvPr id="811" name="テキスト ボックス 810"/>
        <xdr:cNvSpPr txBox="1"/>
      </xdr:nvSpPr>
      <xdr:spPr>
        <a:xfrm>
          <a:off x="19310428" y="98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166167</xdr:rowOff>
    </xdr:from>
    <xdr:to>
      <xdr:col>98</xdr:col>
      <xdr:colOff>38100</xdr:colOff>
      <xdr:row>57</xdr:row>
      <xdr:rowOff>96317</xdr:rowOff>
    </xdr:to>
    <xdr:sp macro="" textlink="">
      <xdr:nvSpPr>
        <xdr:cNvPr id="812" name="フローチャート: 判断 811"/>
        <xdr:cNvSpPr/>
      </xdr:nvSpPr>
      <xdr:spPr>
        <a:xfrm>
          <a:off x="18605500" y="97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87444</xdr:rowOff>
    </xdr:from>
    <xdr:ext cx="469744" cy="259045"/>
    <xdr:sp macro="" textlink="">
      <xdr:nvSpPr>
        <xdr:cNvPr id="813" name="テキスト ボックス 812"/>
        <xdr:cNvSpPr txBox="1"/>
      </xdr:nvSpPr>
      <xdr:spPr>
        <a:xfrm>
          <a:off x="18421428" y="98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40284</xdr:rowOff>
    </xdr:from>
    <xdr:to>
      <xdr:col>116</xdr:col>
      <xdr:colOff>114300</xdr:colOff>
      <xdr:row>52</xdr:row>
      <xdr:rowOff>141884</xdr:rowOff>
    </xdr:to>
    <xdr:sp macro="" textlink="">
      <xdr:nvSpPr>
        <xdr:cNvPr id="819" name="楕円 818"/>
        <xdr:cNvSpPr/>
      </xdr:nvSpPr>
      <xdr:spPr>
        <a:xfrm>
          <a:off x="22110700" y="89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164761</xdr:rowOff>
    </xdr:from>
    <xdr:ext cx="534377" cy="259045"/>
    <xdr:sp macro="" textlink="">
      <xdr:nvSpPr>
        <xdr:cNvPr id="820" name="貸付金該当値テキスト"/>
        <xdr:cNvSpPr txBox="1"/>
      </xdr:nvSpPr>
      <xdr:spPr>
        <a:xfrm>
          <a:off x="22212300" y="89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66954</xdr:rowOff>
    </xdr:from>
    <xdr:to>
      <xdr:col>112</xdr:col>
      <xdr:colOff>38100</xdr:colOff>
      <xdr:row>50</xdr:row>
      <xdr:rowOff>168554</xdr:rowOff>
    </xdr:to>
    <xdr:sp macro="" textlink="">
      <xdr:nvSpPr>
        <xdr:cNvPr id="821" name="楕円 820"/>
        <xdr:cNvSpPr/>
      </xdr:nvSpPr>
      <xdr:spPr>
        <a:xfrm>
          <a:off x="21272500" y="863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13631</xdr:rowOff>
    </xdr:from>
    <xdr:ext cx="534377" cy="259045"/>
    <xdr:sp macro="" textlink="">
      <xdr:nvSpPr>
        <xdr:cNvPr id="822" name="テキスト ボックス 821"/>
        <xdr:cNvSpPr txBox="1"/>
      </xdr:nvSpPr>
      <xdr:spPr>
        <a:xfrm>
          <a:off x="21056111" y="84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35864</xdr:rowOff>
    </xdr:from>
    <xdr:to>
      <xdr:col>107</xdr:col>
      <xdr:colOff>101600</xdr:colOff>
      <xdr:row>54</xdr:row>
      <xdr:rowOff>137464</xdr:rowOff>
    </xdr:to>
    <xdr:sp macro="" textlink="">
      <xdr:nvSpPr>
        <xdr:cNvPr id="823" name="楕円 822"/>
        <xdr:cNvSpPr/>
      </xdr:nvSpPr>
      <xdr:spPr>
        <a:xfrm>
          <a:off x="20383500" y="92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153991</xdr:rowOff>
    </xdr:from>
    <xdr:ext cx="534377" cy="259045"/>
    <xdr:sp macro="" textlink="">
      <xdr:nvSpPr>
        <xdr:cNvPr id="824" name="テキスト ボックス 823"/>
        <xdr:cNvSpPr txBox="1"/>
      </xdr:nvSpPr>
      <xdr:spPr>
        <a:xfrm>
          <a:off x="20167111" y="90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45924</xdr:rowOff>
    </xdr:from>
    <xdr:to>
      <xdr:col>102</xdr:col>
      <xdr:colOff>165100</xdr:colOff>
      <xdr:row>54</xdr:row>
      <xdr:rowOff>147524</xdr:rowOff>
    </xdr:to>
    <xdr:sp macro="" textlink="">
      <xdr:nvSpPr>
        <xdr:cNvPr id="825" name="楕円 824"/>
        <xdr:cNvSpPr/>
      </xdr:nvSpPr>
      <xdr:spPr>
        <a:xfrm>
          <a:off x="19494500" y="93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164051</xdr:rowOff>
    </xdr:from>
    <xdr:ext cx="534377" cy="259045"/>
    <xdr:sp macro="" textlink="">
      <xdr:nvSpPr>
        <xdr:cNvPr id="826" name="テキスト ボックス 825"/>
        <xdr:cNvSpPr txBox="1"/>
      </xdr:nvSpPr>
      <xdr:spPr>
        <a:xfrm>
          <a:off x="19278111" y="907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46837</xdr:rowOff>
    </xdr:from>
    <xdr:to>
      <xdr:col>98</xdr:col>
      <xdr:colOff>38100</xdr:colOff>
      <xdr:row>54</xdr:row>
      <xdr:rowOff>148437</xdr:rowOff>
    </xdr:to>
    <xdr:sp macro="" textlink="">
      <xdr:nvSpPr>
        <xdr:cNvPr id="827" name="楕円 826"/>
        <xdr:cNvSpPr/>
      </xdr:nvSpPr>
      <xdr:spPr>
        <a:xfrm>
          <a:off x="18605500" y="93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164964</xdr:rowOff>
    </xdr:from>
    <xdr:ext cx="534377" cy="259045"/>
    <xdr:sp macro="" textlink="">
      <xdr:nvSpPr>
        <xdr:cNvPr id="828" name="テキスト ボックス 827"/>
        <xdr:cNvSpPr txBox="1"/>
      </xdr:nvSpPr>
      <xdr:spPr>
        <a:xfrm>
          <a:off x="18389111" y="908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1" name="直線コネクタ 850"/>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2" name="繰出金最小値テキスト"/>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3" name="直線コネクタ 852"/>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4" name="繰出金最大値テキスト"/>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5" name="直線コネクタ 854"/>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119286</xdr:rowOff>
    </xdr:from>
    <xdr:to>
      <xdr:col>116</xdr:col>
      <xdr:colOff>63500</xdr:colOff>
      <xdr:row>74</xdr:row>
      <xdr:rowOff>164000</xdr:rowOff>
    </xdr:to>
    <xdr:cxnSp macro="">
      <xdr:nvCxnSpPr>
        <xdr:cNvPr id="856" name="直線コネクタ 855"/>
        <xdr:cNvCxnSpPr/>
      </xdr:nvCxnSpPr>
      <xdr:spPr>
        <a:xfrm flipV="1">
          <a:off x="21323300" y="12806586"/>
          <a:ext cx="8382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108315</xdr:rowOff>
    </xdr:from>
    <xdr:ext cx="534377" cy="259045"/>
    <xdr:sp macro="" textlink="">
      <xdr:nvSpPr>
        <xdr:cNvPr id="857" name="繰出金平均値テキスト"/>
        <xdr:cNvSpPr txBox="1"/>
      </xdr:nvSpPr>
      <xdr:spPr>
        <a:xfrm>
          <a:off x="22212300" y="127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58" name="フローチャート: 判断 857"/>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12964</xdr:rowOff>
    </xdr:from>
    <xdr:to>
      <xdr:col>111</xdr:col>
      <xdr:colOff>177800</xdr:colOff>
      <xdr:row>74</xdr:row>
      <xdr:rowOff>164000</xdr:rowOff>
    </xdr:to>
    <xdr:cxnSp macro="">
      <xdr:nvCxnSpPr>
        <xdr:cNvPr id="859" name="直線コネクタ 858"/>
        <xdr:cNvCxnSpPr/>
      </xdr:nvCxnSpPr>
      <xdr:spPr>
        <a:xfrm>
          <a:off x="20434300" y="12357364"/>
          <a:ext cx="889000" cy="49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60" name="フローチャート: 判断 859"/>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57134</xdr:rowOff>
    </xdr:from>
    <xdr:ext cx="534377" cy="259045"/>
    <xdr:sp macro="" textlink="">
      <xdr:nvSpPr>
        <xdr:cNvPr id="861" name="テキスト ボックス 860"/>
        <xdr:cNvSpPr txBox="1"/>
      </xdr:nvSpPr>
      <xdr:spPr>
        <a:xfrm>
          <a:off x="21056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164983</xdr:rowOff>
    </xdr:from>
    <xdr:to>
      <xdr:col>107</xdr:col>
      <xdr:colOff>50800</xdr:colOff>
      <xdr:row>72</xdr:row>
      <xdr:rowOff>12964</xdr:rowOff>
    </xdr:to>
    <xdr:cxnSp macro="">
      <xdr:nvCxnSpPr>
        <xdr:cNvPr id="862" name="直線コネクタ 861"/>
        <xdr:cNvCxnSpPr/>
      </xdr:nvCxnSpPr>
      <xdr:spPr>
        <a:xfrm>
          <a:off x="19545300" y="1233793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3" name="フローチャート: 判断 862"/>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77385</xdr:rowOff>
    </xdr:from>
    <xdr:ext cx="534377" cy="259045"/>
    <xdr:sp macro="" textlink="">
      <xdr:nvSpPr>
        <xdr:cNvPr id="864" name="テキスト ボックス 863"/>
        <xdr:cNvSpPr txBox="1"/>
      </xdr:nvSpPr>
      <xdr:spPr>
        <a:xfrm>
          <a:off x="20167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164983</xdr:rowOff>
    </xdr:from>
    <xdr:to>
      <xdr:col>102</xdr:col>
      <xdr:colOff>114300</xdr:colOff>
      <xdr:row>72</xdr:row>
      <xdr:rowOff>29446</xdr:rowOff>
    </xdr:to>
    <xdr:cxnSp macro="">
      <xdr:nvCxnSpPr>
        <xdr:cNvPr id="865" name="直線コネクタ 864"/>
        <xdr:cNvCxnSpPr/>
      </xdr:nvCxnSpPr>
      <xdr:spPr>
        <a:xfrm flipV="1">
          <a:off x="18656300" y="12337933"/>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6" name="フローチャート: 判断 865"/>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66939</xdr:rowOff>
    </xdr:from>
    <xdr:ext cx="534377" cy="259045"/>
    <xdr:sp macro="" textlink="">
      <xdr:nvSpPr>
        <xdr:cNvPr id="867" name="テキスト ボックス 866"/>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68" name="フローチャート: 判断 867"/>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68150</xdr:rowOff>
    </xdr:from>
    <xdr:ext cx="534377" cy="259045"/>
    <xdr:sp macro="" textlink="">
      <xdr:nvSpPr>
        <xdr:cNvPr id="869" name="テキスト ボックス 868"/>
        <xdr:cNvSpPr txBox="1"/>
      </xdr:nvSpPr>
      <xdr:spPr>
        <a:xfrm>
          <a:off x="18389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68486</xdr:rowOff>
    </xdr:from>
    <xdr:to>
      <xdr:col>116</xdr:col>
      <xdr:colOff>114300</xdr:colOff>
      <xdr:row>74</xdr:row>
      <xdr:rowOff>170086</xdr:rowOff>
    </xdr:to>
    <xdr:sp macro="" textlink="">
      <xdr:nvSpPr>
        <xdr:cNvPr id="875" name="楕円 874"/>
        <xdr:cNvSpPr/>
      </xdr:nvSpPr>
      <xdr:spPr>
        <a:xfrm>
          <a:off x="22110700" y="127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91363</xdr:rowOff>
    </xdr:from>
    <xdr:ext cx="534377" cy="259045"/>
    <xdr:sp macro="" textlink="">
      <xdr:nvSpPr>
        <xdr:cNvPr id="876" name="繰出金該当値テキスト"/>
        <xdr:cNvSpPr txBox="1"/>
      </xdr:nvSpPr>
      <xdr:spPr>
        <a:xfrm>
          <a:off x="22212300" y="1260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113200</xdr:rowOff>
    </xdr:from>
    <xdr:to>
      <xdr:col>112</xdr:col>
      <xdr:colOff>38100</xdr:colOff>
      <xdr:row>75</xdr:row>
      <xdr:rowOff>43350</xdr:rowOff>
    </xdr:to>
    <xdr:sp macro="" textlink="">
      <xdr:nvSpPr>
        <xdr:cNvPr id="877" name="楕円 876"/>
        <xdr:cNvSpPr/>
      </xdr:nvSpPr>
      <xdr:spPr>
        <a:xfrm>
          <a:off x="21272500" y="128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34477</xdr:rowOff>
    </xdr:from>
    <xdr:ext cx="534377" cy="259045"/>
    <xdr:sp macro="" textlink="">
      <xdr:nvSpPr>
        <xdr:cNvPr id="878" name="テキスト ボックス 877"/>
        <xdr:cNvSpPr txBox="1"/>
      </xdr:nvSpPr>
      <xdr:spPr>
        <a:xfrm>
          <a:off x="21056111" y="128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133614</xdr:rowOff>
    </xdr:from>
    <xdr:to>
      <xdr:col>107</xdr:col>
      <xdr:colOff>101600</xdr:colOff>
      <xdr:row>72</xdr:row>
      <xdr:rowOff>63764</xdr:rowOff>
    </xdr:to>
    <xdr:sp macro="" textlink="">
      <xdr:nvSpPr>
        <xdr:cNvPr id="879" name="楕円 878"/>
        <xdr:cNvSpPr/>
      </xdr:nvSpPr>
      <xdr:spPr>
        <a:xfrm>
          <a:off x="20383500" y="123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80291</xdr:rowOff>
    </xdr:from>
    <xdr:ext cx="534377" cy="259045"/>
    <xdr:sp macro="" textlink="">
      <xdr:nvSpPr>
        <xdr:cNvPr id="880" name="テキスト ボックス 879"/>
        <xdr:cNvSpPr txBox="1"/>
      </xdr:nvSpPr>
      <xdr:spPr>
        <a:xfrm>
          <a:off x="20167111" y="1208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114183</xdr:rowOff>
    </xdr:from>
    <xdr:to>
      <xdr:col>102</xdr:col>
      <xdr:colOff>165100</xdr:colOff>
      <xdr:row>72</xdr:row>
      <xdr:rowOff>44333</xdr:rowOff>
    </xdr:to>
    <xdr:sp macro="" textlink="">
      <xdr:nvSpPr>
        <xdr:cNvPr id="881" name="楕円 880"/>
        <xdr:cNvSpPr/>
      </xdr:nvSpPr>
      <xdr:spPr>
        <a:xfrm>
          <a:off x="19494500" y="122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60860</xdr:rowOff>
    </xdr:from>
    <xdr:ext cx="534377" cy="259045"/>
    <xdr:sp macro="" textlink="">
      <xdr:nvSpPr>
        <xdr:cNvPr id="882" name="テキスト ボックス 881"/>
        <xdr:cNvSpPr txBox="1"/>
      </xdr:nvSpPr>
      <xdr:spPr>
        <a:xfrm>
          <a:off x="19278111" y="1206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150096</xdr:rowOff>
    </xdr:from>
    <xdr:to>
      <xdr:col>98</xdr:col>
      <xdr:colOff>38100</xdr:colOff>
      <xdr:row>72</xdr:row>
      <xdr:rowOff>80246</xdr:rowOff>
    </xdr:to>
    <xdr:sp macro="" textlink="">
      <xdr:nvSpPr>
        <xdr:cNvPr id="883" name="楕円 882"/>
        <xdr:cNvSpPr/>
      </xdr:nvSpPr>
      <xdr:spPr>
        <a:xfrm>
          <a:off x="18605500" y="123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96773</xdr:rowOff>
    </xdr:from>
    <xdr:ext cx="534377" cy="259045"/>
    <xdr:sp macro="" textlink="">
      <xdr:nvSpPr>
        <xdr:cNvPr id="884" name="テキスト ボックス 883"/>
        <xdr:cNvSpPr txBox="1"/>
      </xdr:nvSpPr>
      <xdr:spPr>
        <a:xfrm>
          <a:off x="18389111" y="1209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0" name="テキスト ボックス 899"/>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4" name="直線コネクタ 903"/>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7"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0"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1" name="フローチャート: 判断 910"/>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9"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7" name="テキスト ボックス 93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人件費は消防組織の市単独運営などにより、類似団体平均を</a:t>
          </a:r>
          <a:r>
            <a:rPr kumimoji="1" lang="en-US" altLang="ja-JP" sz="1000">
              <a:latin typeface="ＭＳ Ｐゴシック" panose="020B0600070205080204" pitchFamily="50" charset="-128"/>
              <a:ea typeface="ＭＳ Ｐゴシック" panose="020B0600070205080204" pitchFamily="50" charset="-128"/>
            </a:rPr>
            <a:t>9,630</a:t>
          </a:r>
          <a:r>
            <a:rPr kumimoji="1" lang="ja-JP" altLang="en-US" sz="1000">
              <a:latin typeface="ＭＳ Ｐゴシック" panose="020B0600070205080204" pitchFamily="50" charset="-128"/>
              <a:ea typeface="ＭＳ Ｐゴシック" panose="020B0600070205080204" pitchFamily="50" charset="-128"/>
            </a:rPr>
            <a:t>円上回る水準となっている。平成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から保育施設の民営化や業務の民間委託を進めているが、人口減少により１人あたりのコストは年々増加しているので、さらなる努力を続けていく。物件費は、ふるさとづくり応援寄附金に係る郵送料や業務委託料などが大幅増となり、類似団体平均を</a:t>
          </a:r>
          <a:r>
            <a:rPr kumimoji="1" lang="en-US" altLang="ja-JP" sz="1000">
              <a:latin typeface="ＭＳ Ｐゴシック" panose="020B0600070205080204" pitchFamily="50" charset="-128"/>
              <a:ea typeface="ＭＳ Ｐゴシック" panose="020B0600070205080204" pitchFamily="50" charset="-128"/>
            </a:rPr>
            <a:t>2,319</a:t>
          </a:r>
          <a:r>
            <a:rPr kumimoji="1" lang="ja-JP" altLang="en-US" sz="1000">
              <a:latin typeface="ＭＳ Ｐゴシック" panose="020B0600070205080204" pitchFamily="50" charset="-128"/>
              <a:ea typeface="ＭＳ Ｐゴシック" panose="020B0600070205080204" pitchFamily="50" charset="-128"/>
            </a:rPr>
            <a:t>円上回った。ふるさとづくり応援寄附金事業については経費節減に努めながら進めていく。維持補修費は、令和２年度に引き続き豪雪による除雪費のかかり増しにより、類似団体平均を</a:t>
          </a:r>
          <a:r>
            <a:rPr kumimoji="1" lang="en-US" altLang="ja-JP" sz="1000">
              <a:latin typeface="ＭＳ Ｐゴシック" panose="020B0600070205080204" pitchFamily="50" charset="-128"/>
              <a:ea typeface="ＭＳ Ｐゴシック" panose="020B0600070205080204" pitchFamily="50" charset="-128"/>
            </a:rPr>
            <a:t>20,468</a:t>
          </a:r>
          <a:r>
            <a:rPr kumimoji="1" lang="ja-JP" altLang="en-US" sz="1000">
              <a:latin typeface="ＭＳ Ｐゴシック" panose="020B0600070205080204" pitchFamily="50" charset="-128"/>
              <a:ea typeface="ＭＳ Ｐゴシック" panose="020B0600070205080204" pitchFamily="50" charset="-128"/>
            </a:rPr>
            <a:t>円上回っている。豪雪地域であること、老朽化した施設の修繕費用の増が見込まれることなどから今後も類似団体平均を上回る水準で推移すると見込まれる。扶助費については類似団体平均を下回っているが、人口減少などにより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人当たりコストはいずれも年々増加しており、今後は認定こども園の施設型給付費などの子育て支援策などによる扶助費の増加などが見込まれる。補助費等は前年度より</a:t>
          </a:r>
          <a:r>
            <a:rPr kumimoji="1" lang="en-US" altLang="ja-JP" sz="1000">
              <a:latin typeface="ＭＳ Ｐゴシック" panose="020B0600070205080204" pitchFamily="50" charset="-128"/>
              <a:ea typeface="ＭＳ Ｐゴシック" panose="020B0600070205080204" pitchFamily="50" charset="-128"/>
            </a:rPr>
            <a:t>83,169</a:t>
          </a:r>
          <a:r>
            <a:rPr kumimoji="1" lang="ja-JP" altLang="en-US" sz="1000">
              <a:latin typeface="ＭＳ Ｐゴシック" panose="020B0600070205080204" pitchFamily="50" charset="-128"/>
              <a:ea typeface="ＭＳ Ｐゴシック" panose="020B0600070205080204" pitchFamily="50" charset="-128"/>
            </a:rPr>
            <a:t>円減少の</a:t>
          </a:r>
          <a:r>
            <a:rPr kumimoji="1" lang="en-US" altLang="ja-JP" sz="1000">
              <a:latin typeface="ＭＳ Ｐゴシック" panose="020B0600070205080204" pitchFamily="50" charset="-128"/>
              <a:ea typeface="ＭＳ Ｐゴシック" panose="020B0600070205080204" pitchFamily="50" charset="-128"/>
            </a:rPr>
            <a:t>114,388</a:t>
          </a:r>
          <a:r>
            <a:rPr kumimoji="1" lang="ja-JP" altLang="en-US" sz="1000">
              <a:latin typeface="ＭＳ Ｐゴシック" panose="020B0600070205080204" pitchFamily="50" charset="-128"/>
              <a:ea typeface="ＭＳ Ｐゴシック" panose="020B0600070205080204" pitchFamily="50" charset="-128"/>
            </a:rPr>
            <a:t>円で、類似団体平均を</a:t>
          </a:r>
          <a:r>
            <a:rPr kumimoji="1" lang="en-US" altLang="ja-JP" sz="1000">
              <a:latin typeface="ＭＳ Ｐゴシック" panose="020B0600070205080204" pitchFamily="50" charset="-128"/>
              <a:ea typeface="ＭＳ Ｐゴシック" panose="020B0600070205080204" pitchFamily="50" charset="-128"/>
            </a:rPr>
            <a:t>17,288</a:t>
          </a:r>
          <a:r>
            <a:rPr kumimoji="1" lang="ja-JP" altLang="en-US" sz="1000">
              <a:latin typeface="ＭＳ Ｐゴシック" panose="020B0600070205080204" pitchFamily="50" charset="-128"/>
              <a:ea typeface="ＭＳ Ｐゴシック" panose="020B0600070205080204" pitchFamily="50" charset="-128"/>
            </a:rPr>
            <a:t>円上回った。特別定額給付金が皆減となったものの、ふるさとづくり応援寄附金の増に伴い、返礼品に係る経費が増となったことによる。普通建設事業費は前年度より</a:t>
          </a:r>
          <a:r>
            <a:rPr kumimoji="1" lang="en-US" altLang="ja-JP" sz="1000">
              <a:latin typeface="ＭＳ Ｐゴシック" panose="020B0600070205080204" pitchFamily="50" charset="-128"/>
              <a:ea typeface="ＭＳ Ｐゴシック" panose="020B0600070205080204" pitchFamily="50" charset="-128"/>
            </a:rPr>
            <a:t>7,544</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89,449</a:t>
          </a:r>
          <a:r>
            <a:rPr kumimoji="1" lang="ja-JP" altLang="en-US" sz="1000">
              <a:latin typeface="ＭＳ Ｐゴシック" panose="020B0600070205080204" pitchFamily="50" charset="-128"/>
              <a:ea typeface="ＭＳ Ｐゴシック" panose="020B0600070205080204" pitchFamily="50" charset="-128"/>
            </a:rPr>
            <a:t>円で、類似団体平均を</a:t>
          </a:r>
          <a:r>
            <a:rPr kumimoji="1" lang="en-US" altLang="ja-JP" sz="1000">
              <a:latin typeface="ＭＳ Ｐゴシック" panose="020B0600070205080204" pitchFamily="50" charset="-128"/>
              <a:ea typeface="ＭＳ Ｐゴシック" panose="020B0600070205080204" pitchFamily="50" charset="-128"/>
            </a:rPr>
            <a:t>3,470</a:t>
          </a:r>
          <a:r>
            <a:rPr kumimoji="1" lang="ja-JP" altLang="en-US" sz="1000">
              <a:latin typeface="ＭＳ Ｐゴシック" panose="020B0600070205080204" pitchFamily="50" charset="-128"/>
              <a:ea typeface="ＭＳ Ｐゴシック" panose="020B0600070205080204" pitchFamily="50" charset="-128"/>
            </a:rPr>
            <a:t>円下回っている。民有林林道整備事業などが完了したが、旧楯岡高等学校跡地を活用したにぎわい創造活性化施設整備事業などが増となったことによる。今後はＪＲ村山駅東西エリアの開発などの大規模事業が続くため、市債残高を増やさないよう留意しながら、事業を厳選し計画的に実施していく。災害復旧費は令和２年豪雨災害による工事により大幅増となり、類似団体内順位も１位となった。工事は４年度をもって完了する見込みである。公債費はこれまで実施してきた地方債の発行抑制や繰上償還の効果で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年度から類似団体平均以下になっているが、令和３年度は前年度より</a:t>
          </a:r>
          <a:r>
            <a:rPr kumimoji="1" lang="en-US" altLang="ja-JP" sz="1000">
              <a:latin typeface="ＭＳ Ｐゴシック" panose="020B0600070205080204" pitchFamily="50" charset="-128"/>
              <a:ea typeface="ＭＳ Ｐゴシック" panose="020B0600070205080204" pitchFamily="50" charset="-128"/>
            </a:rPr>
            <a:t>1,256</a:t>
          </a:r>
          <a:r>
            <a:rPr kumimoji="1" lang="ja-JP" altLang="en-US" sz="1000">
              <a:latin typeface="ＭＳ Ｐゴシック" panose="020B0600070205080204" pitchFamily="50" charset="-128"/>
              <a:ea typeface="ＭＳ Ｐゴシック" panose="020B0600070205080204" pitchFamily="50" charset="-128"/>
            </a:rPr>
            <a:t>円増加した。平成</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年度以降積極的に利用している過疎対策事業債の償還年限が他の起債より短いため</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年あたりの元金償還額が大きくなることから今後も増加が見込まれるため、引き続き地方債発行を抑制し財政の健全化を図っていく必要がある。積立金は、ふるさとづくり応援寄附金の全額を基金に積み立てる手法を採用していることもあり金額が大きくなっている。今後の公共施設の老朽化などに対応するため特定目的基金の積立を計画的に行い、財政調整基金についても財政運営上必要な水準を維持できるようにし、財政運営に役立てていく。繰出金は、令和２年度より下水道事業が公営企業法適用の企業会計になり繰出金が補助費等へ移行したことにより減少傾向にあるが、令和３年度は前年度より</a:t>
          </a:r>
          <a:r>
            <a:rPr kumimoji="1" lang="en-US" altLang="ja-JP" sz="1000">
              <a:latin typeface="ＭＳ Ｐゴシック" panose="020B0600070205080204" pitchFamily="50" charset="-128"/>
              <a:ea typeface="ＭＳ Ｐゴシック" panose="020B0600070205080204" pitchFamily="50" charset="-128"/>
            </a:rPr>
            <a:t>1,956</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50,893</a:t>
          </a:r>
          <a:r>
            <a:rPr kumimoji="1" lang="ja-JP" altLang="en-US" sz="1000">
              <a:latin typeface="ＭＳ Ｐゴシック" panose="020B0600070205080204" pitchFamily="50" charset="-128"/>
              <a:ea typeface="ＭＳ Ｐゴシック" panose="020B0600070205080204" pitchFamily="50" charset="-128"/>
            </a:rPr>
            <a:t>円であった。国民健康保険事業などへの繰出金は増加傾向にあるため、各会計の健全運営に向けた取組みを進めていく。</a:t>
          </a:r>
        </a:p>
        <a:p>
          <a:r>
            <a:rPr kumimoji="1" lang="ja-JP" altLang="en-US" sz="10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22,652
22,467
196.98
19,269,484
17,719,637
1,440,238
7,790,712
13,770,467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98552</xdr:rowOff>
    </xdr:from>
    <xdr:to>
      <xdr:col>24</xdr:col>
      <xdr:colOff>63500</xdr:colOff>
      <xdr:row>33</xdr:row>
      <xdr:rowOff>121603</xdr:rowOff>
    </xdr:to>
    <xdr:cxnSp macro="">
      <xdr:nvCxnSpPr>
        <xdr:cNvPr id="61" name="直線コネクタ 60"/>
        <xdr:cNvCxnSpPr/>
      </xdr:nvCxnSpPr>
      <xdr:spPr>
        <a:xfrm flipV="1">
          <a:off x="3797300" y="5756402"/>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102188</xdr:rowOff>
    </xdr:from>
    <xdr:ext cx="469744" cy="259045"/>
    <xdr:sp macro="" textlink="">
      <xdr:nvSpPr>
        <xdr:cNvPr id="62" name="議会費平均値テキスト"/>
        <xdr:cNvSpPr txBox="1"/>
      </xdr:nvSpPr>
      <xdr:spPr>
        <a:xfrm>
          <a:off x="4686300" y="610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121603</xdr:rowOff>
    </xdr:from>
    <xdr:to>
      <xdr:col>19</xdr:col>
      <xdr:colOff>177800</xdr:colOff>
      <xdr:row>34</xdr:row>
      <xdr:rowOff>3873</xdr:rowOff>
    </xdr:to>
    <xdr:cxnSp macro="">
      <xdr:nvCxnSpPr>
        <xdr:cNvPr id="64" name="直線コネクタ 63"/>
        <xdr:cNvCxnSpPr/>
      </xdr:nvCxnSpPr>
      <xdr:spPr>
        <a:xfrm flipV="1">
          <a:off x="2908300" y="5779453"/>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113221</xdr:rowOff>
    </xdr:from>
    <xdr:to>
      <xdr:col>15</xdr:col>
      <xdr:colOff>50800</xdr:colOff>
      <xdr:row>34</xdr:row>
      <xdr:rowOff>3873</xdr:rowOff>
    </xdr:to>
    <xdr:cxnSp macro="">
      <xdr:nvCxnSpPr>
        <xdr:cNvPr id="67" name="直線コネクタ 66"/>
        <xdr:cNvCxnSpPr/>
      </xdr:nvCxnSpPr>
      <xdr:spPr>
        <a:xfrm>
          <a:off x="2019300" y="5771071"/>
          <a:ext cx="889000" cy="6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113221</xdr:rowOff>
    </xdr:from>
    <xdr:to>
      <xdr:col>10</xdr:col>
      <xdr:colOff>114300</xdr:colOff>
      <xdr:row>34</xdr:row>
      <xdr:rowOff>22352</xdr:rowOff>
    </xdr:to>
    <xdr:cxnSp macro="">
      <xdr:nvCxnSpPr>
        <xdr:cNvPr id="70" name="直線コネクタ 69"/>
        <xdr:cNvCxnSpPr/>
      </xdr:nvCxnSpPr>
      <xdr:spPr>
        <a:xfrm flipV="1">
          <a:off x="1130300" y="5771071"/>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47752</xdr:rowOff>
    </xdr:from>
    <xdr:to>
      <xdr:col>24</xdr:col>
      <xdr:colOff>114300</xdr:colOff>
      <xdr:row>33</xdr:row>
      <xdr:rowOff>149352</xdr:rowOff>
    </xdr:to>
    <xdr:sp macro="" textlink="">
      <xdr:nvSpPr>
        <xdr:cNvPr id="80" name="楕円 79"/>
        <xdr:cNvSpPr/>
      </xdr:nvSpPr>
      <xdr:spPr>
        <a:xfrm>
          <a:off x="45847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70629</xdr:rowOff>
    </xdr:from>
    <xdr:ext cx="469744" cy="259045"/>
    <xdr:sp macro="" textlink="">
      <xdr:nvSpPr>
        <xdr:cNvPr id="81" name="議会費該当値テキスト"/>
        <xdr:cNvSpPr txBox="1"/>
      </xdr:nvSpPr>
      <xdr:spPr>
        <a:xfrm>
          <a:off x="4686300" y="555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70803</xdr:rowOff>
    </xdr:from>
    <xdr:to>
      <xdr:col>20</xdr:col>
      <xdr:colOff>38100</xdr:colOff>
      <xdr:row>34</xdr:row>
      <xdr:rowOff>953</xdr:rowOff>
    </xdr:to>
    <xdr:sp macro="" textlink="">
      <xdr:nvSpPr>
        <xdr:cNvPr id="82" name="楕円 81"/>
        <xdr:cNvSpPr/>
      </xdr:nvSpPr>
      <xdr:spPr>
        <a:xfrm>
          <a:off x="3746500" y="57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17480</xdr:rowOff>
    </xdr:from>
    <xdr:ext cx="469744" cy="259045"/>
    <xdr:sp macro="" textlink="">
      <xdr:nvSpPr>
        <xdr:cNvPr id="83" name="テキスト ボックス 82"/>
        <xdr:cNvSpPr txBox="1"/>
      </xdr:nvSpPr>
      <xdr:spPr>
        <a:xfrm>
          <a:off x="3562428" y="550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124523</xdr:rowOff>
    </xdr:from>
    <xdr:to>
      <xdr:col>15</xdr:col>
      <xdr:colOff>101600</xdr:colOff>
      <xdr:row>34</xdr:row>
      <xdr:rowOff>54673</xdr:rowOff>
    </xdr:to>
    <xdr:sp macro="" textlink="">
      <xdr:nvSpPr>
        <xdr:cNvPr id="84" name="楕円 83"/>
        <xdr:cNvSpPr/>
      </xdr:nvSpPr>
      <xdr:spPr>
        <a:xfrm>
          <a:off x="2857500" y="57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71200</xdr:rowOff>
    </xdr:from>
    <xdr:ext cx="469744" cy="259045"/>
    <xdr:sp macro="" textlink="">
      <xdr:nvSpPr>
        <xdr:cNvPr id="85" name="テキスト ボックス 84"/>
        <xdr:cNvSpPr txBox="1"/>
      </xdr:nvSpPr>
      <xdr:spPr>
        <a:xfrm>
          <a:off x="2673428" y="555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62421</xdr:rowOff>
    </xdr:from>
    <xdr:to>
      <xdr:col>10</xdr:col>
      <xdr:colOff>165100</xdr:colOff>
      <xdr:row>33</xdr:row>
      <xdr:rowOff>164021</xdr:rowOff>
    </xdr:to>
    <xdr:sp macro="" textlink="">
      <xdr:nvSpPr>
        <xdr:cNvPr id="86" name="楕円 85"/>
        <xdr:cNvSpPr/>
      </xdr:nvSpPr>
      <xdr:spPr>
        <a:xfrm>
          <a:off x="1968500" y="57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9098</xdr:rowOff>
    </xdr:from>
    <xdr:ext cx="469744" cy="259045"/>
    <xdr:sp macro="" textlink="">
      <xdr:nvSpPr>
        <xdr:cNvPr id="87" name="テキスト ボックス 86"/>
        <xdr:cNvSpPr txBox="1"/>
      </xdr:nvSpPr>
      <xdr:spPr>
        <a:xfrm>
          <a:off x="1784428" y="549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143002</xdr:rowOff>
    </xdr:from>
    <xdr:to>
      <xdr:col>6</xdr:col>
      <xdr:colOff>38100</xdr:colOff>
      <xdr:row>34</xdr:row>
      <xdr:rowOff>73152</xdr:rowOff>
    </xdr:to>
    <xdr:sp macro="" textlink="">
      <xdr:nvSpPr>
        <xdr:cNvPr id="88" name="楕円 87"/>
        <xdr:cNvSpPr/>
      </xdr:nvSpPr>
      <xdr:spPr>
        <a:xfrm>
          <a:off x="10795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89679</xdr:rowOff>
    </xdr:from>
    <xdr:ext cx="469744" cy="259045"/>
    <xdr:sp macro="" textlink="">
      <xdr:nvSpPr>
        <xdr:cNvPr id="89" name="テキスト ボックス 88"/>
        <xdr:cNvSpPr txBox="1"/>
      </xdr:nvSpPr>
      <xdr:spPr>
        <a:xfrm>
          <a:off x="895428"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17536</xdr:rowOff>
    </xdr:from>
    <xdr:to>
      <xdr:col>24</xdr:col>
      <xdr:colOff>63500</xdr:colOff>
      <xdr:row>52</xdr:row>
      <xdr:rowOff>98145</xdr:rowOff>
    </xdr:to>
    <xdr:cxnSp macro="">
      <xdr:nvCxnSpPr>
        <xdr:cNvPr id="116" name="直線コネクタ 115"/>
        <xdr:cNvCxnSpPr/>
      </xdr:nvCxnSpPr>
      <xdr:spPr>
        <a:xfrm>
          <a:off x="3797300" y="8932936"/>
          <a:ext cx="838200" cy="8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15878</xdr:rowOff>
    </xdr:from>
    <xdr:ext cx="599010" cy="259045"/>
    <xdr:sp macro="" textlink="">
      <xdr:nvSpPr>
        <xdr:cNvPr id="117" name="総務費平均値テキスト"/>
        <xdr:cNvSpPr txBox="1"/>
      </xdr:nvSpPr>
      <xdr:spPr>
        <a:xfrm>
          <a:off x="4686300" y="9445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17536</xdr:rowOff>
    </xdr:from>
    <xdr:to>
      <xdr:col>19</xdr:col>
      <xdr:colOff>177800</xdr:colOff>
      <xdr:row>56</xdr:row>
      <xdr:rowOff>48187</xdr:rowOff>
    </xdr:to>
    <xdr:cxnSp macro="">
      <xdr:nvCxnSpPr>
        <xdr:cNvPr id="119" name="直線コネクタ 118"/>
        <xdr:cNvCxnSpPr/>
      </xdr:nvCxnSpPr>
      <xdr:spPr>
        <a:xfrm flipV="1">
          <a:off x="2908300" y="8932936"/>
          <a:ext cx="889000" cy="7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89899</xdr:rowOff>
    </xdr:from>
    <xdr:ext cx="599010" cy="259045"/>
    <xdr:sp macro="" textlink="">
      <xdr:nvSpPr>
        <xdr:cNvPr id="121" name="テキスト ボックス 120"/>
        <xdr:cNvSpPr txBox="1"/>
      </xdr:nvSpPr>
      <xdr:spPr>
        <a:xfrm>
          <a:off x="3497795" y="91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48187</xdr:rowOff>
    </xdr:from>
    <xdr:to>
      <xdr:col>15</xdr:col>
      <xdr:colOff>50800</xdr:colOff>
      <xdr:row>56</xdr:row>
      <xdr:rowOff>115788</xdr:rowOff>
    </xdr:to>
    <xdr:cxnSp macro="">
      <xdr:nvCxnSpPr>
        <xdr:cNvPr id="122" name="直線コネクタ 121"/>
        <xdr:cNvCxnSpPr/>
      </xdr:nvCxnSpPr>
      <xdr:spPr>
        <a:xfrm flipV="1">
          <a:off x="2019300" y="9649387"/>
          <a:ext cx="889000" cy="6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46047</xdr:rowOff>
    </xdr:from>
    <xdr:ext cx="599010" cy="259045"/>
    <xdr:sp macro="" textlink="">
      <xdr:nvSpPr>
        <xdr:cNvPr id="124" name="テキスト ボックス 123"/>
        <xdr:cNvSpPr txBox="1"/>
      </xdr:nvSpPr>
      <xdr:spPr>
        <a:xfrm>
          <a:off x="2608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67280</xdr:rowOff>
    </xdr:from>
    <xdr:to>
      <xdr:col>10</xdr:col>
      <xdr:colOff>114300</xdr:colOff>
      <xdr:row>56</xdr:row>
      <xdr:rowOff>115788</xdr:rowOff>
    </xdr:to>
    <xdr:cxnSp macro="">
      <xdr:nvCxnSpPr>
        <xdr:cNvPr id="125" name="直線コネクタ 124"/>
        <xdr:cNvCxnSpPr/>
      </xdr:nvCxnSpPr>
      <xdr:spPr>
        <a:xfrm>
          <a:off x="1130300" y="9668480"/>
          <a:ext cx="889000" cy="4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146539</xdr:rowOff>
    </xdr:from>
    <xdr:ext cx="534377" cy="259045"/>
    <xdr:sp macro="" textlink="">
      <xdr:nvSpPr>
        <xdr:cNvPr id="127" name="テキスト ボックス 126"/>
        <xdr:cNvSpPr txBox="1"/>
      </xdr:nvSpPr>
      <xdr:spPr>
        <a:xfrm>
          <a:off x="1752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122461</xdr:rowOff>
    </xdr:from>
    <xdr:ext cx="534377" cy="259045"/>
    <xdr:sp macro="" textlink="">
      <xdr:nvSpPr>
        <xdr:cNvPr id="129" name="テキスト ボックス 128"/>
        <xdr:cNvSpPr txBox="1"/>
      </xdr:nvSpPr>
      <xdr:spPr>
        <a:xfrm>
          <a:off x="863111" y="97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47345</xdr:rowOff>
    </xdr:from>
    <xdr:to>
      <xdr:col>24</xdr:col>
      <xdr:colOff>114300</xdr:colOff>
      <xdr:row>52</xdr:row>
      <xdr:rowOff>148945</xdr:rowOff>
    </xdr:to>
    <xdr:sp macro="" textlink="">
      <xdr:nvSpPr>
        <xdr:cNvPr id="135" name="楕円 134"/>
        <xdr:cNvSpPr/>
      </xdr:nvSpPr>
      <xdr:spPr>
        <a:xfrm>
          <a:off x="4584700" y="89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70222</xdr:rowOff>
    </xdr:from>
    <xdr:ext cx="599010" cy="259045"/>
    <xdr:sp macro="" textlink="">
      <xdr:nvSpPr>
        <xdr:cNvPr id="136" name="総務費該当値テキスト"/>
        <xdr:cNvSpPr txBox="1"/>
      </xdr:nvSpPr>
      <xdr:spPr>
        <a:xfrm>
          <a:off x="4686300" y="881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138186</xdr:rowOff>
    </xdr:from>
    <xdr:to>
      <xdr:col>20</xdr:col>
      <xdr:colOff>38100</xdr:colOff>
      <xdr:row>52</xdr:row>
      <xdr:rowOff>68336</xdr:rowOff>
    </xdr:to>
    <xdr:sp macro="" textlink="">
      <xdr:nvSpPr>
        <xdr:cNvPr id="137" name="楕円 136"/>
        <xdr:cNvSpPr/>
      </xdr:nvSpPr>
      <xdr:spPr>
        <a:xfrm>
          <a:off x="3746500" y="88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84863</xdr:rowOff>
    </xdr:from>
    <xdr:ext cx="599010" cy="259045"/>
    <xdr:sp macro="" textlink="">
      <xdr:nvSpPr>
        <xdr:cNvPr id="138" name="テキスト ボックス 137"/>
        <xdr:cNvSpPr txBox="1"/>
      </xdr:nvSpPr>
      <xdr:spPr>
        <a:xfrm>
          <a:off x="3497795" y="865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168837</xdr:rowOff>
    </xdr:from>
    <xdr:to>
      <xdr:col>15</xdr:col>
      <xdr:colOff>101600</xdr:colOff>
      <xdr:row>56</xdr:row>
      <xdr:rowOff>98987</xdr:rowOff>
    </xdr:to>
    <xdr:sp macro="" textlink="">
      <xdr:nvSpPr>
        <xdr:cNvPr id="139" name="楕円 138"/>
        <xdr:cNvSpPr/>
      </xdr:nvSpPr>
      <xdr:spPr>
        <a:xfrm>
          <a:off x="2857500" y="95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90114</xdr:rowOff>
    </xdr:from>
    <xdr:ext cx="534377" cy="259045"/>
    <xdr:sp macro="" textlink="">
      <xdr:nvSpPr>
        <xdr:cNvPr id="140" name="テキスト ボックス 139"/>
        <xdr:cNvSpPr txBox="1"/>
      </xdr:nvSpPr>
      <xdr:spPr>
        <a:xfrm>
          <a:off x="2641111" y="969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64988</xdr:rowOff>
    </xdr:from>
    <xdr:to>
      <xdr:col>10</xdr:col>
      <xdr:colOff>165100</xdr:colOff>
      <xdr:row>56</xdr:row>
      <xdr:rowOff>166588</xdr:rowOff>
    </xdr:to>
    <xdr:sp macro="" textlink="">
      <xdr:nvSpPr>
        <xdr:cNvPr id="141" name="楕円 140"/>
        <xdr:cNvSpPr/>
      </xdr:nvSpPr>
      <xdr:spPr>
        <a:xfrm>
          <a:off x="1968500" y="96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157715</xdr:rowOff>
    </xdr:from>
    <xdr:ext cx="534377" cy="259045"/>
    <xdr:sp macro="" textlink="">
      <xdr:nvSpPr>
        <xdr:cNvPr id="142" name="テキスト ボックス 141"/>
        <xdr:cNvSpPr txBox="1"/>
      </xdr:nvSpPr>
      <xdr:spPr>
        <a:xfrm>
          <a:off x="1752111" y="97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16480</xdr:rowOff>
    </xdr:from>
    <xdr:to>
      <xdr:col>6</xdr:col>
      <xdr:colOff>38100</xdr:colOff>
      <xdr:row>56</xdr:row>
      <xdr:rowOff>118080</xdr:rowOff>
    </xdr:to>
    <xdr:sp macro="" textlink="">
      <xdr:nvSpPr>
        <xdr:cNvPr id="143" name="楕円 142"/>
        <xdr:cNvSpPr/>
      </xdr:nvSpPr>
      <xdr:spPr>
        <a:xfrm>
          <a:off x="1079500" y="96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134607</xdr:rowOff>
    </xdr:from>
    <xdr:ext cx="534377" cy="259045"/>
    <xdr:sp macro="" textlink="">
      <xdr:nvSpPr>
        <xdr:cNvPr id="144" name="テキスト ボックス 143"/>
        <xdr:cNvSpPr txBox="1"/>
      </xdr:nvSpPr>
      <xdr:spPr>
        <a:xfrm>
          <a:off x="863111" y="939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104300</xdr:rowOff>
    </xdr:from>
    <xdr:to>
      <xdr:col>24</xdr:col>
      <xdr:colOff>62865</xdr:colOff>
      <xdr:row>77</xdr:row>
      <xdr:rowOff>167067</xdr:rowOff>
    </xdr:to>
    <xdr:cxnSp macro="">
      <xdr:nvCxnSpPr>
        <xdr:cNvPr id="171" name="直線コネクタ 170"/>
        <xdr:cNvCxnSpPr/>
      </xdr:nvCxnSpPr>
      <xdr:spPr>
        <a:xfrm flipV="1">
          <a:off x="4633595" y="11934350"/>
          <a:ext cx="1270" cy="1434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170894</xdr:rowOff>
    </xdr:from>
    <xdr:ext cx="599010" cy="259045"/>
    <xdr:sp macro="" textlink="">
      <xdr:nvSpPr>
        <xdr:cNvPr id="172" name="民生費最小値テキスト"/>
        <xdr:cNvSpPr txBox="1"/>
      </xdr:nvSpPr>
      <xdr:spPr>
        <a:xfrm>
          <a:off x="4686300" y="1337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167067</xdr:rowOff>
    </xdr:from>
    <xdr:to>
      <xdr:col>24</xdr:col>
      <xdr:colOff>152400</xdr:colOff>
      <xdr:row>77</xdr:row>
      <xdr:rowOff>167067</xdr:rowOff>
    </xdr:to>
    <xdr:cxnSp macro="">
      <xdr:nvCxnSpPr>
        <xdr:cNvPr id="173" name="直線コネクタ 172"/>
        <xdr:cNvCxnSpPr/>
      </xdr:nvCxnSpPr>
      <xdr:spPr>
        <a:xfrm>
          <a:off x="4546600" y="1336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50977</xdr:rowOff>
    </xdr:from>
    <xdr:ext cx="599010" cy="259045"/>
    <xdr:sp macro="" textlink="">
      <xdr:nvSpPr>
        <xdr:cNvPr id="174" name="民生費最大値テキスト"/>
        <xdr:cNvSpPr txBox="1"/>
      </xdr:nvSpPr>
      <xdr:spPr>
        <a:xfrm>
          <a:off x="4686300" y="1170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104300</xdr:rowOff>
    </xdr:from>
    <xdr:to>
      <xdr:col>24</xdr:col>
      <xdr:colOff>152400</xdr:colOff>
      <xdr:row>69</xdr:row>
      <xdr:rowOff>104300</xdr:rowOff>
    </xdr:to>
    <xdr:cxnSp macro="">
      <xdr:nvCxnSpPr>
        <xdr:cNvPr id="175" name="直線コネクタ 174"/>
        <xdr:cNvCxnSpPr/>
      </xdr:nvCxnSpPr>
      <xdr:spPr>
        <a:xfrm>
          <a:off x="4546600" y="119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128956</xdr:rowOff>
    </xdr:from>
    <xdr:to>
      <xdr:col>24</xdr:col>
      <xdr:colOff>63500</xdr:colOff>
      <xdr:row>77</xdr:row>
      <xdr:rowOff>56021</xdr:rowOff>
    </xdr:to>
    <xdr:cxnSp macro="">
      <xdr:nvCxnSpPr>
        <xdr:cNvPr id="176" name="直線コネクタ 175"/>
        <xdr:cNvCxnSpPr/>
      </xdr:nvCxnSpPr>
      <xdr:spPr>
        <a:xfrm flipV="1">
          <a:off x="3797300" y="12987706"/>
          <a:ext cx="838200" cy="26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99901</xdr:rowOff>
    </xdr:from>
    <xdr:ext cx="599010" cy="259045"/>
    <xdr:sp macro="" textlink="">
      <xdr:nvSpPr>
        <xdr:cNvPr id="177" name="民生費平均値テキスト"/>
        <xdr:cNvSpPr txBox="1"/>
      </xdr:nvSpPr>
      <xdr:spPr>
        <a:xfrm>
          <a:off x="4686300" y="12615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77024</xdr:rowOff>
    </xdr:from>
    <xdr:to>
      <xdr:col>24</xdr:col>
      <xdr:colOff>114300</xdr:colOff>
      <xdr:row>75</xdr:row>
      <xdr:rowOff>7174</xdr:rowOff>
    </xdr:to>
    <xdr:sp macro="" textlink="">
      <xdr:nvSpPr>
        <xdr:cNvPr id="178" name="フローチャート: 判断 177"/>
        <xdr:cNvSpPr/>
      </xdr:nvSpPr>
      <xdr:spPr>
        <a:xfrm>
          <a:off x="45847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56021</xdr:rowOff>
    </xdr:from>
    <xdr:to>
      <xdr:col>19</xdr:col>
      <xdr:colOff>177800</xdr:colOff>
      <xdr:row>77</xdr:row>
      <xdr:rowOff>135150</xdr:rowOff>
    </xdr:to>
    <xdr:cxnSp macro="">
      <xdr:nvCxnSpPr>
        <xdr:cNvPr id="179" name="直線コネクタ 178"/>
        <xdr:cNvCxnSpPr/>
      </xdr:nvCxnSpPr>
      <xdr:spPr>
        <a:xfrm flipV="1">
          <a:off x="2908300" y="13257671"/>
          <a:ext cx="889000" cy="7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78167</xdr:rowOff>
    </xdr:from>
    <xdr:to>
      <xdr:col>20</xdr:col>
      <xdr:colOff>38100</xdr:colOff>
      <xdr:row>76</xdr:row>
      <xdr:rowOff>8316</xdr:rowOff>
    </xdr:to>
    <xdr:sp macro="" textlink="">
      <xdr:nvSpPr>
        <xdr:cNvPr id="180" name="フローチャート: 判断 179"/>
        <xdr:cNvSpPr/>
      </xdr:nvSpPr>
      <xdr:spPr>
        <a:xfrm>
          <a:off x="3746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24844</xdr:rowOff>
    </xdr:from>
    <xdr:ext cx="599010" cy="259045"/>
    <xdr:sp macro="" textlink="">
      <xdr:nvSpPr>
        <xdr:cNvPr id="181" name="テキスト ボックス 180"/>
        <xdr:cNvSpPr txBox="1"/>
      </xdr:nvSpPr>
      <xdr:spPr>
        <a:xfrm>
          <a:off x="3497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126191</xdr:rowOff>
    </xdr:from>
    <xdr:to>
      <xdr:col>15</xdr:col>
      <xdr:colOff>50800</xdr:colOff>
      <xdr:row>77</xdr:row>
      <xdr:rowOff>135150</xdr:rowOff>
    </xdr:to>
    <xdr:cxnSp macro="">
      <xdr:nvCxnSpPr>
        <xdr:cNvPr id="182" name="直線コネクタ 181"/>
        <xdr:cNvCxnSpPr/>
      </xdr:nvCxnSpPr>
      <xdr:spPr>
        <a:xfrm>
          <a:off x="2019300" y="13327841"/>
          <a:ext cx="889000" cy="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150470</xdr:rowOff>
    </xdr:from>
    <xdr:to>
      <xdr:col>15</xdr:col>
      <xdr:colOff>101600</xdr:colOff>
      <xdr:row>76</xdr:row>
      <xdr:rowOff>80620</xdr:rowOff>
    </xdr:to>
    <xdr:sp macro="" textlink="">
      <xdr:nvSpPr>
        <xdr:cNvPr id="183" name="フローチャート: 判断 182"/>
        <xdr:cNvSpPr/>
      </xdr:nvSpPr>
      <xdr:spPr>
        <a:xfrm>
          <a:off x="2857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97147</xdr:rowOff>
    </xdr:from>
    <xdr:ext cx="599010" cy="259045"/>
    <xdr:sp macro="" textlink="">
      <xdr:nvSpPr>
        <xdr:cNvPr id="184" name="テキスト ボックス 183"/>
        <xdr:cNvSpPr txBox="1"/>
      </xdr:nvSpPr>
      <xdr:spPr>
        <a:xfrm>
          <a:off x="2608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126191</xdr:rowOff>
    </xdr:from>
    <xdr:to>
      <xdr:col>10</xdr:col>
      <xdr:colOff>114300</xdr:colOff>
      <xdr:row>78</xdr:row>
      <xdr:rowOff>38452</xdr:rowOff>
    </xdr:to>
    <xdr:cxnSp macro="">
      <xdr:nvCxnSpPr>
        <xdr:cNvPr id="185" name="直線コネクタ 184"/>
        <xdr:cNvCxnSpPr/>
      </xdr:nvCxnSpPr>
      <xdr:spPr>
        <a:xfrm flipV="1">
          <a:off x="1130300" y="13327841"/>
          <a:ext cx="889000" cy="8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93276</xdr:rowOff>
    </xdr:from>
    <xdr:to>
      <xdr:col>10</xdr:col>
      <xdr:colOff>165100</xdr:colOff>
      <xdr:row>77</xdr:row>
      <xdr:rowOff>23426</xdr:rowOff>
    </xdr:to>
    <xdr:sp macro="" textlink="">
      <xdr:nvSpPr>
        <xdr:cNvPr id="186" name="フローチャート: 判断 185"/>
        <xdr:cNvSpPr/>
      </xdr:nvSpPr>
      <xdr:spPr>
        <a:xfrm>
          <a:off x="1968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39953</xdr:rowOff>
    </xdr:from>
    <xdr:ext cx="599010" cy="259045"/>
    <xdr:sp macro="" textlink="">
      <xdr:nvSpPr>
        <xdr:cNvPr id="187" name="テキスト ボックス 186"/>
        <xdr:cNvSpPr txBox="1"/>
      </xdr:nvSpPr>
      <xdr:spPr>
        <a:xfrm>
          <a:off x="1719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120817</xdr:rowOff>
    </xdr:from>
    <xdr:to>
      <xdr:col>6</xdr:col>
      <xdr:colOff>38100</xdr:colOff>
      <xdr:row>77</xdr:row>
      <xdr:rowOff>50967</xdr:rowOff>
    </xdr:to>
    <xdr:sp macro="" textlink="">
      <xdr:nvSpPr>
        <xdr:cNvPr id="188" name="フローチャート: 判断 187"/>
        <xdr:cNvSpPr/>
      </xdr:nvSpPr>
      <xdr:spPr>
        <a:xfrm>
          <a:off x="1079500" y="131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67494</xdr:rowOff>
    </xdr:from>
    <xdr:ext cx="599010" cy="259045"/>
    <xdr:sp macro="" textlink="">
      <xdr:nvSpPr>
        <xdr:cNvPr id="189" name="テキスト ボックス 188"/>
        <xdr:cNvSpPr txBox="1"/>
      </xdr:nvSpPr>
      <xdr:spPr>
        <a:xfrm>
          <a:off x="830795" y="1292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78156</xdr:rowOff>
    </xdr:from>
    <xdr:to>
      <xdr:col>24</xdr:col>
      <xdr:colOff>114300</xdr:colOff>
      <xdr:row>76</xdr:row>
      <xdr:rowOff>8306</xdr:rowOff>
    </xdr:to>
    <xdr:sp macro="" textlink="">
      <xdr:nvSpPr>
        <xdr:cNvPr id="195" name="楕円 194"/>
        <xdr:cNvSpPr/>
      </xdr:nvSpPr>
      <xdr:spPr>
        <a:xfrm>
          <a:off x="4584700" y="129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56583</xdr:rowOff>
    </xdr:from>
    <xdr:ext cx="599010" cy="259045"/>
    <xdr:sp macro="" textlink="">
      <xdr:nvSpPr>
        <xdr:cNvPr id="196" name="民生費該当値テキスト"/>
        <xdr:cNvSpPr txBox="1"/>
      </xdr:nvSpPr>
      <xdr:spPr>
        <a:xfrm>
          <a:off x="4686300" y="1291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5221</xdr:rowOff>
    </xdr:from>
    <xdr:to>
      <xdr:col>20</xdr:col>
      <xdr:colOff>38100</xdr:colOff>
      <xdr:row>77</xdr:row>
      <xdr:rowOff>106821</xdr:rowOff>
    </xdr:to>
    <xdr:sp macro="" textlink="">
      <xdr:nvSpPr>
        <xdr:cNvPr id="197" name="楕円 196"/>
        <xdr:cNvSpPr/>
      </xdr:nvSpPr>
      <xdr:spPr>
        <a:xfrm>
          <a:off x="3746500" y="132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97948</xdr:rowOff>
    </xdr:from>
    <xdr:ext cx="599010" cy="259045"/>
    <xdr:sp macro="" textlink="">
      <xdr:nvSpPr>
        <xdr:cNvPr id="198" name="テキスト ボックス 197"/>
        <xdr:cNvSpPr txBox="1"/>
      </xdr:nvSpPr>
      <xdr:spPr>
        <a:xfrm>
          <a:off x="3497795" y="1329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84350</xdr:rowOff>
    </xdr:from>
    <xdr:to>
      <xdr:col>15</xdr:col>
      <xdr:colOff>101600</xdr:colOff>
      <xdr:row>78</xdr:row>
      <xdr:rowOff>14500</xdr:rowOff>
    </xdr:to>
    <xdr:sp macro="" textlink="">
      <xdr:nvSpPr>
        <xdr:cNvPr id="199" name="楕円 198"/>
        <xdr:cNvSpPr/>
      </xdr:nvSpPr>
      <xdr:spPr>
        <a:xfrm>
          <a:off x="2857500" y="13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5627</xdr:rowOff>
    </xdr:from>
    <xdr:ext cx="599010" cy="259045"/>
    <xdr:sp macro="" textlink="">
      <xdr:nvSpPr>
        <xdr:cNvPr id="200" name="テキスト ボックス 199"/>
        <xdr:cNvSpPr txBox="1"/>
      </xdr:nvSpPr>
      <xdr:spPr>
        <a:xfrm>
          <a:off x="2608795" y="1337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75391</xdr:rowOff>
    </xdr:from>
    <xdr:to>
      <xdr:col>10</xdr:col>
      <xdr:colOff>165100</xdr:colOff>
      <xdr:row>78</xdr:row>
      <xdr:rowOff>5541</xdr:rowOff>
    </xdr:to>
    <xdr:sp macro="" textlink="">
      <xdr:nvSpPr>
        <xdr:cNvPr id="201" name="楕円 200"/>
        <xdr:cNvSpPr/>
      </xdr:nvSpPr>
      <xdr:spPr>
        <a:xfrm>
          <a:off x="1968500" y="132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168118</xdr:rowOff>
    </xdr:from>
    <xdr:ext cx="599010" cy="259045"/>
    <xdr:sp macro="" textlink="">
      <xdr:nvSpPr>
        <xdr:cNvPr id="202" name="テキスト ボックス 201"/>
        <xdr:cNvSpPr txBox="1"/>
      </xdr:nvSpPr>
      <xdr:spPr>
        <a:xfrm>
          <a:off x="1719795" y="1336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159102</xdr:rowOff>
    </xdr:from>
    <xdr:to>
      <xdr:col>6</xdr:col>
      <xdr:colOff>38100</xdr:colOff>
      <xdr:row>78</xdr:row>
      <xdr:rowOff>89252</xdr:rowOff>
    </xdr:to>
    <xdr:sp macro="" textlink="">
      <xdr:nvSpPr>
        <xdr:cNvPr id="203" name="楕円 202"/>
        <xdr:cNvSpPr/>
      </xdr:nvSpPr>
      <xdr:spPr>
        <a:xfrm>
          <a:off x="1079500" y="13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80379</xdr:rowOff>
    </xdr:from>
    <xdr:ext cx="599010" cy="259045"/>
    <xdr:sp macro="" textlink="">
      <xdr:nvSpPr>
        <xdr:cNvPr id="204" name="テキスト ボックス 203"/>
        <xdr:cNvSpPr txBox="1"/>
      </xdr:nvSpPr>
      <xdr:spPr>
        <a:xfrm>
          <a:off x="830795" y="1345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9" name="直線コネクタ 228"/>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30" name="衛生費最小値テキスト"/>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31" name="直線コネクタ 230"/>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2" name="衛生費最大値テキスト"/>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3" name="直線コネクタ 232"/>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140252</xdr:rowOff>
    </xdr:from>
    <xdr:to>
      <xdr:col>24</xdr:col>
      <xdr:colOff>63500</xdr:colOff>
      <xdr:row>98</xdr:row>
      <xdr:rowOff>81083</xdr:rowOff>
    </xdr:to>
    <xdr:cxnSp macro="">
      <xdr:nvCxnSpPr>
        <xdr:cNvPr id="234" name="直線コネクタ 233"/>
        <xdr:cNvCxnSpPr/>
      </xdr:nvCxnSpPr>
      <xdr:spPr>
        <a:xfrm flipV="1">
          <a:off x="3797300" y="16770902"/>
          <a:ext cx="838200" cy="1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88250</xdr:rowOff>
    </xdr:from>
    <xdr:ext cx="534377" cy="259045"/>
    <xdr:sp macro="" textlink="">
      <xdr:nvSpPr>
        <xdr:cNvPr id="235" name="衛生費平均値テキスト"/>
        <xdr:cNvSpPr txBox="1"/>
      </xdr:nvSpPr>
      <xdr:spPr>
        <a:xfrm>
          <a:off x="4686300" y="16033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6" name="フローチャート: 判断 235"/>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81083</xdr:rowOff>
    </xdr:from>
    <xdr:to>
      <xdr:col>19</xdr:col>
      <xdr:colOff>177800</xdr:colOff>
      <xdr:row>98</xdr:row>
      <xdr:rowOff>114021</xdr:rowOff>
    </xdr:to>
    <xdr:cxnSp macro="">
      <xdr:nvCxnSpPr>
        <xdr:cNvPr id="237" name="直線コネクタ 236"/>
        <xdr:cNvCxnSpPr/>
      </xdr:nvCxnSpPr>
      <xdr:spPr>
        <a:xfrm flipV="1">
          <a:off x="2908300" y="16883183"/>
          <a:ext cx="889000" cy="3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8" name="フローチャート: 判断 237"/>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9" name="テキスト ボックス 238"/>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114021</xdr:rowOff>
    </xdr:from>
    <xdr:to>
      <xdr:col>15</xdr:col>
      <xdr:colOff>50800</xdr:colOff>
      <xdr:row>98</xdr:row>
      <xdr:rowOff>125718</xdr:rowOff>
    </xdr:to>
    <xdr:cxnSp macro="">
      <xdr:nvCxnSpPr>
        <xdr:cNvPr id="240" name="直線コネクタ 239"/>
        <xdr:cNvCxnSpPr/>
      </xdr:nvCxnSpPr>
      <xdr:spPr>
        <a:xfrm flipV="1">
          <a:off x="2019300" y="16916121"/>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41" name="フローチャート: 判断 240"/>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48093</xdr:rowOff>
    </xdr:from>
    <xdr:ext cx="534377" cy="259045"/>
    <xdr:sp macro="" textlink="">
      <xdr:nvSpPr>
        <xdr:cNvPr id="242" name="テキスト ボックス 241"/>
        <xdr:cNvSpPr txBox="1"/>
      </xdr:nvSpPr>
      <xdr:spPr>
        <a:xfrm>
          <a:off x="2641111" y="16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125718</xdr:rowOff>
    </xdr:from>
    <xdr:to>
      <xdr:col>10</xdr:col>
      <xdr:colOff>114300</xdr:colOff>
      <xdr:row>98</xdr:row>
      <xdr:rowOff>148596</xdr:rowOff>
    </xdr:to>
    <xdr:cxnSp macro="">
      <xdr:nvCxnSpPr>
        <xdr:cNvPr id="243" name="直線コネクタ 242"/>
        <xdr:cNvCxnSpPr/>
      </xdr:nvCxnSpPr>
      <xdr:spPr>
        <a:xfrm flipV="1">
          <a:off x="1130300" y="16927818"/>
          <a:ext cx="889000" cy="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4" name="フローチャート: 判断 243"/>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95490</xdr:rowOff>
    </xdr:from>
    <xdr:ext cx="534377" cy="259045"/>
    <xdr:sp macro="" textlink="">
      <xdr:nvSpPr>
        <xdr:cNvPr id="245" name="テキスト ボックス 244"/>
        <xdr:cNvSpPr txBox="1"/>
      </xdr:nvSpPr>
      <xdr:spPr>
        <a:xfrm>
          <a:off x="1752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6" name="フローチャート: 判断 245"/>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160965</xdr:rowOff>
    </xdr:from>
    <xdr:ext cx="534377" cy="259045"/>
    <xdr:sp macro="" textlink="">
      <xdr:nvSpPr>
        <xdr:cNvPr id="247" name="テキスト ボックス 246"/>
        <xdr:cNvSpPr txBox="1"/>
      </xdr:nvSpPr>
      <xdr:spPr>
        <a:xfrm>
          <a:off x="863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89452</xdr:rowOff>
    </xdr:from>
    <xdr:to>
      <xdr:col>24</xdr:col>
      <xdr:colOff>114300</xdr:colOff>
      <xdr:row>98</xdr:row>
      <xdr:rowOff>19602</xdr:rowOff>
    </xdr:to>
    <xdr:sp macro="" textlink="">
      <xdr:nvSpPr>
        <xdr:cNvPr id="253" name="楕円 252"/>
        <xdr:cNvSpPr/>
      </xdr:nvSpPr>
      <xdr:spPr>
        <a:xfrm>
          <a:off x="4584700" y="167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4379</xdr:rowOff>
    </xdr:from>
    <xdr:ext cx="534377" cy="259045"/>
    <xdr:sp macro="" textlink="">
      <xdr:nvSpPr>
        <xdr:cNvPr id="254" name="衛生費該当値テキスト"/>
        <xdr:cNvSpPr txBox="1"/>
      </xdr:nvSpPr>
      <xdr:spPr>
        <a:xfrm>
          <a:off x="4686300" y="166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30283</xdr:rowOff>
    </xdr:from>
    <xdr:to>
      <xdr:col>20</xdr:col>
      <xdr:colOff>38100</xdr:colOff>
      <xdr:row>98</xdr:row>
      <xdr:rowOff>131883</xdr:rowOff>
    </xdr:to>
    <xdr:sp macro="" textlink="">
      <xdr:nvSpPr>
        <xdr:cNvPr id="255" name="楕円 254"/>
        <xdr:cNvSpPr/>
      </xdr:nvSpPr>
      <xdr:spPr>
        <a:xfrm>
          <a:off x="3746500" y="168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123010</xdr:rowOff>
    </xdr:from>
    <xdr:ext cx="534377" cy="259045"/>
    <xdr:sp macro="" textlink="">
      <xdr:nvSpPr>
        <xdr:cNvPr id="256" name="テキスト ボックス 255"/>
        <xdr:cNvSpPr txBox="1"/>
      </xdr:nvSpPr>
      <xdr:spPr>
        <a:xfrm>
          <a:off x="3530111" y="1692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63221</xdr:rowOff>
    </xdr:from>
    <xdr:to>
      <xdr:col>15</xdr:col>
      <xdr:colOff>101600</xdr:colOff>
      <xdr:row>98</xdr:row>
      <xdr:rowOff>164821</xdr:rowOff>
    </xdr:to>
    <xdr:sp macro="" textlink="">
      <xdr:nvSpPr>
        <xdr:cNvPr id="257" name="楕円 256"/>
        <xdr:cNvSpPr/>
      </xdr:nvSpPr>
      <xdr:spPr>
        <a:xfrm>
          <a:off x="2857500" y="168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155948</xdr:rowOff>
    </xdr:from>
    <xdr:ext cx="534377" cy="259045"/>
    <xdr:sp macro="" textlink="">
      <xdr:nvSpPr>
        <xdr:cNvPr id="258" name="テキスト ボックス 257"/>
        <xdr:cNvSpPr txBox="1"/>
      </xdr:nvSpPr>
      <xdr:spPr>
        <a:xfrm>
          <a:off x="2641111" y="1695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74918</xdr:rowOff>
    </xdr:from>
    <xdr:to>
      <xdr:col>10</xdr:col>
      <xdr:colOff>165100</xdr:colOff>
      <xdr:row>99</xdr:row>
      <xdr:rowOff>5068</xdr:rowOff>
    </xdr:to>
    <xdr:sp macro="" textlink="">
      <xdr:nvSpPr>
        <xdr:cNvPr id="259" name="楕円 258"/>
        <xdr:cNvSpPr/>
      </xdr:nvSpPr>
      <xdr:spPr>
        <a:xfrm>
          <a:off x="1968500" y="168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167645</xdr:rowOff>
    </xdr:from>
    <xdr:ext cx="534377" cy="259045"/>
    <xdr:sp macro="" textlink="">
      <xdr:nvSpPr>
        <xdr:cNvPr id="260" name="テキスト ボックス 259"/>
        <xdr:cNvSpPr txBox="1"/>
      </xdr:nvSpPr>
      <xdr:spPr>
        <a:xfrm>
          <a:off x="1752111" y="169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97796</xdr:rowOff>
    </xdr:from>
    <xdr:to>
      <xdr:col>6</xdr:col>
      <xdr:colOff>38100</xdr:colOff>
      <xdr:row>99</xdr:row>
      <xdr:rowOff>27946</xdr:rowOff>
    </xdr:to>
    <xdr:sp macro="" textlink="">
      <xdr:nvSpPr>
        <xdr:cNvPr id="261" name="楕円 260"/>
        <xdr:cNvSpPr/>
      </xdr:nvSpPr>
      <xdr:spPr>
        <a:xfrm>
          <a:off x="1079500" y="16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19073</xdr:rowOff>
    </xdr:from>
    <xdr:ext cx="534377" cy="259045"/>
    <xdr:sp macro="" textlink="">
      <xdr:nvSpPr>
        <xdr:cNvPr id="262" name="テキスト ボックス 261"/>
        <xdr:cNvSpPr txBox="1"/>
      </xdr:nvSpPr>
      <xdr:spPr>
        <a:xfrm>
          <a:off x="863111" y="16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8" name="直線コネクタ 287"/>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1"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2" name="直線コネクタ 291"/>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xdr:rowOff>
    </xdr:from>
    <xdr:to>
      <xdr:col>55</xdr:col>
      <xdr:colOff>0</xdr:colOff>
      <xdr:row>38</xdr:row>
      <xdr:rowOff>53975</xdr:rowOff>
    </xdr:to>
    <xdr:cxnSp macro="">
      <xdr:nvCxnSpPr>
        <xdr:cNvPr id="293" name="直線コネクタ 292"/>
        <xdr:cNvCxnSpPr/>
      </xdr:nvCxnSpPr>
      <xdr:spPr>
        <a:xfrm>
          <a:off x="9639300" y="65233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167258</xdr:rowOff>
    </xdr:from>
    <xdr:ext cx="469744" cy="259045"/>
    <xdr:sp macro="" textlink="">
      <xdr:nvSpPr>
        <xdr:cNvPr id="294" name="労働費平均値テキスト"/>
        <xdr:cNvSpPr txBox="1"/>
      </xdr:nvSpPr>
      <xdr:spPr>
        <a:xfrm>
          <a:off x="10528300" y="6510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5" name="フローチャート: 判断 294"/>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8255</xdr:rowOff>
    </xdr:from>
    <xdr:to>
      <xdr:col>50</xdr:col>
      <xdr:colOff>114300</xdr:colOff>
      <xdr:row>38</xdr:row>
      <xdr:rowOff>18052</xdr:rowOff>
    </xdr:to>
    <xdr:cxnSp macro="">
      <xdr:nvCxnSpPr>
        <xdr:cNvPr id="296" name="直線コネクタ 295"/>
        <xdr:cNvCxnSpPr/>
      </xdr:nvCxnSpPr>
      <xdr:spPr>
        <a:xfrm flipV="1">
          <a:off x="8750300" y="652335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7" name="フローチャート: 判断 296"/>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143745</xdr:rowOff>
    </xdr:from>
    <xdr:ext cx="469744" cy="259045"/>
    <xdr:sp macro="" textlink="">
      <xdr:nvSpPr>
        <xdr:cNvPr id="298" name="テキスト ボックス 297"/>
        <xdr:cNvSpPr txBox="1"/>
      </xdr:nvSpPr>
      <xdr:spPr>
        <a:xfrm>
          <a:off x="9404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137414</xdr:rowOff>
    </xdr:from>
    <xdr:to>
      <xdr:col>45</xdr:col>
      <xdr:colOff>177800</xdr:colOff>
      <xdr:row>38</xdr:row>
      <xdr:rowOff>18052</xdr:rowOff>
    </xdr:to>
    <xdr:cxnSp macro="">
      <xdr:nvCxnSpPr>
        <xdr:cNvPr id="299" name="直線コネクタ 298"/>
        <xdr:cNvCxnSpPr/>
      </xdr:nvCxnSpPr>
      <xdr:spPr>
        <a:xfrm>
          <a:off x="7861300" y="6481064"/>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300" name="フローチャート: 判断 299"/>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165625</xdr:rowOff>
    </xdr:from>
    <xdr:ext cx="378565" cy="259045"/>
    <xdr:sp macro="" textlink="">
      <xdr:nvSpPr>
        <xdr:cNvPr id="301" name="テキスト ボックス 300"/>
        <xdr:cNvSpPr txBox="1"/>
      </xdr:nvSpPr>
      <xdr:spPr>
        <a:xfrm>
          <a:off x="8561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137414</xdr:rowOff>
    </xdr:from>
    <xdr:to>
      <xdr:col>41</xdr:col>
      <xdr:colOff>50800</xdr:colOff>
      <xdr:row>37</xdr:row>
      <xdr:rowOff>163050</xdr:rowOff>
    </xdr:to>
    <xdr:cxnSp macro="">
      <xdr:nvCxnSpPr>
        <xdr:cNvPr id="302" name="直線コネクタ 301"/>
        <xdr:cNvCxnSpPr/>
      </xdr:nvCxnSpPr>
      <xdr:spPr>
        <a:xfrm flipV="1">
          <a:off x="6972300" y="6481064"/>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3" name="フローチャート: 判断 302"/>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162196</xdr:rowOff>
    </xdr:from>
    <xdr:ext cx="378565" cy="259045"/>
    <xdr:sp macro="" textlink="">
      <xdr:nvSpPr>
        <xdr:cNvPr id="304" name="テキスト ボックス 303"/>
        <xdr:cNvSpPr txBox="1"/>
      </xdr:nvSpPr>
      <xdr:spPr>
        <a:xfrm>
          <a:off x="7672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5" name="フローチャート: 判断 304"/>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153868</xdr:rowOff>
    </xdr:from>
    <xdr:ext cx="378565" cy="259045"/>
    <xdr:sp macro="" textlink="">
      <xdr:nvSpPr>
        <xdr:cNvPr id="306" name="テキスト ボックス 305"/>
        <xdr:cNvSpPr txBox="1"/>
      </xdr:nvSpPr>
      <xdr:spPr>
        <a:xfrm>
          <a:off x="6783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3175</xdr:rowOff>
    </xdr:from>
    <xdr:to>
      <xdr:col>55</xdr:col>
      <xdr:colOff>50800</xdr:colOff>
      <xdr:row>38</xdr:row>
      <xdr:rowOff>104775</xdr:rowOff>
    </xdr:to>
    <xdr:sp macro="" textlink="">
      <xdr:nvSpPr>
        <xdr:cNvPr id="312" name="楕円 311"/>
        <xdr:cNvSpPr/>
      </xdr:nvSpPr>
      <xdr:spPr>
        <a:xfrm>
          <a:off x="104267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26052</xdr:rowOff>
    </xdr:from>
    <xdr:ext cx="469744" cy="259045"/>
    <xdr:sp macro="" textlink="">
      <xdr:nvSpPr>
        <xdr:cNvPr id="313" name="労働費該当値テキスト"/>
        <xdr:cNvSpPr txBox="1"/>
      </xdr:nvSpPr>
      <xdr:spPr>
        <a:xfrm>
          <a:off x="10528300" y="63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128905</xdr:rowOff>
    </xdr:from>
    <xdr:to>
      <xdr:col>50</xdr:col>
      <xdr:colOff>165100</xdr:colOff>
      <xdr:row>38</xdr:row>
      <xdr:rowOff>59055</xdr:rowOff>
    </xdr:to>
    <xdr:sp macro="" textlink="">
      <xdr:nvSpPr>
        <xdr:cNvPr id="314" name="楕円 313"/>
        <xdr:cNvSpPr/>
      </xdr:nvSpPr>
      <xdr:spPr>
        <a:xfrm>
          <a:off x="9588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75582</xdr:rowOff>
    </xdr:from>
    <xdr:ext cx="469744" cy="259045"/>
    <xdr:sp macro="" textlink="">
      <xdr:nvSpPr>
        <xdr:cNvPr id="315" name="テキスト ボックス 314"/>
        <xdr:cNvSpPr txBox="1"/>
      </xdr:nvSpPr>
      <xdr:spPr>
        <a:xfrm>
          <a:off x="9404428" y="62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138702</xdr:rowOff>
    </xdr:from>
    <xdr:to>
      <xdr:col>46</xdr:col>
      <xdr:colOff>38100</xdr:colOff>
      <xdr:row>38</xdr:row>
      <xdr:rowOff>68852</xdr:rowOff>
    </xdr:to>
    <xdr:sp macro="" textlink="">
      <xdr:nvSpPr>
        <xdr:cNvPr id="316" name="楕円 315"/>
        <xdr:cNvSpPr/>
      </xdr:nvSpPr>
      <xdr:spPr>
        <a:xfrm>
          <a:off x="8699500" y="64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85379</xdr:rowOff>
    </xdr:from>
    <xdr:ext cx="469744" cy="259045"/>
    <xdr:sp macro="" textlink="">
      <xdr:nvSpPr>
        <xdr:cNvPr id="317" name="テキスト ボックス 316"/>
        <xdr:cNvSpPr txBox="1"/>
      </xdr:nvSpPr>
      <xdr:spPr>
        <a:xfrm>
          <a:off x="8515428" y="625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86614</xdr:rowOff>
    </xdr:from>
    <xdr:to>
      <xdr:col>41</xdr:col>
      <xdr:colOff>101600</xdr:colOff>
      <xdr:row>38</xdr:row>
      <xdr:rowOff>16764</xdr:rowOff>
    </xdr:to>
    <xdr:sp macro="" textlink="">
      <xdr:nvSpPr>
        <xdr:cNvPr id="318" name="楕円 317"/>
        <xdr:cNvSpPr/>
      </xdr:nvSpPr>
      <xdr:spPr>
        <a:xfrm>
          <a:off x="7810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33291</xdr:rowOff>
    </xdr:from>
    <xdr:ext cx="469744" cy="259045"/>
    <xdr:sp macro="" textlink="">
      <xdr:nvSpPr>
        <xdr:cNvPr id="319" name="テキスト ボックス 318"/>
        <xdr:cNvSpPr txBox="1"/>
      </xdr:nvSpPr>
      <xdr:spPr>
        <a:xfrm>
          <a:off x="7626428" y="62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112250</xdr:rowOff>
    </xdr:from>
    <xdr:to>
      <xdr:col>36</xdr:col>
      <xdr:colOff>165100</xdr:colOff>
      <xdr:row>38</xdr:row>
      <xdr:rowOff>42400</xdr:rowOff>
    </xdr:to>
    <xdr:sp macro="" textlink="">
      <xdr:nvSpPr>
        <xdr:cNvPr id="320" name="楕円 319"/>
        <xdr:cNvSpPr/>
      </xdr:nvSpPr>
      <xdr:spPr>
        <a:xfrm>
          <a:off x="6921500" y="64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58927</xdr:rowOff>
    </xdr:from>
    <xdr:ext cx="469744" cy="259045"/>
    <xdr:sp macro="" textlink="">
      <xdr:nvSpPr>
        <xdr:cNvPr id="321" name="テキスト ボックス 320"/>
        <xdr:cNvSpPr txBox="1"/>
      </xdr:nvSpPr>
      <xdr:spPr>
        <a:xfrm>
          <a:off x="6737428" y="623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7" name="直線コネクタ 346"/>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8" name="農林水産業費最小値テキスト"/>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9" name="直線コネクタ 348"/>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50" name="農林水産業費最大値テキスト"/>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51" name="直線コネクタ 350"/>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89288</xdr:rowOff>
    </xdr:from>
    <xdr:to>
      <xdr:col>55</xdr:col>
      <xdr:colOff>0</xdr:colOff>
      <xdr:row>57</xdr:row>
      <xdr:rowOff>126419</xdr:rowOff>
    </xdr:to>
    <xdr:cxnSp macro="">
      <xdr:nvCxnSpPr>
        <xdr:cNvPr id="352" name="直線コネクタ 351"/>
        <xdr:cNvCxnSpPr/>
      </xdr:nvCxnSpPr>
      <xdr:spPr>
        <a:xfrm>
          <a:off x="9639300" y="9861938"/>
          <a:ext cx="8382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140798</xdr:rowOff>
    </xdr:from>
    <xdr:ext cx="534377" cy="259045"/>
    <xdr:sp macro="" textlink="">
      <xdr:nvSpPr>
        <xdr:cNvPr id="353" name="農林水産業費平均値テキスト"/>
        <xdr:cNvSpPr txBox="1"/>
      </xdr:nvSpPr>
      <xdr:spPr>
        <a:xfrm>
          <a:off x="10528300" y="957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4" name="フローチャート: 判断 353"/>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89288</xdr:rowOff>
    </xdr:from>
    <xdr:to>
      <xdr:col>50</xdr:col>
      <xdr:colOff>114300</xdr:colOff>
      <xdr:row>57</xdr:row>
      <xdr:rowOff>168362</xdr:rowOff>
    </xdr:to>
    <xdr:cxnSp macro="">
      <xdr:nvCxnSpPr>
        <xdr:cNvPr id="355" name="直線コネクタ 354"/>
        <xdr:cNvCxnSpPr/>
      </xdr:nvCxnSpPr>
      <xdr:spPr>
        <a:xfrm flipV="1">
          <a:off x="8750300" y="9861938"/>
          <a:ext cx="889000" cy="7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6" name="フローチャート: 判断 355"/>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58720</xdr:rowOff>
    </xdr:from>
    <xdr:ext cx="534377" cy="259045"/>
    <xdr:sp macro="" textlink="">
      <xdr:nvSpPr>
        <xdr:cNvPr id="357" name="テキスト ボックス 356"/>
        <xdr:cNvSpPr txBox="1"/>
      </xdr:nvSpPr>
      <xdr:spPr>
        <a:xfrm>
          <a:off x="9372111" y="94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144544</xdr:rowOff>
    </xdr:from>
    <xdr:to>
      <xdr:col>45</xdr:col>
      <xdr:colOff>177800</xdr:colOff>
      <xdr:row>57</xdr:row>
      <xdr:rowOff>168362</xdr:rowOff>
    </xdr:to>
    <xdr:cxnSp macro="">
      <xdr:nvCxnSpPr>
        <xdr:cNvPr id="358" name="直線コネクタ 357"/>
        <xdr:cNvCxnSpPr/>
      </xdr:nvCxnSpPr>
      <xdr:spPr>
        <a:xfrm>
          <a:off x="7861300" y="9917194"/>
          <a:ext cx="889000" cy="2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9" name="フローチャート: 判断 358"/>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69780</xdr:rowOff>
    </xdr:from>
    <xdr:ext cx="534377" cy="259045"/>
    <xdr:sp macro="" textlink="">
      <xdr:nvSpPr>
        <xdr:cNvPr id="360" name="テキスト ボックス 359"/>
        <xdr:cNvSpPr txBox="1"/>
      </xdr:nvSpPr>
      <xdr:spPr>
        <a:xfrm>
          <a:off x="8483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103614</xdr:rowOff>
    </xdr:from>
    <xdr:to>
      <xdr:col>41</xdr:col>
      <xdr:colOff>50800</xdr:colOff>
      <xdr:row>57</xdr:row>
      <xdr:rowOff>144544</xdr:rowOff>
    </xdr:to>
    <xdr:cxnSp macro="">
      <xdr:nvCxnSpPr>
        <xdr:cNvPr id="361" name="直線コネクタ 360"/>
        <xdr:cNvCxnSpPr/>
      </xdr:nvCxnSpPr>
      <xdr:spPr>
        <a:xfrm>
          <a:off x="6972300" y="9876264"/>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2" name="フローチャート: 判断 361"/>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131349</xdr:rowOff>
    </xdr:from>
    <xdr:ext cx="534377" cy="259045"/>
    <xdr:sp macro="" textlink="">
      <xdr:nvSpPr>
        <xdr:cNvPr id="363" name="テキスト ボックス 362"/>
        <xdr:cNvSpPr txBox="1"/>
      </xdr:nvSpPr>
      <xdr:spPr>
        <a:xfrm>
          <a:off x="7594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4" name="フローチャート: 判断 363"/>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114901</xdr:rowOff>
    </xdr:from>
    <xdr:ext cx="534377" cy="259045"/>
    <xdr:sp macro="" textlink="">
      <xdr:nvSpPr>
        <xdr:cNvPr id="365" name="テキスト ボックス 364"/>
        <xdr:cNvSpPr txBox="1"/>
      </xdr:nvSpPr>
      <xdr:spPr>
        <a:xfrm>
          <a:off x="6705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75619</xdr:rowOff>
    </xdr:from>
    <xdr:to>
      <xdr:col>55</xdr:col>
      <xdr:colOff>50800</xdr:colOff>
      <xdr:row>58</xdr:row>
      <xdr:rowOff>5769</xdr:rowOff>
    </xdr:to>
    <xdr:sp macro="" textlink="">
      <xdr:nvSpPr>
        <xdr:cNvPr id="371" name="楕円 370"/>
        <xdr:cNvSpPr/>
      </xdr:nvSpPr>
      <xdr:spPr>
        <a:xfrm>
          <a:off x="10426700" y="98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54046</xdr:rowOff>
    </xdr:from>
    <xdr:ext cx="534377" cy="259045"/>
    <xdr:sp macro="" textlink="">
      <xdr:nvSpPr>
        <xdr:cNvPr id="372" name="農林水産業費該当値テキスト"/>
        <xdr:cNvSpPr txBox="1"/>
      </xdr:nvSpPr>
      <xdr:spPr>
        <a:xfrm>
          <a:off x="10528300" y="98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38488</xdr:rowOff>
    </xdr:from>
    <xdr:to>
      <xdr:col>50</xdr:col>
      <xdr:colOff>165100</xdr:colOff>
      <xdr:row>57</xdr:row>
      <xdr:rowOff>140088</xdr:rowOff>
    </xdr:to>
    <xdr:sp macro="" textlink="">
      <xdr:nvSpPr>
        <xdr:cNvPr id="373" name="楕円 372"/>
        <xdr:cNvSpPr/>
      </xdr:nvSpPr>
      <xdr:spPr>
        <a:xfrm>
          <a:off x="9588500" y="98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131215</xdr:rowOff>
    </xdr:from>
    <xdr:ext cx="534377" cy="259045"/>
    <xdr:sp macro="" textlink="">
      <xdr:nvSpPr>
        <xdr:cNvPr id="374" name="テキスト ボックス 373"/>
        <xdr:cNvSpPr txBox="1"/>
      </xdr:nvSpPr>
      <xdr:spPr>
        <a:xfrm>
          <a:off x="9372111" y="99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117562</xdr:rowOff>
    </xdr:from>
    <xdr:to>
      <xdr:col>46</xdr:col>
      <xdr:colOff>38100</xdr:colOff>
      <xdr:row>58</xdr:row>
      <xdr:rowOff>47712</xdr:rowOff>
    </xdr:to>
    <xdr:sp macro="" textlink="">
      <xdr:nvSpPr>
        <xdr:cNvPr id="375" name="楕円 374"/>
        <xdr:cNvSpPr/>
      </xdr:nvSpPr>
      <xdr:spPr>
        <a:xfrm>
          <a:off x="8699500" y="98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38839</xdr:rowOff>
    </xdr:from>
    <xdr:ext cx="534377" cy="259045"/>
    <xdr:sp macro="" textlink="">
      <xdr:nvSpPr>
        <xdr:cNvPr id="376" name="テキスト ボックス 375"/>
        <xdr:cNvSpPr txBox="1"/>
      </xdr:nvSpPr>
      <xdr:spPr>
        <a:xfrm>
          <a:off x="8483111" y="99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93744</xdr:rowOff>
    </xdr:from>
    <xdr:to>
      <xdr:col>41</xdr:col>
      <xdr:colOff>101600</xdr:colOff>
      <xdr:row>58</xdr:row>
      <xdr:rowOff>23894</xdr:rowOff>
    </xdr:to>
    <xdr:sp macro="" textlink="">
      <xdr:nvSpPr>
        <xdr:cNvPr id="377" name="楕円 376"/>
        <xdr:cNvSpPr/>
      </xdr:nvSpPr>
      <xdr:spPr>
        <a:xfrm>
          <a:off x="7810500" y="98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15021</xdr:rowOff>
    </xdr:from>
    <xdr:ext cx="534377" cy="259045"/>
    <xdr:sp macro="" textlink="">
      <xdr:nvSpPr>
        <xdr:cNvPr id="378" name="テキスト ボックス 377"/>
        <xdr:cNvSpPr txBox="1"/>
      </xdr:nvSpPr>
      <xdr:spPr>
        <a:xfrm>
          <a:off x="7594111" y="995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52814</xdr:rowOff>
    </xdr:from>
    <xdr:to>
      <xdr:col>36</xdr:col>
      <xdr:colOff>165100</xdr:colOff>
      <xdr:row>57</xdr:row>
      <xdr:rowOff>154414</xdr:rowOff>
    </xdr:to>
    <xdr:sp macro="" textlink="">
      <xdr:nvSpPr>
        <xdr:cNvPr id="379" name="楕円 378"/>
        <xdr:cNvSpPr/>
      </xdr:nvSpPr>
      <xdr:spPr>
        <a:xfrm>
          <a:off x="6921500" y="9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145541</xdr:rowOff>
    </xdr:from>
    <xdr:ext cx="534377" cy="259045"/>
    <xdr:sp macro="" textlink="">
      <xdr:nvSpPr>
        <xdr:cNvPr id="380" name="テキスト ボックス 379"/>
        <xdr:cNvSpPr txBox="1"/>
      </xdr:nvSpPr>
      <xdr:spPr>
        <a:xfrm>
          <a:off x="6705111" y="99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4" name="直線コネクタ 403"/>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5" name="商工費最小値テキスト"/>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6" name="直線コネクタ 405"/>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7" name="商工費最大値テキスト"/>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8" name="直線コネクタ 407"/>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94559</xdr:rowOff>
    </xdr:from>
    <xdr:to>
      <xdr:col>55</xdr:col>
      <xdr:colOff>0</xdr:colOff>
      <xdr:row>77</xdr:row>
      <xdr:rowOff>127219</xdr:rowOff>
    </xdr:to>
    <xdr:cxnSp macro="">
      <xdr:nvCxnSpPr>
        <xdr:cNvPr id="409" name="直線コネクタ 408"/>
        <xdr:cNvCxnSpPr/>
      </xdr:nvCxnSpPr>
      <xdr:spPr>
        <a:xfrm>
          <a:off x="9639300" y="13296209"/>
          <a:ext cx="838200" cy="3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10" name="商工費平均値テキスト"/>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11" name="フローチャート: 判断 410"/>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94559</xdr:rowOff>
    </xdr:from>
    <xdr:to>
      <xdr:col>50</xdr:col>
      <xdr:colOff>114300</xdr:colOff>
      <xdr:row>78</xdr:row>
      <xdr:rowOff>26268</xdr:rowOff>
    </xdr:to>
    <xdr:cxnSp macro="">
      <xdr:nvCxnSpPr>
        <xdr:cNvPr id="412" name="直線コネクタ 411"/>
        <xdr:cNvCxnSpPr/>
      </xdr:nvCxnSpPr>
      <xdr:spPr>
        <a:xfrm flipV="1">
          <a:off x="8750300" y="13296209"/>
          <a:ext cx="889000" cy="10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3" name="フローチャート: 判断 412"/>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31307</xdr:rowOff>
    </xdr:from>
    <xdr:ext cx="534377" cy="259045"/>
    <xdr:sp macro="" textlink="">
      <xdr:nvSpPr>
        <xdr:cNvPr id="414" name="テキスト ボックス 413"/>
        <xdr:cNvSpPr txBox="1"/>
      </xdr:nvSpPr>
      <xdr:spPr>
        <a:xfrm>
          <a:off x="9372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26268</xdr:rowOff>
    </xdr:from>
    <xdr:to>
      <xdr:col>45</xdr:col>
      <xdr:colOff>177800</xdr:colOff>
      <xdr:row>78</xdr:row>
      <xdr:rowOff>37508</xdr:rowOff>
    </xdr:to>
    <xdr:cxnSp macro="">
      <xdr:nvCxnSpPr>
        <xdr:cNvPr id="415" name="直線コネクタ 414"/>
        <xdr:cNvCxnSpPr/>
      </xdr:nvCxnSpPr>
      <xdr:spPr>
        <a:xfrm flipV="1">
          <a:off x="7861300" y="13399368"/>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6" name="フローチャート: 判断 415"/>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105244</xdr:rowOff>
    </xdr:from>
    <xdr:ext cx="534377" cy="259045"/>
    <xdr:sp macro="" textlink="">
      <xdr:nvSpPr>
        <xdr:cNvPr id="417" name="テキスト ボックス 416"/>
        <xdr:cNvSpPr txBox="1"/>
      </xdr:nvSpPr>
      <xdr:spPr>
        <a:xfrm>
          <a:off x="8483111" y="134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37508</xdr:rowOff>
    </xdr:from>
    <xdr:to>
      <xdr:col>41</xdr:col>
      <xdr:colOff>50800</xdr:colOff>
      <xdr:row>78</xdr:row>
      <xdr:rowOff>64963</xdr:rowOff>
    </xdr:to>
    <xdr:cxnSp macro="">
      <xdr:nvCxnSpPr>
        <xdr:cNvPr id="418" name="直線コネクタ 417"/>
        <xdr:cNvCxnSpPr/>
      </xdr:nvCxnSpPr>
      <xdr:spPr>
        <a:xfrm flipV="1">
          <a:off x="6972300" y="13410608"/>
          <a:ext cx="889000" cy="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9" name="フローチャート: 判断 418"/>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91749</xdr:rowOff>
    </xdr:from>
    <xdr:ext cx="534377" cy="259045"/>
    <xdr:sp macro="" textlink="">
      <xdr:nvSpPr>
        <xdr:cNvPr id="420" name="テキスト ボックス 419"/>
        <xdr:cNvSpPr txBox="1"/>
      </xdr:nvSpPr>
      <xdr:spPr>
        <a:xfrm>
          <a:off x="7594111" y="134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21" name="フローチャート: 判断 420"/>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143025</xdr:rowOff>
    </xdr:from>
    <xdr:ext cx="534377" cy="259045"/>
    <xdr:sp macro="" textlink="">
      <xdr:nvSpPr>
        <xdr:cNvPr id="422" name="テキスト ボックス 421"/>
        <xdr:cNvSpPr txBox="1"/>
      </xdr:nvSpPr>
      <xdr:spPr>
        <a:xfrm>
          <a:off x="6705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76419</xdr:rowOff>
    </xdr:from>
    <xdr:to>
      <xdr:col>55</xdr:col>
      <xdr:colOff>50800</xdr:colOff>
      <xdr:row>78</xdr:row>
      <xdr:rowOff>6569</xdr:rowOff>
    </xdr:to>
    <xdr:sp macro="" textlink="">
      <xdr:nvSpPr>
        <xdr:cNvPr id="428" name="楕円 427"/>
        <xdr:cNvSpPr/>
      </xdr:nvSpPr>
      <xdr:spPr>
        <a:xfrm>
          <a:off x="10426700" y="132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99296</xdr:rowOff>
    </xdr:from>
    <xdr:ext cx="534377" cy="259045"/>
    <xdr:sp macro="" textlink="">
      <xdr:nvSpPr>
        <xdr:cNvPr id="429" name="商工費該当値テキスト"/>
        <xdr:cNvSpPr txBox="1"/>
      </xdr:nvSpPr>
      <xdr:spPr>
        <a:xfrm>
          <a:off x="10528300" y="1312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43759</xdr:rowOff>
    </xdr:from>
    <xdr:to>
      <xdr:col>50</xdr:col>
      <xdr:colOff>165100</xdr:colOff>
      <xdr:row>77</xdr:row>
      <xdr:rowOff>145359</xdr:rowOff>
    </xdr:to>
    <xdr:sp macro="" textlink="">
      <xdr:nvSpPr>
        <xdr:cNvPr id="430" name="楕円 429"/>
        <xdr:cNvSpPr/>
      </xdr:nvSpPr>
      <xdr:spPr>
        <a:xfrm>
          <a:off x="9588500" y="1324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161886</xdr:rowOff>
    </xdr:from>
    <xdr:ext cx="534377" cy="259045"/>
    <xdr:sp macro="" textlink="">
      <xdr:nvSpPr>
        <xdr:cNvPr id="431" name="テキスト ボックス 430"/>
        <xdr:cNvSpPr txBox="1"/>
      </xdr:nvSpPr>
      <xdr:spPr>
        <a:xfrm>
          <a:off x="9372111" y="1302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146918</xdr:rowOff>
    </xdr:from>
    <xdr:to>
      <xdr:col>46</xdr:col>
      <xdr:colOff>38100</xdr:colOff>
      <xdr:row>78</xdr:row>
      <xdr:rowOff>77068</xdr:rowOff>
    </xdr:to>
    <xdr:sp macro="" textlink="">
      <xdr:nvSpPr>
        <xdr:cNvPr id="432" name="楕円 431"/>
        <xdr:cNvSpPr/>
      </xdr:nvSpPr>
      <xdr:spPr>
        <a:xfrm>
          <a:off x="8699500" y="1334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93595</xdr:rowOff>
    </xdr:from>
    <xdr:ext cx="534377" cy="259045"/>
    <xdr:sp macro="" textlink="">
      <xdr:nvSpPr>
        <xdr:cNvPr id="433" name="テキスト ボックス 432"/>
        <xdr:cNvSpPr txBox="1"/>
      </xdr:nvSpPr>
      <xdr:spPr>
        <a:xfrm>
          <a:off x="8483111" y="1312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158158</xdr:rowOff>
    </xdr:from>
    <xdr:to>
      <xdr:col>41</xdr:col>
      <xdr:colOff>101600</xdr:colOff>
      <xdr:row>78</xdr:row>
      <xdr:rowOff>88308</xdr:rowOff>
    </xdr:to>
    <xdr:sp macro="" textlink="">
      <xdr:nvSpPr>
        <xdr:cNvPr id="434" name="楕円 433"/>
        <xdr:cNvSpPr/>
      </xdr:nvSpPr>
      <xdr:spPr>
        <a:xfrm>
          <a:off x="7810500" y="133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104835</xdr:rowOff>
    </xdr:from>
    <xdr:ext cx="534377" cy="259045"/>
    <xdr:sp macro="" textlink="">
      <xdr:nvSpPr>
        <xdr:cNvPr id="435" name="テキスト ボックス 434"/>
        <xdr:cNvSpPr txBox="1"/>
      </xdr:nvSpPr>
      <xdr:spPr>
        <a:xfrm>
          <a:off x="7594111" y="131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14163</xdr:rowOff>
    </xdr:from>
    <xdr:to>
      <xdr:col>36</xdr:col>
      <xdr:colOff>165100</xdr:colOff>
      <xdr:row>78</xdr:row>
      <xdr:rowOff>115763</xdr:rowOff>
    </xdr:to>
    <xdr:sp macro="" textlink="">
      <xdr:nvSpPr>
        <xdr:cNvPr id="436" name="楕円 435"/>
        <xdr:cNvSpPr/>
      </xdr:nvSpPr>
      <xdr:spPr>
        <a:xfrm>
          <a:off x="6921500" y="133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132290</xdr:rowOff>
    </xdr:from>
    <xdr:ext cx="534377" cy="259045"/>
    <xdr:sp macro="" textlink="">
      <xdr:nvSpPr>
        <xdr:cNvPr id="437" name="テキスト ボックス 436"/>
        <xdr:cNvSpPr txBox="1"/>
      </xdr:nvSpPr>
      <xdr:spPr>
        <a:xfrm>
          <a:off x="6705111" y="1316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2" name="直線コネクタ 461"/>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3" name="土木費最小値テキスト"/>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4" name="直線コネクタ 463"/>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5" name="土木費最大値テキスト"/>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6" name="直線コネクタ 465"/>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81535</xdr:rowOff>
    </xdr:from>
    <xdr:to>
      <xdr:col>55</xdr:col>
      <xdr:colOff>0</xdr:colOff>
      <xdr:row>93</xdr:row>
      <xdr:rowOff>156807</xdr:rowOff>
    </xdr:to>
    <xdr:cxnSp macro="">
      <xdr:nvCxnSpPr>
        <xdr:cNvPr id="467" name="直線コネクタ 466"/>
        <xdr:cNvCxnSpPr/>
      </xdr:nvCxnSpPr>
      <xdr:spPr>
        <a:xfrm>
          <a:off x="9639300" y="16026385"/>
          <a:ext cx="838200" cy="7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98798</xdr:rowOff>
    </xdr:from>
    <xdr:ext cx="534377" cy="259045"/>
    <xdr:sp macro="" textlink="">
      <xdr:nvSpPr>
        <xdr:cNvPr id="468" name="土木費平均値テキスト"/>
        <xdr:cNvSpPr txBox="1"/>
      </xdr:nvSpPr>
      <xdr:spPr>
        <a:xfrm>
          <a:off x="10528300" y="16557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9" name="フローチャート: 判断 468"/>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81535</xdr:rowOff>
    </xdr:from>
    <xdr:to>
      <xdr:col>50</xdr:col>
      <xdr:colOff>114300</xdr:colOff>
      <xdr:row>95</xdr:row>
      <xdr:rowOff>93332</xdr:rowOff>
    </xdr:to>
    <xdr:cxnSp macro="">
      <xdr:nvCxnSpPr>
        <xdr:cNvPr id="470" name="直線コネクタ 469"/>
        <xdr:cNvCxnSpPr/>
      </xdr:nvCxnSpPr>
      <xdr:spPr>
        <a:xfrm flipV="1">
          <a:off x="8750300" y="16026385"/>
          <a:ext cx="889000" cy="35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71" name="フローチャート: 判断 470"/>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170363</xdr:rowOff>
    </xdr:from>
    <xdr:ext cx="534377" cy="259045"/>
    <xdr:sp macro="" textlink="">
      <xdr:nvSpPr>
        <xdr:cNvPr id="472" name="テキスト ボックス 471"/>
        <xdr:cNvSpPr txBox="1"/>
      </xdr:nvSpPr>
      <xdr:spPr>
        <a:xfrm>
          <a:off x="9372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93332</xdr:rowOff>
    </xdr:from>
    <xdr:to>
      <xdr:col>45</xdr:col>
      <xdr:colOff>177800</xdr:colOff>
      <xdr:row>96</xdr:row>
      <xdr:rowOff>2832</xdr:rowOff>
    </xdr:to>
    <xdr:cxnSp macro="">
      <xdr:nvCxnSpPr>
        <xdr:cNvPr id="473" name="直線コネクタ 472"/>
        <xdr:cNvCxnSpPr/>
      </xdr:nvCxnSpPr>
      <xdr:spPr>
        <a:xfrm flipV="1">
          <a:off x="7861300" y="16381082"/>
          <a:ext cx="889000" cy="8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4" name="フローチャート: 判断 473"/>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5" name="テキスト ボックス 474"/>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2832</xdr:rowOff>
    </xdr:from>
    <xdr:to>
      <xdr:col>41</xdr:col>
      <xdr:colOff>50800</xdr:colOff>
      <xdr:row>96</xdr:row>
      <xdr:rowOff>32765</xdr:rowOff>
    </xdr:to>
    <xdr:cxnSp macro="">
      <xdr:nvCxnSpPr>
        <xdr:cNvPr id="476" name="直線コネクタ 475"/>
        <xdr:cNvCxnSpPr/>
      </xdr:nvCxnSpPr>
      <xdr:spPr>
        <a:xfrm flipV="1">
          <a:off x="6972300" y="16462032"/>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7" name="フローチャート: 判断 476"/>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149522</xdr:rowOff>
    </xdr:from>
    <xdr:ext cx="534377" cy="259045"/>
    <xdr:sp macro="" textlink="">
      <xdr:nvSpPr>
        <xdr:cNvPr id="478" name="テキスト ボックス 477"/>
        <xdr:cNvSpPr txBox="1"/>
      </xdr:nvSpPr>
      <xdr:spPr>
        <a:xfrm>
          <a:off x="7594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9" name="フローチャート: 判断 478"/>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106939</xdr:rowOff>
    </xdr:from>
    <xdr:ext cx="534377" cy="259045"/>
    <xdr:sp macro="" textlink="">
      <xdr:nvSpPr>
        <xdr:cNvPr id="480" name="テキスト ボックス 479"/>
        <xdr:cNvSpPr txBox="1"/>
      </xdr:nvSpPr>
      <xdr:spPr>
        <a:xfrm>
          <a:off x="6705111" y="167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106007</xdr:rowOff>
    </xdr:from>
    <xdr:to>
      <xdr:col>55</xdr:col>
      <xdr:colOff>50800</xdr:colOff>
      <xdr:row>94</xdr:row>
      <xdr:rowOff>36157</xdr:rowOff>
    </xdr:to>
    <xdr:sp macro="" textlink="">
      <xdr:nvSpPr>
        <xdr:cNvPr id="486" name="楕円 485"/>
        <xdr:cNvSpPr/>
      </xdr:nvSpPr>
      <xdr:spPr>
        <a:xfrm>
          <a:off x="10426700" y="160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128884</xdr:rowOff>
    </xdr:from>
    <xdr:ext cx="599010" cy="259045"/>
    <xdr:sp macro="" textlink="">
      <xdr:nvSpPr>
        <xdr:cNvPr id="487" name="土木費該当値テキスト"/>
        <xdr:cNvSpPr txBox="1"/>
      </xdr:nvSpPr>
      <xdr:spPr>
        <a:xfrm>
          <a:off x="10528300" y="1590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30735</xdr:rowOff>
    </xdr:from>
    <xdr:to>
      <xdr:col>50</xdr:col>
      <xdr:colOff>165100</xdr:colOff>
      <xdr:row>93</xdr:row>
      <xdr:rowOff>132335</xdr:rowOff>
    </xdr:to>
    <xdr:sp macro="" textlink="">
      <xdr:nvSpPr>
        <xdr:cNvPr id="488" name="楕円 487"/>
        <xdr:cNvSpPr/>
      </xdr:nvSpPr>
      <xdr:spPr>
        <a:xfrm>
          <a:off x="9588500" y="159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148862</xdr:rowOff>
    </xdr:from>
    <xdr:ext cx="599010" cy="259045"/>
    <xdr:sp macro="" textlink="">
      <xdr:nvSpPr>
        <xdr:cNvPr id="489" name="テキスト ボックス 488"/>
        <xdr:cNvSpPr txBox="1"/>
      </xdr:nvSpPr>
      <xdr:spPr>
        <a:xfrm>
          <a:off x="9339795" y="1575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42532</xdr:rowOff>
    </xdr:from>
    <xdr:to>
      <xdr:col>46</xdr:col>
      <xdr:colOff>38100</xdr:colOff>
      <xdr:row>95</xdr:row>
      <xdr:rowOff>144132</xdr:rowOff>
    </xdr:to>
    <xdr:sp macro="" textlink="">
      <xdr:nvSpPr>
        <xdr:cNvPr id="490" name="楕円 489"/>
        <xdr:cNvSpPr/>
      </xdr:nvSpPr>
      <xdr:spPr>
        <a:xfrm>
          <a:off x="8699500" y="1633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135259</xdr:rowOff>
    </xdr:from>
    <xdr:ext cx="534377" cy="259045"/>
    <xdr:sp macro="" textlink="">
      <xdr:nvSpPr>
        <xdr:cNvPr id="491" name="テキスト ボックス 490"/>
        <xdr:cNvSpPr txBox="1"/>
      </xdr:nvSpPr>
      <xdr:spPr>
        <a:xfrm>
          <a:off x="8483111" y="164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123482</xdr:rowOff>
    </xdr:from>
    <xdr:to>
      <xdr:col>41</xdr:col>
      <xdr:colOff>101600</xdr:colOff>
      <xdr:row>96</xdr:row>
      <xdr:rowOff>53632</xdr:rowOff>
    </xdr:to>
    <xdr:sp macro="" textlink="">
      <xdr:nvSpPr>
        <xdr:cNvPr id="492" name="楕円 491"/>
        <xdr:cNvSpPr/>
      </xdr:nvSpPr>
      <xdr:spPr>
        <a:xfrm>
          <a:off x="7810500" y="164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70159</xdr:rowOff>
    </xdr:from>
    <xdr:ext cx="534377" cy="259045"/>
    <xdr:sp macro="" textlink="">
      <xdr:nvSpPr>
        <xdr:cNvPr id="493" name="テキスト ボックス 492"/>
        <xdr:cNvSpPr txBox="1"/>
      </xdr:nvSpPr>
      <xdr:spPr>
        <a:xfrm>
          <a:off x="7594111" y="161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153415</xdr:rowOff>
    </xdr:from>
    <xdr:to>
      <xdr:col>36</xdr:col>
      <xdr:colOff>165100</xdr:colOff>
      <xdr:row>96</xdr:row>
      <xdr:rowOff>83565</xdr:rowOff>
    </xdr:to>
    <xdr:sp macro="" textlink="">
      <xdr:nvSpPr>
        <xdr:cNvPr id="494" name="楕円 493"/>
        <xdr:cNvSpPr/>
      </xdr:nvSpPr>
      <xdr:spPr>
        <a:xfrm>
          <a:off x="6921500" y="164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100092</xdr:rowOff>
    </xdr:from>
    <xdr:ext cx="534377" cy="259045"/>
    <xdr:sp macro="" textlink="">
      <xdr:nvSpPr>
        <xdr:cNvPr id="495" name="テキスト ボックス 494"/>
        <xdr:cNvSpPr txBox="1"/>
      </xdr:nvSpPr>
      <xdr:spPr>
        <a:xfrm>
          <a:off x="6705111" y="1621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20" name="直線コネクタ 519"/>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21" name="消防費最小値テキスト"/>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2" name="直線コネクタ 521"/>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3" name="消防費最大値テキスト"/>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4" name="直線コネクタ 523"/>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158864</xdr:rowOff>
    </xdr:from>
    <xdr:to>
      <xdr:col>85</xdr:col>
      <xdr:colOff>127000</xdr:colOff>
      <xdr:row>37</xdr:row>
      <xdr:rowOff>52908</xdr:rowOff>
    </xdr:to>
    <xdr:cxnSp macro="">
      <xdr:nvCxnSpPr>
        <xdr:cNvPr id="525" name="直線コネクタ 524"/>
        <xdr:cNvCxnSpPr/>
      </xdr:nvCxnSpPr>
      <xdr:spPr>
        <a:xfrm flipV="1">
          <a:off x="15481300" y="6331064"/>
          <a:ext cx="8382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84002</xdr:rowOff>
    </xdr:from>
    <xdr:ext cx="534377" cy="259045"/>
    <xdr:sp macro="" textlink="">
      <xdr:nvSpPr>
        <xdr:cNvPr id="526" name="消防費平均値テキスト"/>
        <xdr:cNvSpPr txBox="1"/>
      </xdr:nvSpPr>
      <xdr:spPr>
        <a:xfrm>
          <a:off x="16370300" y="591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7" name="フローチャート: 判断 526"/>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30239</xdr:rowOff>
    </xdr:from>
    <xdr:to>
      <xdr:col>81</xdr:col>
      <xdr:colOff>50800</xdr:colOff>
      <xdr:row>37</xdr:row>
      <xdr:rowOff>52908</xdr:rowOff>
    </xdr:to>
    <xdr:cxnSp macro="">
      <xdr:nvCxnSpPr>
        <xdr:cNvPr id="528" name="直線コネクタ 527"/>
        <xdr:cNvCxnSpPr/>
      </xdr:nvCxnSpPr>
      <xdr:spPr>
        <a:xfrm>
          <a:off x="14592300" y="6373889"/>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9" name="フローチャート: 判断 528"/>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100042</xdr:rowOff>
    </xdr:from>
    <xdr:ext cx="534377" cy="259045"/>
    <xdr:sp macro="" textlink="">
      <xdr:nvSpPr>
        <xdr:cNvPr id="530" name="テキスト ボックス 529"/>
        <xdr:cNvSpPr txBox="1"/>
      </xdr:nvSpPr>
      <xdr:spPr>
        <a:xfrm>
          <a:off x="15214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30239</xdr:rowOff>
    </xdr:from>
    <xdr:to>
      <xdr:col>76</xdr:col>
      <xdr:colOff>114300</xdr:colOff>
      <xdr:row>37</xdr:row>
      <xdr:rowOff>111544</xdr:rowOff>
    </xdr:to>
    <xdr:cxnSp macro="">
      <xdr:nvCxnSpPr>
        <xdr:cNvPr id="531" name="直線コネクタ 530"/>
        <xdr:cNvCxnSpPr/>
      </xdr:nvCxnSpPr>
      <xdr:spPr>
        <a:xfrm flipV="1">
          <a:off x="13703300" y="6373889"/>
          <a:ext cx="889000" cy="8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2" name="フローチャート: 判断 531"/>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171213</xdr:rowOff>
    </xdr:from>
    <xdr:ext cx="534377" cy="259045"/>
    <xdr:sp macro="" textlink="">
      <xdr:nvSpPr>
        <xdr:cNvPr id="533" name="テキスト ボックス 532"/>
        <xdr:cNvSpPr txBox="1"/>
      </xdr:nvSpPr>
      <xdr:spPr>
        <a:xfrm>
          <a:off x="14325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138481</xdr:rowOff>
    </xdr:from>
    <xdr:to>
      <xdr:col>71</xdr:col>
      <xdr:colOff>177800</xdr:colOff>
      <xdr:row>37</xdr:row>
      <xdr:rowOff>111544</xdr:rowOff>
    </xdr:to>
    <xdr:cxnSp macro="">
      <xdr:nvCxnSpPr>
        <xdr:cNvPr id="534" name="直線コネクタ 533"/>
        <xdr:cNvCxnSpPr/>
      </xdr:nvCxnSpPr>
      <xdr:spPr>
        <a:xfrm>
          <a:off x="12814300" y="6310681"/>
          <a:ext cx="889000" cy="1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5" name="フローチャート: 判断 534"/>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76954</xdr:rowOff>
    </xdr:from>
    <xdr:ext cx="534377" cy="259045"/>
    <xdr:sp macro="" textlink="">
      <xdr:nvSpPr>
        <xdr:cNvPr id="536" name="テキスト ボックス 535"/>
        <xdr:cNvSpPr txBox="1"/>
      </xdr:nvSpPr>
      <xdr:spPr>
        <a:xfrm>
          <a:off x="13436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7" name="フローチャート: 判断 536"/>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132084</xdr:rowOff>
    </xdr:from>
    <xdr:ext cx="534377" cy="259045"/>
    <xdr:sp macro="" textlink="">
      <xdr:nvSpPr>
        <xdr:cNvPr id="538" name="テキスト ボックス 537"/>
        <xdr:cNvSpPr txBox="1"/>
      </xdr:nvSpPr>
      <xdr:spPr>
        <a:xfrm>
          <a:off x="12547111" y="596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108064</xdr:rowOff>
    </xdr:from>
    <xdr:to>
      <xdr:col>85</xdr:col>
      <xdr:colOff>177800</xdr:colOff>
      <xdr:row>37</xdr:row>
      <xdr:rowOff>38214</xdr:rowOff>
    </xdr:to>
    <xdr:sp macro="" textlink="">
      <xdr:nvSpPr>
        <xdr:cNvPr id="544" name="楕円 543"/>
        <xdr:cNvSpPr/>
      </xdr:nvSpPr>
      <xdr:spPr>
        <a:xfrm>
          <a:off x="16268700" y="62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86491</xdr:rowOff>
    </xdr:from>
    <xdr:ext cx="534377" cy="259045"/>
    <xdr:sp macro="" textlink="">
      <xdr:nvSpPr>
        <xdr:cNvPr id="545" name="消防費該当値テキスト"/>
        <xdr:cNvSpPr txBox="1"/>
      </xdr:nvSpPr>
      <xdr:spPr>
        <a:xfrm>
          <a:off x="16370300" y="62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2108</xdr:rowOff>
    </xdr:from>
    <xdr:to>
      <xdr:col>81</xdr:col>
      <xdr:colOff>101600</xdr:colOff>
      <xdr:row>37</xdr:row>
      <xdr:rowOff>103708</xdr:rowOff>
    </xdr:to>
    <xdr:sp macro="" textlink="">
      <xdr:nvSpPr>
        <xdr:cNvPr id="546" name="楕円 545"/>
        <xdr:cNvSpPr/>
      </xdr:nvSpPr>
      <xdr:spPr>
        <a:xfrm>
          <a:off x="15430500" y="63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94835</xdr:rowOff>
    </xdr:from>
    <xdr:ext cx="534377" cy="259045"/>
    <xdr:sp macro="" textlink="">
      <xdr:nvSpPr>
        <xdr:cNvPr id="547" name="テキスト ボックス 546"/>
        <xdr:cNvSpPr txBox="1"/>
      </xdr:nvSpPr>
      <xdr:spPr>
        <a:xfrm>
          <a:off x="15214111" y="64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150889</xdr:rowOff>
    </xdr:from>
    <xdr:to>
      <xdr:col>76</xdr:col>
      <xdr:colOff>165100</xdr:colOff>
      <xdr:row>37</xdr:row>
      <xdr:rowOff>81039</xdr:rowOff>
    </xdr:to>
    <xdr:sp macro="" textlink="">
      <xdr:nvSpPr>
        <xdr:cNvPr id="548" name="楕円 547"/>
        <xdr:cNvSpPr/>
      </xdr:nvSpPr>
      <xdr:spPr>
        <a:xfrm>
          <a:off x="14541500" y="63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72166</xdr:rowOff>
    </xdr:from>
    <xdr:ext cx="534377" cy="259045"/>
    <xdr:sp macro="" textlink="">
      <xdr:nvSpPr>
        <xdr:cNvPr id="549" name="テキスト ボックス 548"/>
        <xdr:cNvSpPr txBox="1"/>
      </xdr:nvSpPr>
      <xdr:spPr>
        <a:xfrm>
          <a:off x="14325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60744</xdr:rowOff>
    </xdr:from>
    <xdr:to>
      <xdr:col>72</xdr:col>
      <xdr:colOff>38100</xdr:colOff>
      <xdr:row>37</xdr:row>
      <xdr:rowOff>162344</xdr:rowOff>
    </xdr:to>
    <xdr:sp macro="" textlink="">
      <xdr:nvSpPr>
        <xdr:cNvPr id="550" name="楕円 549"/>
        <xdr:cNvSpPr/>
      </xdr:nvSpPr>
      <xdr:spPr>
        <a:xfrm>
          <a:off x="13652500" y="64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153471</xdr:rowOff>
    </xdr:from>
    <xdr:ext cx="534377" cy="259045"/>
    <xdr:sp macro="" textlink="">
      <xdr:nvSpPr>
        <xdr:cNvPr id="551" name="テキスト ボックス 550"/>
        <xdr:cNvSpPr txBox="1"/>
      </xdr:nvSpPr>
      <xdr:spPr>
        <a:xfrm>
          <a:off x="13436111" y="649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87681</xdr:rowOff>
    </xdr:from>
    <xdr:to>
      <xdr:col>67</xdr:col>
      <xdr:colOff>101600</xdr:colOff>
      <xdr:row>37</xdr:row>
      <xdr:rowOff>17831</xdr:rowOff>
    </xdr:to>
    <xdr:sp macro="" textlink="">
      <xdr:nvSpPr>
        <xdr:cNvPr id="552" name="楕円 551"/>
        <xdr:cNvSpPr/>
      </xdr:nvSpPr>
      <xdr:spPr>
        <a:xfrm>
          <a:off x="12763500" y="62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8958</xdr:rowOff>
    </xdr:from>
    <xdr:ext cx="534377" cy="259045"/>
    <xdr:sp macro="" textlink="">
      <xdr:nvSpPr>
        <xdr:cNvPr id="553" name="テキスト ボックス 552"/>
        <xdr:cNvSpPr txBox="1"/>
      </xdr:nvSpPr>
      <xdr:spPr>
        <a:xfrm>
          <a:off x="12547111" y="63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8" name="直線コネクタ 577"/>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9" name="教育費最小値テキスト"/>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80" name="直線コネクタ 579"/>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81" name="教育費最大値テキスト"/>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2" name="直線コネクタ 581"/>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170714</xdr:rowOff>
    </xdr:from>
    <xdr:to>
      <xdr:col>85</xdr:col>
      <xdr:colOff>127000</xdr:colOff>
      <xdr:row>58</xdr:row>
      <xdr:rowOff>50241</xdr:rowOff>
    </xdr:to>
    <xdr:cxnSp macro="">
      <xdr:nvCxnSpPr>
        <xdr:cNvPr id="583" name="直線コネクタ 582"/>
        <xdr:cNvCxnSpPr/>
      </xdr:nvCxnSpPr>
      <xdr:spPr>
        <a:xfrm>
          <a:off x="15481300" y="9943364"/>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28186</xdr:rowOff>
    </xdr:from>
    <xdr:ext cx="534377" cy="259045"/>
    <xdr:sp macro="" textlink="">
      <xdr:nvSpPr>
        <xdr:cNvPr id="584" name="教育費平均値テキスト"/>
        <xdr:cNvSpPr txBox="1"/>
      </xdr:nvSpPr>
      <xdr:spPr>
        <a:xfrm>
          <a:off x="16370300" y="9457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5" name="フローチャート: 判断 584"/>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28391</xdr:rowOff>
    </xdr:from>
    <xdr:to>
      <xdr:col>81</xdr:col>
      <xdr:colOff>50800</xdr:colOff>
      <xdr:row>57</xdr:row>
      <xdr:rowOff>170714</xdr:rowOff>
    </xdr:to>
    <xdr:cxnSp macro="">
      <xdr:nvCxnSpPr>
        <xdr:cNvPr id="586" name="直線コネクタ 585"/>
        <xdr:cNvCxnSpPr/>
      </xdr:nvCxnSpPr>
      <xdr:spPr>
        <a:xfrm>
          <a:off x="14592300" y="9801041"/>
          <a:ext cx="889000" cy="1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7" name="フローチャート: 判断 586"/>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21938</xdr:rowOff>
    </xdr:from>
    <xdr:ext cx="534377" cy="259045"/>
    <xdr:sp macro="" textlink="">
      <xdr:nvSpPr>
        <xdr:cNvPr id="588" name="テキスト ボックス 587"/>
        <xdr:cNvSpPr txBox="1"/>
      </xdr:nvSpPr>
      <xdr:spPr>
        <a:xfrm>
          <a:off x="15214111" y="928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149625</xdr:rowOff>
    </xdr:from>
    <xdr:to>
      <xdr:col>76</xdr:col>
      <xdr:colOff>114300</xdr:colOff>
      <xdr:row>57</xdr:row>
      <xdr:rowOff>28391</xdr:rowOff>
    </xdr:to>
    <xdr:cxnSp macro="">
      <xdr:nvCxnSpPr>
        <xdr:cNvPr id="589" name="直線コネクタ 588"/>
        <xdr:cNvCxnSpPr/>
      </xdr:nvCxnSpPr>
      <xdr:spPr>
        <a:xfrm>
          <a:off x="13703300" y="9407925"/>
          <a:ext cx="889000" cy="3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90" name="フローチャート: 判断 589"/>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102061</xdr:rowOff>
    </xdr:from>
    <xdr:ext cx="534377" cy="259045"/>
    <xdr:sp macro="" textlink="">
      <xdr:nvSpPr>
        <xdr:cNvPr id="591" name="テキスト ボックス 590"/>
        <xdr:cNvSpPr txBox="1"/>
      </xdr:nvSpPr>
      <xdr:spPr>
        <a:xfrm>
          <a:off x="14325111" y="91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149625</xdr:rowOff>
    </xdr:from>
    <xdr:to>
      <xdr:col>71</xdr:col>
      <xdr:colOff>177800</xdr:colOff>
      <xdr:row>56</xdr:row>
      <xdr:rowOff>74625</xdr:rowOff>
    </xdr:to>
    <xdr:cxnSp macro="">
      <xdr:nvCxnSpPr>
        <xdr:cNvPr id="592" name="直線コネクタ 591"/>
        <xdr:cNvCxnSpPr/>
      </xdr:nvCxnSpPr>
      <xdr:spPr>
        <a:xfrm flipV="1">
          <a:off x="12814300" y="9407925"/>
          <a:ext cx="889000" cy="26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3" name="フローチャート: 判断 592"/>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55097</xdr:rowOff>
    </xdr:from>
    <xdr:ext cx="534377" cy="259045"/>
    <xdr:sp macro="" textlink="">
      <xdr:nvSpPr>
        <xdr:cNvPr id="594" name="テキスト ボックス 593"/>
        <xdr:cNvSpPr txBox="1"/>
      </xdr:nvSpPr>
      <xdr:spPr>
        <a:xfrm>
          <a:off x="13436111" y="98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5" name="フローチャート: 判断 594"/>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74395</xdr:rowOff>
    </xdr:from>
    <xdr:ext cx="534377" cy="259045"/>
    <xdr:sp macro="" textlink="">
      <xdr:nvSpPr>
        <xdr:cNvPr id="596" name="テキスト ボックス 595"/>
        <xdr:cNvSpPr txBox="1"/>
      </xdr:nvSpPr>
      <xdr:spPr>
        <a:xfrm>
          <a:off x="12547111" y="98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170891</xdr:rowOff>
    </xdr:from>
    <xdr:to>
      <xdr:col>85</xdr:col>
      <xdr:colOff>177800</xdr:colOff>
      <xdr:row>58</xdr:row>
      <xdr:rowOff>101041</xdr:rowOff>
    </xdr:to>
    <xdr:sp macro="" textlink="">
      <xdr:nvSpPr>
        <xdr:cNvPr id="602" name="楕円 601"/>
        <xdr:cNvSpPr/>
      </xdr:nvSpPr>
      <xdr:spPr>
        <a:xfrm>
          <a:off x="16268700" y="99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149318</xdr:rowOff>
    </xdr:from>
    <xdr:ext cx="534377" cy="259045"/>
    <xdr:sp macro="" textlink="">
      <xdr:nvSpPr>
        <xdr:cNvPr id="603" name="教育費該当値テキスト"/>
        <xdr:cNvSpPr txBox="1"/>
      </xdr:nvSpPr>
      <xdr:spPr>
        <a:xfrm>
          <a:off x="16370300" y="99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119914</xdr:rowOff>
    </xdr:from>
    <xdr:to>
      <xdr:col>81</xdr:col>
      <xdr:colOff>101600</xdr:colOff>
      <xdr:row>58</xdr:row>
      <xdr:rowOff>50064</xdr:rowOff>
    </xdr:to>
    <xdr:sp macro="" textlink="">
      <xdr:nvSpPr>
        <xdr:cNvPr id="604" name="楕円 603"/>
        <xdr:cNvSpPr/>
      </xdr:nvSpPr>
      <xdr:spPr>
        <a:xfrm>
          <a:off x="15430500" y="98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41191</xdr:rowOff>
    </xdr:from>
    <xdr:ext cx="534377" cy="259045"/>
    <xdr:sp macro="" textlink="">
      <xdr:nvSpPr>
        <xdr:cNvPr id="605" name="テキスト ボックス 604"/>
        <xdr:cNvSpPr txBox="1"/>
      </xdr:nvSpPr>
      <xdr:spPr>
        <a:xfrm>
          <a:off x="15214111" y="99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149041</xdr:rowOff>
    </xdr:from>
    <xdr:to>
      <xdr:col>76</xdr:col>
      <xdr:colOff>165100</xdr:colOff>
      <xdr:row>57</xdr:row>
      <xdr:rowOff>79191</xdr:rowOff>
    </xdr:to>
    <xdr:sp macro="" textlink="">
      <xdr:nvSpPr>
        <xdr:cNvPr id="606" name="楕円 605"/>
        <xdr:cNvSpPr/>
      </xdr:nvSpPr>
      <xdr:spPr>
        <a:xfrm>
          <a:off x="14541500" y="97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70318</xdr:rowOff>
    </xdr:from>
    <xdr:ext cx="534377" cy="259045"/>
    <xdr:sp macro="" textlink="">
      <xdr:nvSpPr>
        <xdr:cNvPr id="607" name="テキスト ボックス 606"/>
        <xdr:cNvSpPr txBox="1"/>
      </xdr:nvSpPr>
      <xdr:spPr>
        <a:xfrm>
          <a:off x="14325111" y="98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98825</xdr:rowOff>
    </xdr:from>
    <xdr:to>
      <xdr:col>72</xdr:col>
      <xdr:colOff>38100</xdr:colOff>
      <xdr:row>55</xdr:row>
      <xdr:rowOff>28975</xdr:rowOff>
    </xdr:to>
    <xdr:sp macro="" textlink="">
      <xdr:nvSpPr>
        <xdr:cNvPr id="608" name="楕円 607"/>
        <xdr:cNvSpPr/>
      </xdr:nvSpPr>
      <xdr:spPr>
        <a:xfrm>
          <a:off x="13652500" y="935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45502</xdr:rowOff>
    </xdr:from>
    <xdr:ext cx="534377" cy="259045"/>
    <xdr:sp macro="" textlink="">
      <xdr:nvSpPr>
        <xdr:cNvPr id="609" name="テキスト ボックス 608"/>
        <xdr:cNvSpPr txBox="1"/>
      </xdr:nvSpPr>
      <xdr:spPr>
        <a:xfrm>
          <a:off x="13436111" y="91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610" name="楕円 609"/>
        <xdr:cNvSpPr/>
      </xdr:nvSpPr>
      <xdr:spPr>
        <a:xfrm>
          <a:off x="12763500" y="96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611" name="テキスト ボックス 610"/>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3" name="直線コネクタ 632"/>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6" name="災害復旧費最大値テキスト"/>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7" name="直線コネクタ 636"/>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41128</xdr:rowOff>
    </xdr:from>
    <xdr:to>
      <xdr:col>85</xdr:col>
      <xdr:colOff>127000</xdr:colOff>
      <xdr:row>76</xdr:row>
      <xdr:rowOff>164618</xdr:rowOff>
    </xdr:to>
    <xdr:cxnSp macro="">
      <xdr:nvCxnSpPr>
        <xdr:cNvPr id="638" name="直線コネクタ 637"/>
        <xdr:cNvCxnSpPr/>
      </xdr:nvCxnSpPr>
      <xdr:spPr>
        <a:xfrm flipV="1">
          <a:off x="15481300" y="12042628"/>
          <a:ext cx="838200" cy="115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987</xdr:rowOff>
    </xdr:from>
    <xdr:ext cx="469744" cy="259045"/>
    <xdr:sp macro="" textlink="">
      <xdr:nvSpPr>
        <xdr:cNvPr id="639" name="災害復旧費平均値テキスト"/>
        <xdr:cNvSpPr txBox="1"/>
      </xdr:nvSpPr>
      <xdr:spPr>
        <a:xfrm>
          <a:off x="16370300" y="13202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40" name="フローチャート: 判断 639"/>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164618</xdr:rowOff>
    </xdr:from>
    <xdr:to>
      <xdr:col>81</xdr:col>
      <xdr:colOff>50800</xdr:colOff>
      <xdr:row>78</xdr:row>
      <xdr:rowOff>117297</xdr:rowOff>
    </xdr:to>
    <xdr:cxnSp macro="">
      <xdr:nvCxnSpPr>
        <xdr:cNvPr id="641" name="直線コネクタ 640"/>
        <xdr:cNvCxnSpPr/>
      </xdr:nvCxnSpPr>
      <xdr:spPr>
        <a:xfrm flipV="1">
          <a:off x="14592300" y="13194818"/>
          <a:ext cx="889000" cy="29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2" name="フローチャート: 判断 641"/>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3" name="テキスト ボックス 642"/>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117297</xdr:rowOff>
    </xdr:from>
    <xdr:to>
      <xdr:col>76</xdr:col>
      <xdr:colOff>114300</xdr:colOff>
      <xdr:row>78</xdr:row>
      <xdr:rowOff>124247</xdr:rowOff>
    </xdr:to>
    <xdr:cxnSp macro="">
      <xdr:nvCxnSpPr>
        <xdr:cNvPr id="644" name="直線コネクタ 643"/>
        <xdr:cNvCxnSpPr/>
      </xdr:nvCxnSpPr>
      <xdr:spPr>
        <a:xfrm flipV="1">
          <a:off x="13703300" y="13490397"/>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5" name="フローチャート: 判断 644"/>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6" name="テキスト ボックス 645"/>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109159</xdr:rowOff>
    </xdr:from>
    <xdr:to>
      <xdr:col>71</xdr:col>
      <xdr:colOff>177800</xdr:colOff>
      <xdr:row>78</xdr:row>
      <xdr:rowOff>124247</xdr:rowOff>
    </xdr:to>
    <xdr:cxnSp macro="">
      <xdr:nvCxnSpPr>
        <xdr:cNvPr id="647" name="直線コネクタ 646"/>
        <xdr:cNvCxnSpPr/>
      </xdr:nvCxnSpPr>
      <xdr:spPr>
        <a:xfrm>
          <a:off x="12814300" y="13482259"/>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8" name="フローチャート: 判断 647"/>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56242</xdr:rowOff>
    </xdr:from>
    <xdr:ext cx="469744" cy="259045"/>
    <xdr:sp macro="" textlink="">
      <xdr:nvSpPr>
        <xdr:cNvPr id="649" name="テキスト ボックス 648"/>
        <xdr:cNvSpPr txBox="1"/>
      </xdr:nvSpPr>
      <xdr:spPr>
        <a:xfrm>
          <a:off x="13468428" y="130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50" name="フローチャート: 判断 649"/>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51" name="テキスト ボックス 650"/>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161778</xdr:rowOff>
    </xdr:from>
    <xdr:to>
      <xdr:col>85</xdr:col>
      <xdr:colOff>177800</xdr:colOff>
      <xdr:row>70</xdr:row>
      <xdr:rowOff>91928</xdr:rowOff>
    </xdr:to>
    <xdr:sp macro="" textlink="">
      <xdr:nvSpPr>
        <xdr:cNvPr id="657" name="楕円 656"/>
        <xdr:cNvSpPr/>
      </xdr:nvSpPr>
      <xdr:spPr>
        <a:xfrm>
          <a:off x="16268700" y="119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114805</xdr:rowOff>
    </xdr:from>
    <xdr:ext cx="534377" cy="259045"/>
    <xdr:sp macro="" textlink="">
      <xdr:nvSpPr>
        <xdr:cNvPr id="658" name="災害復旧費該当値テキスト"/>
        <xdr:cNvSpPr txBox="1"/>
      </xdr:nvSpPr>
      <xdr:spPr>
        <a:xfrm>
          <a:off x="16370300" y="119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113818</xdr:rowOff>
    </xdr:from>
    <xdr:to>
      <xdr:col>81</xdr:col>
      <xdr:colOff>101600</xdr:colOff>
      <xdr:row>77</xdr:row>
      <xdr:rowOff>43968</xdr:rowOff>
    </xdr:to>
    <xdr:sp macro="" textlink="">
      <xdr:nvSpPr>
        <xdr:cNvPr id="659" name="楕円 658"/>
        <xdr:cNvSpPr/>
      </xdr:nvSpPr>
      <xdr:spPr>
        <a:xfrm>
          <a:off x="15430500" y="131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35095</xdr:rowOff>
    </xdr:from>
    <xdr:ext cx="469744" cy="259045"/>
    <xdr:sp macro="" textlink="">
      <xdr:nvSpPr>
        <xdr:cNvPr id="660" name="テキスト ボックス 659"/>
        <xdr:cNvSpPr txBox="1"/>
      </xdr:nvSpPr>
      <xdr:spPr>
        <a:xfrm>
          <a:off x="15246428" y="132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66497</xdr:rowOff>
    </xdr:from>
    <xdr:to>
      <xdr:col>76</xdr:col>
      <xdr:colOff>165100</xdr:colOff>
      <xdr:row>78</xdr:row>
      <xdr:rowOff>168097</xdr:rowOff>
    </xdr:to>
    <xdr:sp macro="" textlink="">
      <xdr:nvSpPr>
        <xdr:cNvPr id="661" name="楕円 660"/>
        <xdr:cNvSpPr/>
      </xdr:nvSpPr>
      <xdr:spPr>
        <a:xfrm>
          <a:off x="145415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159224</xdr:rowOff>
    </xdr:from>
    <xdr:ext cx="378565" cy="259045"/>
    <xdr:sp macro="" textlink="">
      <xdr:nvSpPr>
        <xdr:cNvPr id="662" name="テキスト ボックス 661"/>
        <xdr:cNvSpPr txBox="1"/>
      </xdr:nvSpPr>
      <xdr:spPr>
        <a:xfrm>
          <a:off x="14403017" y="13532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73447</xdr:rowOff>
    </xdr:from>
    <xdr:to>
      <xdr:col>72</xdr:col>
      <xdr:colOff>38100</xdr:colOff>
      <xdr:row>79</xdr:row>
      <xdr:rowOff>3597</xdr:rowOff>
    </xdr:to>
    <xdr:sp macro="" textlink="">
      <xdr:nvSpPr>
        <xdr:cNvPr id="663" name="楕円 662"/>
        <xdr:cNvSpPr/>
      </xdr:nvSpPr>
      <xdr:spPr>
        <a:xfrm>
          <a:off x="13652500" y="134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166174</xdr:rowOff>
    </xdr:from>
    <xdr:ext cx="378565" cy="259045"/>
    <xdr:sp macro="" textlink="">
      <xdr:nvSpPr>
        <xdr:cNvPr id="664" name="テキスト ボックス 663"/>
        <xdr:cNvSpPr txBox="1"/>
      </xdr:nvSpPr>
      <xdr:spPr>
        <a:xfrm>
          <a:off x="13514017" y="13539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58359</xdr:rowOff>
    </xdr:from>
    <xdr:to>
      <xdr:col>67</xdr:col>
      <xdr:colOff>101600</xdr:colOff>
      <xdr:row>78</xdr:row>
      <xdr:rowOff>159959</xdr:rowOff>
    </xdr:to>
    <xdr:sp macro="" textlink="">
      <xdr:nvSpPr>
        <xdr:cNvPr id="665" name="楕円 664"/>
        <xdr:cNvSpPr/>
      </xdr:nvSpPr>
      <xdr:spPr>
        <a:xfrm>
          <a:off x="12763500" y="134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151086</xdr:rowOff>
    </xdr:from>
    <xdr:ext cx="378565" cy="259045"/>
    <xdr:sp macro="" textlink="">
      <xdr:nvSpPr>
        <xdr:cNvPr id="666" name="テキスト ボックス 665"/>
        <xdr:cNvSpPr txBox="1"/>
      </xdr:nvSpPr>
      <xdr:spPr>
        <a:xfrm>
          <a:off x="12625017" y="13524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7" name="テキスト ボックス 686"/>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9" name="テキスト ボックス 68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1" name="テキスト ボックス 69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5" name="直線コネクタ 694"/>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6" name="公債費最小値テキスト"/>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7" name="直線コネクタ 696"/>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8" name="公債費最大値テキスト"/>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9" name="直線コネクタ 698"/>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93622</xdr:rowOff>
    </xdr:from>
    <xdr:to>
      <xdr:col>85</xdr:col>
      <xdr:colOff>127000</xdr:colOff>
      <xdr:row>96</xdr:row>
      <xdr:rowOff>111568</xdr:rowOff>
    </xdr:to>
    <xdr:cxnSp macro="">
      <xdr:nvCxnSpPr>
        <xdr:cNvPr id="700" name="直線コネクタ 699"/>
        <xdr:cNvCxnSpPr/>
      </xdr:nvCxnSpPr>
      <xdr:spPr>
        <a:xfrm flipV="1">
          <a:off x="15481300" y="16552822"/>
          <a:ext cx="8382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93975</xdr:rowOff>
    </xdr:from>
    <xdr:ext cx="534377" cy="259045"/>
    <xdr:sp macro="" textlink="">
      <xdr:nvSpPr>
        <xdr:cNvPr id="701" name="公債費平均値テキスト"/>
        <xdr:cNvSpPr txBox="1"/>
      </xdr:nvSpPr>
      <xdr:spPr>
        <a:xfrm>
          <a:off x="16370300" y="1621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2" name="フローチャート: 判断 701"/>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111568</xdr:rowOff>
    </xdr:from>
    <xdr:to>
      <xdr:col>81</xdr:col>
      <xdr:colOff>50800</xdr:colOff>
      <xdr:row>96</xdr:row>
      <xdr:rowOff>120855</xdr:rowOff>
    </xdr:to>
    <xdr:cxnSp macro="">
      <xdr:nvCxnSpPr>
        <xdr:cNvPr id="703" name="直線コネクタ 702"/>
        <xdr:cNvCxnSpPr/>
      </xdr:nvCxnSpPr>
      <xdr:spPr>
        <a:xfrm flipV="1">
          <a:off x="14592300" y="16570768"/>
          <a:ext cx="8890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4" name="フローチャート: 判断 703"/>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141205</xdr:rowOff>
    </xdr:from>
    <xdr:ext cx="534377" cy="259045"/>
    <xdr:sp macro="" textlink="">
      <xdr:nvSpPr>
        <xdr:cNvPr id="705" name="テキスト ボックス 704"/>
        <xdr:cNvSpPr txBox="1"/>
      </xdr:nvSpPr>
      <xdr:spPr>
        <a:xfrm>
          <a:off x="15214111" y="160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37630</xdr:rowOff>
    </xdr:from>
    <xdr:to>
      <xdr:col>76</xdr:col>
      <xdr:colOff>114300</xdr:colOff>
      <xdr:row>96</xdr:row>
      <xdr:rowOff>120855</xdr:rowOff>
    </xdr:to>
    <xdr:cxnSp macro="">
      <xdr:nvCxnSpPr>
        <xdr:cNvPr id="706" name="直線コネクタ 705"/>
        <xdr:cNvCxnSpPr/>
      </xdr:nvCxnSpPr>
      <xdr:spPr>
        <a:xfrm>
          <a:off x="13703300" y="16496830"/>
          <a:ext cx="889000" cy="8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7" name="フローチャート: 判断 706"/>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31233</xdr:rowOff>
    </xdr:from>
    <xdr:ext cx="534377" cy="259045"/>
    <xdr:sp macro="" textlink="">
      <xdr:nvSpPr>
        <xdr:cNvPr id="708" name="テキスト ボックス 707"/>
        <xdr:cNvSpPr txBox="1"/>
      </xdr:nvSpPr>
      <xdr:spPr>
        <a:xfrm>
          <a:off x="14325111" y="16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36916</xdr:rowOff>
    </xdr:from>
    <xdr:to>
      <xdr:col>71</xdr:col>
      <xdr:colOff>177800</xdr:colOff>
      <xdr:row>96</xdr:row>
      <xdr:rowOff>37630</xdr:rowOff>
    </xdr:to>
    <xdr:cxnSp macro="">
      <xdr:nvCxnSpPr>
        <xdr:cNvPr id="709" name="直線コネクタ 708"/>
        <xdr:cNvCxnSpPr/>
      </xdr:nvCxnSpPr>
      <xdr:spPr>
        <a:xfrm>
          <a:off x="12814300" y="16496116"/>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10" name="フローチャート: 判断 709"/>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45463</xdr:rowOff>
    </xdr:from>
    <xdr:ext cx="534377" cy="259045"/>
    <xdr:sp macro="" textlink="">
      <xdr:nvSpPr>
        <xdr:cNvPr id="711" name="テキスト ボックス 710"/>
        <xdr:cNvSpPr txBox="1"/>
      </xdr:nvSpPr>
      <xdr:spPr>
        <a:xfrm>
          <a:off x="13436111" y="16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2" name="フローチャート: 判断 711"/>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37634</xdr:rowOff>
    </xdr:from>
    <xdr:ext cx="534377" cy="259045"/>
    <xdr:sp macro="" textlink="">
      <xdr:nvSpPr>
        <xdr:cNvPr id="713" name="テキスト ボックス 712"/>
        <xdr:cNvSpPr txBox="1"/>
      </xdr:nvSpPr>
      <xdr:spPr>
        <a:xfrm>
          <a:off x="12547111" y="161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42822</xdr:rowOff>
    </xdr:from>
    <xdr:to>
      <xdr:col>85</xdr:col>
      <xdr:colOff>177800</xdr:colOff>
      <xdr:row>96</xdr:row>
      <xdr:rowOff>144422</xdr:rowOff>
    </xdr:to>
    <xdr:sp macro="" textlink="">
      <xdr:nvSpPr>
        <xdr:cNvPr id="719" name="楕円 718"/>
        <xdr:cNvSpPr/>
      </xdr:nvSpPr>
      <xdr:spPr>
        <a:xfrm>
          <a:off x="16268700" y="1650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21249</xdr:rowOff>
    </xdr:from>
    <xdr:ext cx="534377" cy="259045"/>
    <xdr:sp macro="" textlink="">
      <xdr:nvSpPr>
        <xdr:cNvPr id="720" name="公債費該当値テキスト"/>
        <xdr:cNvSpPr txBox="1"/>
      </xdr:nvSpPr>
      <xdr:spPr>
        <a:xfrm>
          <a:off x="16370300" y="164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60768</xdr:rowOff>
    </xdr:from>
    <xdr:to>
      <xdr:col>81</xdr:col>
      <xdr:colOff>101600</xdr:colOff>
      <xdr:row>96</xdr:row>
      <xdr:rowOff>162368</xdr:rowOff>
    </xdr:to>
    <xdr:sp macro="" textlink="">
      <xdr:nvSpPr>
        <xdr:cNvPr id="721" name="楕円 720"/>
        <xdr:cNvSpPr/>
      </xdr:nvSpPr>
      <xdr:spPr>
        <a:xfrm>
          <a:off x="15430500" y="165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153495</xdr:rowOff>
    </xdr:from>
    <xdr:ext cx="534377" cy="259045"/>
    <xdr:sp macro="" textlink="">
      <xdr:nvSpPr>
        <xdr:cNvPr id="722" name="テキスト ボックス 721"/>
        <xdr:cNvSpPr txBox="1"/>
      </xdr:nvSpPr>
      <xdr:spPr>
        <a:xfrm>
          <a:off x="15214111" y="1661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70055</xdr:rowOff>
    </xdr:from>
    <xdr:to>
      <xdr:col>76</xdr:col>
      <xdr:colOff>165100</xdr:colOff>
      <xdr:row>97</xdr:row>
      <xdr:rowOff>205</xdr:rowOff>
    </xdr:to>
    <xdr:sp macro="" textlink="">
      <xdr:nvSpPr>
        <xdr:cNvPr id="723" name="楕円 722"/>
        <xdr:cNvSpPr/>
      </xdr:nvSpPr>
      <xdr:spPr>
        <a:xfrm>
          <a:off x="14541500" y="1652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162782</xdr:rowOff>
    </xdr:from>
    <xdr:ext cx="534377" cy="259045"/>
    <xdr:sp macro="" textlink="">
      <xdr:nvSpPr>
        <xdr:cNvPr id="724" name="テキスト ボックス 723"/>
        <xdr:cNvSpPr txBox="1"/>
      </xdr:nvSpPr>
      <xdr:spPr>
        <a:xfrm>
          <a:off x="14325111" y="1662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158280</xdr:rowOff>
    </xdr:from>
    <xdr:to>
      <xdr:col>72</xdr:col>
      <xdr:colOff>38100</xdr:colOff>
      <xdr:row>96</xdr:row>
      <xdr:rowOff>88430</xdr:rowOff>
    </xdr:to>
    <xdr:sp macro="" textlink="">
      <xdr:nvSpPr>
        <xdr:cNvPr id="725" name="楕円 724"/>
        <xdr:cNvSpPr/>
      </xdr:nvSpPr>
      <xdr:spPr>
        <a:xfrm>
          <a:off x="13652500" y="164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79557</xdr:rowOff>
    </xdr:from>
    <xdr:ext cx="534377" cy="259045"/>
    <xdr:sp macro="" textlink="">
      <xdr:nvSpPr>
        <xdr:cNvPr id="726" name="テキスト ボックス 725"/>
        <xdr:cNvSpPr txBox="1"/>
      </xdr:nvSpPr>
      <xdr:spPr>
        <a:xfrm>
          <a:off x="13436111" y="1653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157566</xdr:rowOff>
    </xdr:from>
    <xdr:to>
      <xdr:col>67</xdr:col>
      <xdr:colOff>101600</xdr:colOff>
      <xdr:row>96</xdr:row>
      <xdr:rowOff>87716</xdr:rowOff>
    </xdr:to>
    <xdr:sp macro="" textlink="">
      <xdr:nvSpPr>
        <xdr:cNvPr id="727" name="楕円 726"/>
        <xdr:cNvSpPr/>
      </xdr:nvSpPr>
      <xdr:spPr>
        <a:xfrm>
          <a:off x="12763500" y="164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78843</xdr:rowOff>
    </xdr:from>
    <xdr:ext cx="534377" cy="259045"/>
    <xdr:sp macro="" textlink="">
      <xdr:nvSpPr>
        <xdr:cNvPr id="728" name="テキスト ボックス 727"/>
        <xdr:cNvSpPr txBox="1"/>
      </xdr:nvSpPr>
      <xdr:spPr>
        <a:xfrm>
          <a:off x="12547111" y="165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0" name="テキスト ボックス 73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2" name="テキスト ボックス 74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4" name="テキスト ボックス 74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6" name="テキスト ボックス 74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50" name="直線コネクタ 749"/>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51" name="諸支出金最小値テキスト"/>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3" name="諸支出金最大値テキスト"/>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4" name="直線コネクタ 753"/>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254</xdr:rowOff>
    </xdr:from>
    <xdr:to>
      <xdr:col>116</xdr:col>
      <xdr:colOff>63500</xdr:colOff>
      <xdr:row>38</xdr:row>
      <xdr:rowOff>139700</xdr:rowOff>
    </xdr:to>
    <xdr:cxnSp macro="">
      <xdr:nvCxnSpPr>
        <xdr:cNvPr id="755" name="直線コネクタ 754"/>
        <xdr:cNvCxnSpPr/>
      </xdr:nvCxnSpPr>
      <xdr:spPr>
        <a:xfrm flipV="1">
          <a:off x="21323300" y="6343904"/>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21607</xdr:rowOff>
    </xdr:from>
    <xdr:ext cx="378565" cy="259045"/>
    <xdr:sp macro="" textlink="">
      <xdr:nvSpPr>
        <xdr:cNvPr id="756" name="諸支出金平均値テキスト"/>
        <xdr:cNvSpPr txBox="1"/>
      </xdr:nvSpPr>
      <xdr:spPr>
        <a:xfrm>
          <a:off x="22212300" y="6536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7" name="フローチャート: 判断 756"/>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8" name="直線コネクタ 75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9" name="フローチャート: 判断 758"/>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60" name="テキスト ボックス 759"/>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2" name="フローチャート: 判断 761"/>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3" name="テキスト ボックス 762"/>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28143</xdr:rowOff>
    </xdr:from>
    <xdr:to>
      <xdr:col>102</xdr:col>
      <xdr:colOff>114300</xdr:colOff>
      <xdr:row>38</xdr:row>
      <xdr:rowOff>139700</xdr:rowOff>
    </xdr:to>
    <xdr:cxnSp macro="">
      <xdr:nvCxnSpPr>
        <xdr:cNvPr id="764" name="直線コネクタ 763"/>
        <xdr:cNvCxnSpPr/>
      </xdr:nvCxnSpPr>
      <xdr:spPr>
        <a:xfrm>
          <a:off x="18656300" y="6371793"/>
          <a:ext cx="889000" cy="2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5" name="フローチャート: 判断 764"/>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6" name="テキスト ボックス 765"/>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7" name="フローチャート: 判断 766"/>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162424</xdr:rowOff>
    </xdr:from>
    <xdr:ext cx="313932" cy="259045"/>
    <xdr:sp macro="" textlink="">
      <xdr:nvSpPr>
        <xdr:cNvPr id="768" name="テキスト ボックス 767"/>
        <xdr:cNvSpPr txBox="1"/>
      </xdr:nvSpPr>
      <xdr:spPr>
        <a:xfrm>
          <a:off x="18499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120904</xdr:rowOff>
    </xdr:from>
    <xdr:to>
      <xdr:col>116</xdr:col>
      <xdr:colOff>114300</xdr:colOff>
      <xdr:row>37</xdr:row>
      <xdr:rowOff>51054</xdr:rowOff>
    </xdr:to>
    <xdr:sp macro="" textlink="">
      <xdr:nvSpPr>
        <xdr:cNvPr id="774" name="楕円 773"/>
        <xdr:cNvSpPr/>
      </xdr:nvSpPr>
      <xdr:spPr>
        <a:xfrm>
          <a:off x="221107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143781</xdr:rowOff>
    </xdr:from>
    <xdr:ext cx="378565" cy="259045"/>
    <xdr:sp macro="" textlink="">
      <xdr:nvSpPr>
        <xdr:cNvPr id="775" name="諸支出金該当値テキスト"/>
        <xdr:cNvSpPr txBox="1"/>
      </xdr:nvSpPr>
      <xdr:spPr>
        <a:xfrm>
          <a:off x="22212300" y="614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6" name="楕円 77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7" name="テキスト ボックス 77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9" name="テキスト ボックス 77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1" name="テキスト ボックス 78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148793</xdr:rowOff>
    </xdr:from>
    <xdr:to>
      <xdr:col>98</xdr:col>
      <xdr:colOff>38100</xdr:colOff>
      <xdr:row>37</xdr:row>
      <xdr:rowOff>78943</xdr:rowOff>
    </xdr:to>
    <xdr:sp macro="" textlink="">
      <xdr:nvSpPr>
        <xdr:cNvPr id="782" name="楕円 781"/>
        <xdr:cNvSpPr/>
      </xdr:nvSpPr>
      <xdr:spPr>
        <a:xfrm>
          <a:off x="18605500" y="63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95470</xdr:rowOff>
    </xdr:from>
    <xdr:ext cx="378565" cy="259045"/>
    <xdr:sp macro="" textlink="">
      <xdr:nvSpPr>
        <xdr:cNvPr id="783" name="テキスト ボックス 782"/>
        <xdr:cNvSpPr txBox="1"/>
      </xdr:nvSpPr>
      <xdr:spPr>
        <a:xfrm>
          <a:off x="18467017" y="6096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議会費は平成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月の改選時に定数を</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名削減したものの、人口減少が続いていることから類似団体平均より高い値で推移しており、令和３年度で</a:t>
          </a:r>
          <a:r>
            <a:rPr kumimoji="1" lang="en-US" altLang="ja-JP" sz="1000">
              <a:latin typeface="ＭＳ Ｐゴシック" panose="020B0600070205080204" pitchFamily="50" charset="-128"/>
              <a:ea typeface="ＭＳ Ｐゴシック" panose="020B0600070205080204" pitchFamily="50" charset="-128"/>
            </a:rPr>
            <a:t>2,199</a:t>
          </a:r>
          <a:r>
            <a:rPr kumimoji="1" lang="ja-JP" altLang="en-US" sz="1000">
              <a:latin typeface="ＭＳ Ｐゴシック" panose="020B0600070205080204" pitchFamily="50" charset="-128"/>
              <a:ea typeface="ＭＳ Ｐゴシック" panose="020B0600070205080204" pitchFamily="50" charset="-128"/>
            </a:rPr>
            <a:t>円上回っている。総務費は新型コロナウイルス感染症対策である特別定額給付金給付事業などが減となったことから前年度より</a:t>
          </a:r>
          <a:r>
            <a:rPr kumimoji="1" lang="en-US" altLang="ja-JP" sz="1000">
              <a:latin typeface="ＭＳ Ｐゴシック" panose="020B0600070205080204" pitchFamily="50" charset="-128"/>
              <a:ea typeface="ＭＳ Ｐゴシック" panose="020B0600070205080204" pitchFamily="50" charset="-128"/>
            </a:rPr>
            <a:t>17,631</a:t>
          </a:r>
          <a:r>
            <a:rPr kumimoji="1" lang="ja-JP" altLang="en-US" sz="1000">
              <a:latin typeface="ＭＳ Ｐゴシック" panose="020B0600070205080204" pitchFamily="50" charset="-128"/>
              <a:ea typeface="ＭＳ Ｐゴシック" panose="020B0600070205080204" pitchFamily="50" charset="-128"/>
            </a:rPr>
            <a:t>円の減少となった。また、ふるさと納税寄附が増え、返礼品等経費や基金積立金が増額となったこともあり、類似団体平均を</a:t>
          </a:r>
          <a:r>
            <a:rPr kumimoji="1" lang="en-US" altLang="ja-JP" sz="1000">
              <a:latin typeface="ＭＳ Ｐゴシック" panose="020B0600070205080204" pitchFamily="50" charset="-128"/>
              <a:ea typeface="ＭＳ Ｐゴシック" panose="020B0600070205080204" pitchFamily="50" charset="-128"/>
            </a:rPr>
            <a:t>110,336</a:t>
          </a:r>
          <a:r>
            <a:rPr kumimoji="1" lang="ja-JP" altLang="en-US" sz="1000">
              <a:latin typeface="ＭＳ Ｐゴシック" panose="020B0600070205080204" pitchFamily="50" charset="-128"/>
              <a:ea typeface="ＭＳ Ｐゴシック" panose="020B0600070205080204" pitchFamily="50" charset="-128"/>
            </a:rPr>
            <a:t>円上回っている。民生費は子育て世帯への臨時特別給付金や住民非課税世帯等臨時特別給付金事業の増などで、前年度より住民一人当たり</a:t>
          </a:r>
          <a:r>
            <a:rPr kumimoji="1" lang="en-US" altLang="ja-JP" sz="1000">
              <a:latin typeface="ＭＳ Ｐゴシック" panose="020B0600070205080204" pitchFamily="50" charset="-128"/>
              <a:ea typeface="ＭＳ Ｐゴシック" panose="020B0600070205080204" pitchFamily="50" charset="-128"/>
            </a:rPr>
            <a:t>24,800</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180,237</a:t>
          </a:r>
          <a:r>
            <a:rPr kumimoji="1" lang="ja-JP" altLang="en-US" sz="1000">
              <a:latin typeface="ＭＳ Ｐゴシック" panose="020B0600070205080204" pitchFamily="50" charset="-128"/>
              <a:ea typeface="ＭＳ Ｐゴシック" panose="020B0600070205080204" pitchFamily="50" charset="-128"/>
            </a:rPr>
            <a:t>円となった。今後は市の重点施策である子育てスマイルプロジェクトの推進や認定こども園の施設型給付費などによる増加が見込まれる。衛生費は新型コロナウイルスワクチン接種事業の増などにより、</a:t>
          </a:r>
          <a:r>
            <a:rPr kumimoji="1" lang="en-US" altLang="ja-JP" sz="1000">
              <a:latin typeface="ＭＳ Ｐゴシック" panose="020B0600070205080204" pitchFamily="50" charset="-128"/>
              <a:ea typeface="ＭＳ Ｐゴシック" panose="020B0600070205080204" pitchFamily="50" charset="-128"/>
            </a:rPr>
            <a:t>5,894</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32,971</a:t>
          </a:r>
          <a:r>
            <a:rPr kumimoji="1" lang="ja-JP" altLang="en-US" sz="1000">
              <a:latin typeface="ＭＳ Ｐゴシック" panose="020B0600070205080204" pitchFamily="50" charset="-128"/>
              <a:ea typeface="ＭＳ Ｐゴシック" panose="020B0600070205080204" pitchFamily="50" charset="-128"/>
            </a:rPr>
            <a:t>円だった。なお、依然として類似団体の中で最も低い値であり、これは、ごみ処理施設を単独運営ではなく一部事務組合で運営している影響が大きいと考えられる。労働費は就業者への補助金の減により前年度より</a:t>
          </a:r>
          <a:r>
            <a:rPr kumimoji="1" lang="en-US" altLang="ja-JP" sz="1000">
              <a:latin typeface="ＭＳ Ｐゴシック" panose="020B0600070205080204" pitchFamily="50" charset="-128"/>
              <a:ea typeface="ＭＳ Ｐゴシック" panose="020B0600070205080204" pitchFamily="50" charset="-128"/>
            </a:rPr>
            <a:t>280</a:t>
          </a:r>
          <a:r>
            <a:rPr kumimoji="1" lang="ja-JP" altLang="en-US" sz="1000">
              <a:latin typeface="ＭＳ Ｐゴシック" panose="020B0600070205080204" pitchFamily="50" charset="-128"/>
              <a:ea typeface="ＭＳ Ｐゴシック" panose="020B0600070205080204" pitchFamily="50" charset="-128"/>
            </a:rPr>
            <a:t>円減の</a:t>
          </a:r>
          <a:r>
            <a:rPr kumimoji="1" lang="en-US" altLang="ja-JP" sz="1000">
              <a:latin typeface="ＭＳ Ｐゴシック" panose="020B0600070205080204" pitchFamily="50" charset="-128"/>
              <a:ea typeface="ＭＳ Ｐゴシック" panose="020B0600070205080204" pitchFamily="50" charset="-128"/>
            </a:rPr>
            <a:t>1,325</a:t>
          </a:r>
          <a:r>
            <a:rPr kumimoji="1" lang="ja-JP" altLang="en-US" sz="1000">
              <a:latin typeface="ＭＳ Ｐゴシック" panose="020B0600070205080204" pitchFamily="50" charset="-128"/>
              <a:ea typeface="ＭＳ Ｐゴシック" panose="020B0600070205080204" pitchFamily="50" charset="-128"/>
            </a:rPr>
            <a:t>円となったものの、類似団体平均を</a:t>
          </a:r>
          <a:r>
            <a:rPr kumimoji="1" lang="en-US" altLang="ja-JP" sz="1000">
              <a:latin typeface="ＭＳ Ｐゴシック" panose="020B0600070205080204" pitchFamily="50" charset="-128"/>
              <a:ea typeface="ＭＳ Ｐゴシック" panose="020B0600070205080204" pitchFamily="50" charset="-128"/>
            </a:rPr>
            <a:t>87</a:t>
          </a:r>
          <a:r>
            <a:rPr kumimoji="1" lang="ja-JP" altLang="en-US" sz="1000">
              <a:latin typeface="ＭＳ Ｐゴシック" panose="020B0600070205080204" pitchFamily="50" charset="-128"/>
              <a:ea typeface="ＭＳ Ｐゴシック" panose="020B0600070205080204" pitchFamily="50" charset="-128"/>
            </a:rPr>
            <a:t>円上回っている。農林水産業費は農業経営体等に対する各種補助金が増となったものの民有林林道整備事業の完了などにより減となったことから、前年度より</a:t>
          </a:r>
          <a:r>
            <a:rPr kumimoji="1" lang="en-US" altLang="ja-JP" sz="1000">
              <a:latin typeface="ＭＳ Ｐゴシック" panose="020B0600070205080204" pitchFamily="50" charset="-128"/>
              <a:ea typeface="ＭＳ Ｐゴシック" panose="020B0600070205080204" pitchFamily="50" charset="-128"/>
            </a:rPr>
            <a:t>3,411</a:t>
          </a:r>
          <a:r>
            <a:rPr kumimoji="1" lang="ja-JP" altLang="en-US" sz="1000">
              <a:latin typeface="ＭＳ Ｐゴシック" panose="020B0600070205080204" pitchFamily="50" charset="-128"/>
              <a:ea typeface="ＭＳ Ｐゴシック" panose="020B0600070205080204" pitchFamily="50" charset="-128"/>
            </a:rPr>
            <a:t>円減少し</a:t>
          </a:r>
          <a:r>
            <a:rPr kumimoji="1" lang="en-US" altLang="ja-JP" sz="1000">
              <a:latin typeface="ＭＳ Ｐゴシック" panose="020B0600070205080204" pitchFamily="50" charset="-128"/>
              <a:ea typeface="ＭＳ Ｐゴシック" panose="020B0600070205080204" pitchFamily="50" charset="-128"/>
            </a:rPr>
            <a:t>28,970</a:t>
          </a:r>
          <a:r>
            <a:rPr kumimoji="1" lang="ja-JP" altLang="en-US" sz="1000">
              <a:latin typeface="ＭＳ Ｐゴシック" panose="020B0600070205080204" pitchFamily="50" charset="-128"/>
              <a:ea typeface="ＭＳ Ｐゴシック" panose="020B0600070205080204" pitchFamily="50" charset="-128"/>
            </a:rPr>
            <a:t>円となり、類似団体を下回った。県営土地改良事業については今後も事業が続くため、年度間で事業費にばらつきが出ないよう、できるだけ平準化して事業を進めていきたい。商工費は中小企業振興資金貸付金や中小企業緊急融資支援基金積立金などの新型コロナウイルス感染症対策に係る事業費の減により、前年度より</a:t>
          </a:r>
          <a:r>
            <a:rPr kumimoji="1" lang="en-US" altLang="ja-JP" sz="1000">
              <a:latin typeface="ＭＳ Ｐゴシック" panose="020B0600070205080204" pitchFamily="50" charset="-128"/>
              <a:ea typeface="ＭＳ Ｐゴシック" panose="020B0600070205080204" pitchFamily="50" charset="-128"/>
            </a:rPr>
            <a:t>4,286</a:t>
          </a:r>
          <a:r>
            <a:rPr kumimoji="1" lang="ja-JP" altLang="en-US" sz="1000">
              <a:latin typeface="ＭＳ Ｐゴシック" panose="020B0600070205080204" pitchFamily="50" charset="-128"/>
              <a:ea typeface="ＭＳ Ｐゴシック" panose="020B0600070205080204" pitchFamily="50" charset="-128"/>
            </a:rPr>
            <a:t>円減少し</a:t>
          </a:r>
          <a:r>
            <a:rPr kumimoji="1" lang="en-US" altLang="ja-JP" sz="1000">
              <a:latin typeface="ＭＳ Ｐゴシック" panose="020B0600070205080204" pitchFamily="50" charset="-128"/>
              <a:ea typeface="ＭＳ Ｐゴシック" panose="020B0600070205080204" pitchFamily="50" charset="-128"/>
            </a:rPr>
            <a:t>34,138</a:t>
          </a:r>
          <a:r>
            <a:rPr kumimoji="1" lang="ja-JP" altLang="en-US" sz="1000">
              <a:latin typeface="ＭＳ Ｐゴシック" panose="020B0600070205080204" pitchFamily="50" charset="-128"/>
              <a:ea typeface="ＭＳ Ｐゴシック" panose="020B0600070205080204" pitchFamily="50" charset="-128"/>
            </a:rPr>
            <a:t>円となった。今後は余暇開発施設の長寿命化事業が予定されており、負担増が見込まれる。土木費は平成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年度からの第</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次村山市総合計画に基づいた村山駅東西エリアの開発などに伴う道路整備などにより</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年連続で増加していたが、令和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年度は前年度より</a:t>
          </a:r>
          <a:r>
            <a:rPr kumimoji="1" lang="en-US" altLang="ja-JP" sz="1000">
              <a:latin typeface="ＭＳ Ｐゴシック" panose="020B0600070205080204" pitchFamily="50" charset="-128"/>
              <a:ea typeface="ＭＳ Ｐゴシック" panose="020B0600070205080204" pitchFamily="50" charset="-128"/>
            </a:rPr>
            <a:t>5,927</a:t>
          </a:r>
          <a:r>
            <a:rPr kumimoji="1" lang="ja-JP" altLang="en-US" sz="1000">
              <a:latin typeface="ＭＳ Ｐゴシック" panose="020B0600070205080204" pitchFamily="50" charset="-128"/>
              <a:ea typeface="ＭＳ Ｐゴシック" panose="020B0600070205080204" pitchFamily="50" charset="-128"/>
            </a:rPr>
            <a:t>円減少し</a:t>
          </a:r>
          <a:r>
            <a:rPr kumimoji="1" lang="en-US" altLang="ja-JP" sz="1000">
              <a:latin typeface="ＭＳ Ｐゴシック" panose="020B0600070205080204" pitchFamily="50" charset="-128"/>
              <a:ea typeface="ＭＳ Ｐゴシック" panose="020B0600070205080204" pitchFamily="50" charset="-128"/>
            </a:rPr>
            <a:t>102,153</a:t>
          </a:r>
          <a:r>
            <a:rPr kumimoji="1" lang="ja-JP" altLang="en-US" sz="1000">
              <a:latin typeface="ＭＳ Ｐゴシック" panose="020B0600070205080204" pitchFamily="50" charset="-128"/>
              <a:ea typeface="ＭＳ Ｐゴシック" panose="020B0600070205080204" pitchFamily="50" charset="-128"/>
            </a:rPr>
            <a:t>円となった。今後は新「道の駅」整備などの駅西エリア開発が予定されており、令和</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年度頃まで再び増加傾向が続くと見込まれる。消防費は耐震性防火水槽の整備が減となったものの通信指令台装置部分改修委託料が皆増となり、前年度より</a:t>
          </a:r>
          <a:r>
            <a:rPr kumimoji="1" lang="en-US" altLang="ja-JP" sz="1000">
              <a:latin typeface="ＭＳ Ｐゴシック" panose="020B0600070205080204" pitchFamily="50" charset="-128"/>
              <a:ea typeface="ＭＳ Ｐゴシック" panose="020B0600070205080204" pitchFamily="50" charset="-128"/>
            </a:rPr>
            <a:t>1,719</a:t>
          </a:r>
          <a:r>
            <a:rPr kumimoji="1" lang="ja-JP" altLang="en-US" sz="1000">
              <a:latin typeface="ＭＳ Ｐゴシック" panose="020B0600070205080204" pitchFamily="50" charset="-128"/>
              <a:ea typeface="ＭＳ Ｐゴシック" panose="020B0600070205080204" pitchFamily="50" charset="-128"/>
            </a:rPr>
            <a:t>円増加した。今後は更新時期を迎えた消防団車両も多数あるため平準化を図りながら整備していく。教育費は中学校体育館の長寿命化改造事業が皆増となったもののタブレット端末の導入が完了となったため前年度より</a:t>
          </a:r>
          <a:r>
            <a:rPr kumimoji="1" lang="en-US" altLang="ja-JP" sz="1000">
              <a:latin typeface="ＭＳ Ｐゴシック" panose="020B0600070205080204" pitchFamily="50" charset="-128"/>
              <a:ea typeface="ＭＳ Ｐゴシック" panose="020B0600070205080204" pitchFamily="50" charset="-128"/>
            </a:rPr>
            <a:t>2,676</a:t>
          </a:r>
          <a:r>
            <a:rPr kumimoji="1" lang="ja-JP" altLang="en-US" sz="1000">
              <a:latin typeface="ＭＳ Ｐゴシック" panose="020B0600070205080204" pitchFamily="50" charset="-128"/>
              <a:ea typeface="ＭＳ Ｐゴシック" panose="020B0600070205080204" pitchFamily="50" charset="-128"/>
            </a:rPr>
            <a:t>円減少し</a:t>
          </a:r>
          <a:r>
            <a:rPr kumimoji="1" lang="en-US" altLang="ja-JP" sz="1000">
              <a:latin typeface="ＭＳ Ｐゴシック" panose="020B0600070205080204" pitchFamily="50" charset="-128"/>
              <a:ea typeface="ＭＳ Ｐゴシック" panose="020B0600070205080204" pitchFamily="50" charset="-128"/>
            </a:rPr>
            <a:t>48,696</a:t>
          </a:r>
          <a:r>
            <a:rPr kumimoji="1" lang="ja-JP" altLang="en-US" sz="1000">
              <a:latin typeface="ＭＳ Ｐゴシック" panose="020B0600070205080204" pitchFamily="50" charset="-128"/>
              <a:ea typeface="ＭＳ Ｐゴシック" panose="020B0600070205080204" pitchFamily="50" charset="-128"/>
            </a:rPr>
            <a:t>円となった。今後も教育の充実に重点を置いた施策を展開していく。災害復旧費は令和２年豪雨災害による工事により大幅増となり、類似団体内順位も１位となった。工事は４年度をもって完了する見込みである。公債費は定期償還分が前年度より増加したが、</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年連続で類似団体平均を下回った。今後も地方債の発行抑制に努めていく。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２年度は豪雨や豪雪により特別交付税が増額となったため実質単年度収支が一時的に黒字となったものの、３年度は再び実質単年度収支が赤字となり、財政調整基金の取崩しにより実質収支は黒字となっている状況に戻ってしまった。</a:t>
          </a:r>
        </a:p>
        <a:p>
          <a:r>
            <a:rPr kumimoji="1" lang="ja-JP" altLang="en-US" sz="1200">
              <a:latin typeface="ＭＳ ゴシック" pitchFamily="49" charset="-128"/>
              <a:ea typeface="ＭＳ ゴシック" pitchFamily="49" charset="-128"/>
            </a:rPr>
            <a:t>　今後も財政調整基金の取崩しが必要な状況が続くと見込まれ、豪雪や災害への備えも必要となることから、財政調整基金残高維持のため、行財政改革プランに基づく人件費等の経費節減の取組みを続け、財政の健全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全会計黒字のため、連結実質赤字比率は算定されない。標準財政規模に対する黒字の比率は、水道事業会計及び後期高齢者医療事業特別会計で前年度を下回ったものの、一般会計などで増えたため、全体で</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ポイント増加となった。</a:t>
          </a:r>
        </a:p>
        <a:p>
          <a:r>
            <a:rPr kumimoji="1" lang="ja-JP" altLang="en-US" sz="1400">
              <a:latin typeface="ＭＳ ゴシック" pitchFamily="49" charset="-128"/>
              <a:ea typeface="ＭＳ ゴシック" pitchFamily="49" charset="-128"/>
            </a:rPr>
            <a:t>　全会計黒字決算ではあるが、令和２年度から公営企業法適用の企業会計に移行した下水道事業会計においては、公債費に対する一般会計からの繰出金の割合が大きく、一般会計の財政健全化に影響を与えることとなっている。今後は料金の見直しなど自己財源確保に努め、一般会計からの繰出金削減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7"/>
      <c r="DK1" s="177"/>
      <c r="DL1" s="177"/>
      <c r="DM1" s="177"/>
      <c r="DN1" s="177"/>
      <c r="DO1" s="177"/>
    </row>
    <row r="2" spans="1:119" ht="24" thickBot="1" x14ac:dyDescent="0.25">
      <c r="B2" s="178" t="s">
        <v>81</v>
      </c>
      <c r="C2" s="178"/>
      <c r="D2" s="179"/>
    </row>
    <row r="3" spans="1:119" ht="18.75" customHeight="1" thickBot="1" x14ac:dyDescent="0.25">
      <c r="A3" s="177"/>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7"/>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19269484</v>
      </c>
      <c r="BO4" s="410"/>
      <c r="BP4" s="410"/>
      <c r="BQ4" s="410"/>
      <c r="BR4" s="410"/>
      <c r="BS4" s="410"/>
      <c r="BT4" s="410"/>
      <c r="BU4" s="411"/>
      <c r="BV4" s="409">
        <v>18874653</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18.5</v>
      </c>
      <c r="CU4" s="416"/>
      <c r="CV4" s="416"/>
      <c r="CW4" s="416"/>
      <c r="CX4" s="416"/>
      <c r="CY4" s="416"/>
      <c r="CZ4" s="416"/>
      <c r="DA4" s="417"/>
      <c r="DB4" s="415">
        <v>16.7</v>
      </c>
      <c r="DC4" s="416"/>
      <c r="DD4" s="416"/>
      <c r="DE4" s="416"/>
      <c r="DF4" s="416"/>
      <c r="DG4" s="416"/>
      <c r="DH4" s="416"/>
      <c r="DI4" s="417"/>
    </row>
    <row r="5" spans="1:119" ht="18.75" customHeight="1" x14ac:dyDescent="0.2">
      <c r="A5" s="177"/>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17719637</v>
      </c>
      <c r="BO5" s="447"/>
      <c r="BP5" s="447"/>
      <c r="BQ5" s="447"/>
      <c r="BR5" s="447"/>
      <c r="BS5" s="447"/>
      <c r="BT5" s="447"/>
      <c r="BU5" s="448"/>
      <c r="BV5" s="446">
        <v>17550800</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78.599999999999994</v>
      </c>
      <c r="CU5" s="444"/>
      <c r="CV5" s="444"/>
      <c r="CW5" s="444"/>
      <c r="CX5" s="444"/>
      <c r="CY5" s="444"/>
      <c r="CZ5" s="444"/>
      <c r="DA5" s="445"/>
      <c r="DB5" s="443">
        <v>83.3</v>
      </c>
      <c r="DC5" s="444"/>
      <c r="DD5" s="444"/>
      <c r="DE5" s="444"/>
      <c r="DF5" s="444"/>
      <c r="DG5" s="444"/>
      <c r="DH5" s="444"/>
      <c r="DI5" s="445"/>
    </row>
    <row r="6" spans="1:119" ht="18.75" customHeight="1" x14ac:dyDescent="0.2">
      <c r="A6" s="177"/>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1549847</v>
      </c>
      <c r="BO6" s="447"/>
      <c r="BP6" s="447"/>
      <c r="BQ6" s="447"/>
      <c r="BR6" s="447"/>
      <c r="BS6" s="447"/>
      <c r="BT6" s="447"/>
      <c r="BU6" s="448"/>
      <c r="BV6" s="446">
        <v>1323853</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82.1</v>
      </c>
      <c r="CU6" s="484"/>
      <c r="CV6" s="484"/>
      <c r="CW6" s="484"/>
      <c r="CX6" s="484"/>
      <c r="CY6" s="484"/>
      <c r="CZ6" s="484"/>
      <c r="DA6" s="485"/>
      <c r="DB6" s="483">
        <v>86.4</v>
      </c>
      <c r="DC6" s="484"/>
      <c r="DD6" s="484"/>
      <c r="DE6" s="484"/>
      <c r="DF6" s="484"/>
      <c r="DG6" s="484"/>
      <c r="DH6" s="484"/>
      <c r="DI6" s="485"/>
    </row>
    <row r="7" spans="1:119" ht="18.75" customHeight="1" x14ac:dyDescent="0.2">
      <c r="A7" s="177"/>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109609</v>
      </c>
      <c r="BO7" s="447"/>
      <c r="BP7" s="447"/>
      <c r="BQ7" s="447"/>
      <c r="BR7" s="447"/>
      <c r="BS7" s="447"/>
      <c r="BT7" s="447"/>
      <c r="BU7" s="448"/>
      <c r="BV7" s="446">
        <v>95795</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7790712</v>
      </c>
      <c r="CU7" s="447"/>
      <c r="CV7" s="447"/>
      <c r="CW7" s="447"/>
      <c r="CX7" s="447"/>
      <c r="CY7" s="447"/>
      <c r="CZ7" s="447"/>
      <c r="DA7" s="448"/>
      <c r="DB7" s="446">
        <v>7358384</v>
      </c>
      <c r="DC7" s="447"/>
      <c r="DD7" s="447"/>
      <c r="DE7" s="447"/>
      <c r="DF7" s="447"/>
      <c r="DG7" s="447"/>
      <c r="DH7" s="447"/>
      <c r="DI7" s="448"/>
    </row>
    <row r="8" spans="1:119" ht="18.75" customHeight="1" thickBot="1" x14ac:dyDescent="0.25">
      <c r="A8" s="177"/>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105</v>
      </c>
      <c r="AV8" s="479"/>
      <c r="AW8" s="479"/>
      <c r="AX8" s="479"/>
      <c r="AY8" s="480" t="s">
        <v>109</v>
      </c>
      <c r="AZ8" s="481"/>
      <c r="BA8" s="481"/>
      <c r="BB8" s="481"/>
      <c r="BC8" s="481"/>
      <c r="BD8" s="481"/>
      <c r="BE8" s="481"/>
      <c r="BF8" s="481"/>
      <c r="BG8" s="481"/>
      <c r="BH8" s="481"/>
      <c r="BI8" s="481"/>
      <c r="BJ8" s="481"/>
      <c r="BK8" s="481"/>
      <c r="BL8" s="481"/>
      <c r="BM8" s="482"/>
      <c r="BN8" s="446">
        <v>1440238</v>
      </c>
      <c r="BO8" s="447"/>
      <c r="BP8" s="447"/>
      <c r="BQ8" s="447"/>
      <c r="BR8" s="447"/>
      <c r="BS8" s="447"/>
      <c r="BT8" s="447"/>
      <c r="BU8" s="448"/>
      <c r="BV8" s="446">
        <v>1228058</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0.36</v>
      </c>
      <c r="CU8" s="487"/>
      <c r="CV8" s="487"/>
      <c r="CW8" s="487"/>
      <c r="CX8" s="487"/>
      <c r="CY8" s="487"/>
      <c r="CZ8" s="487"/>
      <c r="DA8" s="488"/>
      <c r="DB8" s="486">
        <v>0.37</v>
      </c>
      <c r="DC8" s="487"/>
      <c r="DD8" s="487"/>
      <c r="DE8" s="487"/>
      <c r="DF8" s="487"/>
      <c r="DG8" s="487"/>
      <c r="DH8" s="487"/>
      <c r="DI8" s="488"/>
    </row>
    <row r="9" spans="1:119" ht="18.75" customHeight="1" thickBot="1" x14ac:dyDescent="0.25">
      <c r="A9" s="177"/>
      <c r="B9" s="440" t="s">
        <v>111</v>
      </c>
      <c r="C9" s="441"/>
      <c r="D9" s="441"/>
      <c r="E9" s="441"/>
      <c r="F9" s="441"/>
      <c r="G9" s="441"/>
      <c r="H9" s="441"/>
      <c r="I9" s="441"/>
      <c r="J9" s="441"/>
      <c r="K9" s="489"/>
      <c r="L9" s="490" t="s">
        <v>112</v>
      </c>
      <c r="M9" s="491"/>
      <c r="N9" s="491"/>
      <c r="O9" s="491"/>
      <c r="P9" s="491"/>
      <c r="Q9" s="492"/>
      <c r="R9" s="493">
        <v>22516</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105</v>
      </c>
      <c r="AV9" s="479"/>
      <c r="AW9" s="479"/>
      <c r="AX9" s="479"/>
      <c r="AY9" s="480" t="s">
        <v>115</v>
      </c>
      <c r="AZ9" s="481"/>
      <c r="BA9" s="481"/>
      <c r="BB9" s="481"/>
      <c r="BC9" s="481"/>
      <c r="BD9" s="481"/>
      <c r="BE9" s="481"/>
      <c r="BF9" s="481"/>
      <c r="BG9" s="481"/>
      <c r="BH9" s="481"/>
      <c r="BI9" s="481"/>
      <c r="BJ9" s="481"/>
      <c r="BK9" s="481"/>
      <c r="BL9" s="481"/>
      <c r="BM9" s="482"/>
      <c r="BN9" s="446">
        <v>212179</v>
      </c>
      <c r="BO9" s="447"/>
      <c r="BP9" s="447"/>
      <c r="BQ9" s="447"/>
      <c r="BR9" s="447"/>
      <c r="BS9" s="447"/>
      <c r="BT9" s="447"/>
      <c r="BU9" s="448"/>
      <c r="BV9" s="446">
        <v>487835</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10.199999999999999</v>
      </c>
      <c r="CU9" s="444"/>
      <c r="CV9" s="444"/>
      <c r="CW9" s="444"/>
      <c r="CX9" s="444"/>
      <c r="CY9" s="444"/>
      <c r="CZ9" s="444"/>
      <c r="DA9" s="445"/>
      <c r="DB9" s="443">
        <v>11.1</v>
      </c>
      <c r="DC9" s="444"/>
      <c r="DD9" s="444"/>
      <c r="DE9" s="444"/>
      <c r="DF9" s="444"/>
      <c r="DG9" s="444"/>
      <c r="DH9" s="444"/>
      <c r="DI9" s="445"/>
    </row>
    <row r="10" spans="1:119" ht="18.75" customHeight="1" thickBot="1" x14ac:dyDescent="0.25">
      <c r="A10" s="177"/>
      <c r="B10" s="440"/>
      <c r="C10" s="441"/>
      <c r="D10" s="441"/>
      <c r="E10" s="441"/>
      <c r="F10" s="441"/>
      <c r="G10" s="441"/>
      <c r="H10" s="441"/>
      <c r="I10" s="441"/>
      <c r="J10" s="441"/>
      <c r="K10" s="489"/>
      <c r="L10" s="496" t="s">
        <v>117</v>
      </c>
      <c r="M10" s="476"/>
      <c r="N10" s="476"/>
      <c r="O10" s="476"/>
      <c r="P10" s="476"/>
      <c r="Q10" s="477"/>
      <c r="R10" s="497">
        <v>24684</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18</v>
      </c>
      <c r="BO10" s="447"/>
      <c r="BP10" s="447"/>
      <c r="BQ10" s="447"/>
      <c r="BR10" s="447"/>
      <c r="BS10" s="447"/>
      <c r="BT10" s="447"/>
      <c r="BU10" s="448"/>
      <c r="BV10" s="446">
        <v>109</v>
      </c>
      <c r="BW10" s="447"/>
      <c r="BX10" s="447"/>
      <c r="BY10" s="447"/>
      <c r="BZ10" s="447"/>
      <c r="CA10" s="447"/>
      <c r="CB10" s="447"/>
      <c r="CC10" s="448"/>
      <c r="CD10" s="180" t="s">
        <v>121</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105</v>
      </c>
      <c r="AV11" s="479"/>
      <c r="AW11" s="479"/>
      <c r="AX11" s="479"/>
      <c r="AY11" s="480" t="s">
        <v>125</v>
      </c>
      <c r="AZ11" s="481"/>
      <c r="BA11" s="481"/>
      <c r="BB11" s="481"/>
      <c r="BC11" s="481"/>
      <c r="BD11" s="481"/>
      <c r="BE11" s="481"/>
      <c r="BF11" s="481"/>
      <c r="BG11" s="481"/>
      <c r="BH11" s="481"/>
      <c r="BI11" s="481"/>
      <c r="BJ11" s="481"/>
      <c r="BK11" s="481"/>
      <c r="BL11" s="481"/>
      <c r="BM11" s="482"/>
      <c r="BN11" s="446">
        <v>43378</v>
      </c>
      <c r="BO11" s="447"/>
      <c r="BP11" s="447"/>
      <c r="BQ11" s="447"/>
      <c r="BR11" s="447"/>
      <c r="BS11" s="447"/>
      <c r="BT11" s="447"/>
      <c r="BU11" s="448"/>
      <c r="BV11" s="446">
        <v>45580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128</v>
      </c>
      <c r="DC11" s="487"/>
      <c r="DD11" s="487"/>
      <c r="DE11" s="487"/>
      <c r="DF11" s="487"/>
      <c r="DG11" s="487"/>
      <c r="DH11" s="487"/>
      <c r="DI11" s="488"/>
    </row>
    <row r="12" spans="1:119" ht="18.75" customHeight="1" x14ac:dyDescent="0.2">
      <c r="A12" s="177"/>
      <c r="B12" s="506" t="s">
        <v>129</v>
      </c>
      <c r="C12" s="507"/>
      <c r="D12" s="507"/>
      <c r="E12" s="507"/>
      <c r="F12" s="507"/>
      <c r="G12" s="507"/>
      <c r="H12" s="507"/>
      <c r="I12" s="507"/>
      <c r="J12" s="507"/>
      <c r="K12" s="508"/>
      <c r="L12" s="515" t="s">
        <v>130</v>
      </c>
      <c r="M12" s="516"/>
      <c r="N12" s="516"/>
      <c r="O12" s="516"/>
      <c r="P12" s="516"/>
      <c r="Q12" s="517"/>
      <c r="R12" s="518">
        <v>22652</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400000</v>
      </c>
      <c r="BO12" s="447"/>
      <c r="BP12" s="447"/>
      <c r="BQ12" s="447"/>
      <c r="BR12" s="447"/>
      <c r="BS12" s="447"/>
      <c r="BT12" s="447"/>
      <c r="BU12" s="448"/>
      <c r="BV12" s="446">
        <v>180000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128</v>
      </c>
      <c r="DC12" s="487"/>
      <c r="DD12" s="487"/>
      <c r="DE12" s="487"/>
      <c r="DF12" s="487"/>
      <c r="DG12" s="487"/>
      <c r="DH12" s="487"/>
      <c r="DI12" s="488"/>
    </row>
    <row r="13" spans="1:119" ht="18.75" customHeight="1" x14ac:dyDescent="0.2">
      <c r="A13" s="177"/>
      <c r="B13" s="509"/>
      <c r="C13" s="510"/>
      <c r="D13" s="510"/>
      <c r="E13" s="510"/>
      <c r="F13" s="510"/>
      <c r="G13" s="510"/>
      <c r="H13" s="510"/>
      <c r="I13" s="510"/>
      <c r="J13" s="510"/>
      <c r="K13" s="511"/>
      <c r="L13" s="186"/>
      <c r="M13" s="537" t="s">
        <v>138</v>
      </c>
      <c r="N13" s="538"/>
      <c r="O13" s="538"/>
      <c r="P13" s="538"/>
      <c r="Q13" s="539"/>
      <c r="R13" s="530">
        <v>22467</v>
      </c>
      <c r="S13" s="531"/>
      <c r="T13" s="531"/>
      <c r="U13" s="531"/>
      <c r="V13" s="532"/>
      <c r="W13" s="462" t="s">
        <v>139</v>
      </c>
      <c r="X13" s="463"/>
      <c r="Y13" s="463"/>
      <c r="Z13" s="463"/>
      <c r="AA13" s="463"/>
      <c r="AB13" s="453"/>
      <c r="AC13" s="497">
        <v>1595</v>
      </c>
      <c r="AD13" s="498"/>
      <c r="AE13" s="498"/>
      <c r="AF13" s="498"/>
      <c r="AG13" s="540"/>
      <c r="AH13" s="497">
        <v>1805</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-144425</v>
      </c>
      <c r="BO13" s="447"/>
      <c r="BP13" s="447"/>
      <c r="BQ13" s="447"/>
      <c r="BR13" s="447"/>
      <c r="BS13" s="447"/>
      <c r="BT13" s="447"/>
      <c r="BU13" s="448"/>
      <c r="BV13" s="446">
        <v>353524</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8.6</v>
      </c>
      <c r="CU13" s="444"/>
      <c r="CV13" s="444"/>
      <c r="CW13" s="444"/>
      <c r="CX13" s="444"/>
      <c r="CY13" s="444"/>
      <c r="CZ13" s="444"/>
      <c r="DA13" s="445"/>
      <c r="DB13" s="443">
        <v>10</v>
      </c>
      <c r="DC13" s="444"/>
      <c r="DD13" s="444"/>
      <c r="DE13" s="444"/>
      <c r="DF13" s="444"/>
      <c r="DG13" s="444"/>
      <c r="DH13" s="444"/>
      <c r="DI13" s="445"/>
    </row>
    <row r="14" spans="1:119" ht="18.75" customHeight="1" thickBot="1" x14ac:dyDescent="0.25">
      <c r="A14" s="177"/>
      <c r="B14" s="509"/>
      <c r="C14" s="510"/>
      <c r="D14" s="510"/>
      <c r="E14" s="510"/>
      <c r="F14" s="510"/>
      <c r="G14" s="510"/>
      <c r="H14" s="510"/>
      <c r="I14" s="510"/>
      <c r="J14" s="510"/>
      <c r="K14" s="511"/>
      <c r="L14" s="527" t="s">
        <v>144</v>
      </c>
      <c r="M14" s="528"/>
      <c r="N14" s="528"/>
      <c r="O14" s="528"/>
      <c r="P14" s="528"/>
      <c r="Q14" s="529"/>
      <c r="R14" s="530">
        <v>23191</v>
      </c>
      <c r="S14" s="531"/>
      <c r="T14" s="531"/>
      <c r="U14" s="531"/>
      <c r="V14" s="532"/>
      <c r="W14" s="436"/>
      <c r="X14" s="437"/>
      <c r="Y14" s="437"/>
      <c r="Z14" s="437"/>
      <c r="AA14" s="437"/>
      <c r="AB14" s="426"/>
      <c r="AC14" s="533">
        <v>13.8</v>
      </c>
      <c r="AD14" s="534"/>
      <c r="AE14" s="534"/>
      <c r="AF14" s="534"/>
      <c r="AG14" s="535"/>
      <c r="AH14" s="533">
        <v>14.4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62.1</v>
      </c>
      <c r="CU14" s="545"/>
      <c r="CV14" s="545"/>
      <c r="CW14" s="545"/>
      <c r="CX14" s="545"/>
      <c r="CY14" s="545"/>
      <c r="CZ14" s="545"/>
      <c r="DA14" s="546"/>
      <c r="DB14" s="544">
        <v>95.2</v>
      </c>
      <c r="DC14" s="545"/>
      <c r="DD14" s="545"/>
      <c r="DE14" s="545"/>
      <c r="DF14" s="545"/>
      <c r="DG14" s="545"/>
      <c r="DH14" s="545"/>
      <c r="DI14" s="546"/>
    </row>
    <row r="15" spans="1:119" ht="18.75" customHeight="1" x14ac:dyDescent="0.2">
      <c r="A15" s="177"/>
      <c r="B15" s="509"/>
      <c r="C15" s="510"/>
      <c r="D15" s="510"/>
      <c r="E15" s="510"/>
      <c r="F15" s="510"/>
      <c r="G15" s="510"/>
      <c r="H15" s="510"/>
      <c r="I15" s="510"/>
      <c r="J15" s="510"/>
      <c r="K15" s="511"/>
      <c r="L15" s="186"/>
      <c r="M15" s="537" t="s">
        <v>146</v>
      </c>
      <c r="N15" s="538"/>
      <c r="O15" s="538"/>
      <c r="P15" s="538"/>
      <c r="Q15" s="539"/>
      <c r="R15" s="530">
        <v>22994</v>
      </c>
      <c r="S15" s="531"/>
      <c r="T15" s="531"/>
      <c r="U15" s="531"/>
      <c r="V15" s="532"/>
      <c r="W15" s="462" t="s">
        <v>147</v>
      </c>
      <c r="X15" s="463"/>
      <c r="Y15" s="463"/>
      <c r="Z15" s="463"/>
      <c r="AA15" s="463"/>
      <c r="AB15" s="453"/>
      <c r="AC15" s="497">
        <v>4222</v>
      </c>
      <c r="AD15" s="498"/>
      <c r="AE15" s="498"/>
      <c r="AF15" s="498"/>
      <c r="AG15" s="540"/>
      <c r="AH15" s="497">
        <v>4653</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2325112</v>
      </c>
      <c r="BO15" s="410"/>
      <c r="BP15" s="410"/>
      <c r="BQ15" s="410"/>
      <c r="BR15" s="410"/>
      <c r="BS15" s="410"/>
      <c r="BT15" s="410"/>
      <c r="BU15" s="411"/>
      <c r="BV15" s="409">
        <v>2283251</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36.5</v>
      </c>
      <c r="AD16" s="534"/>
      <c r="AE16" s="534"/>
      <c r="AF16" s="534"/>
      <c r="AG16" s="535"/>
      <c r="AH16" s="533">
        <v>37.200000000000003</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6890325</v>
      </c>
      <c r="BO16" s="447"/>
      <c r="BP16" s="447"/>
      <c r="BQ16" s="447"/>
      <c r="BR16" s="447"/>
      <c r="BS16" s="447"/>
      <c r="BT16" s="447"/>
      <c r="BU16" s="448"/>
      <c r="BV16" s="446">
        <v>6536875</v>
      </c>
      <c r="BW16" s="447"/>
      <c r="BX16" s="447"/>
      <c r="BY16" s="447"/>
      <c r="BZ16" s="447"/>
      <c r="CA16" s="447"/>
      <c r="CB16" s="447"/>
      <c r="CC16" s="448"/>
      <c r="CD16" s="190"/>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7"/>
      <c r="B17" s="512"/>
      <c r="C17" s="513"/>
      <c r="D17" s="513"/>
      <c r="E17" s="513"/>
      <c r="F17" s="513"/>
      <c r="G17" s="513"/>
      <c r="H17" s="513"/>
      <c r="I17" s="513"/>
      <c r="J17" s="513"/>
      <c r="K17" s="514"/>
      <c r="L17" s="191"/>
      <c r="M17" s="557" t="s">
        <v>153</v>
      </c>
      <c r="N17" s="558"/>
      <c r="O17" s="558"/>
      <c r="P17" s="558"/>
      <c r="Q17" s="559"/>
      <c r="R17" s="552" t="s">
        <v>151</v>
      </c>
      <c r="S17" s="553"/>
      <c r="T17" s="553"/>
      <c r="U17" s="553"/>
      <c r="V17" s="554"/>
      <c r="W17" s="462" t="s">
        <v>154</v>
      </c>
      <c r="X17" s="463"/>
      <c r="Y17" s="463"/>
      <c r="Z17" s="463"/>
      <c r="AA17" s="463"/>
      <c r="AB17" s="453"/>
      <c r="AC17" s="497">
        <v>5747</v>
      </c>
      <c r="AD17" s="498"/>
      <c r="AE17" s="498"/>
      <c r="AF17" s="498"/>
      <c r="AG17" s="540"/>
      <c r="AH17" s="497">
        <v>6058</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2887555</v>
      </c>
      <c r="BO17" s="447"/>
      <c r="BP17" s="447"/>
      <c r="BQ17" s="447"/>
      <c r="BR17" s="447"/>
      <c r="BS17" s="447"/>
      <c r="BT17" s="447"/>
      <c r="BU17" s="448"/>
      <c r="BV17" s="446">
        <v>2833463</v>
      </c>
      <c r="BW17" s="447"/>
      <c r="BX17" s="447"/>
      <c r="BY17" s="447"/>
      <c r="BZ17" s="447"/>
      <c r="CA17" s="447"/>
      <c r="CB17" s="447"/>
      <c r="CC17" s="448"/>
      <c r="CD17" s="190"/>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7"/>
      <c r="B18" s="568" t="s">
        <v>156</v>
      </c>
      <c r="C18" s="489"/>
      <c r="D18" s="489"/>
      <c r="E18" s="569"/>
      <c r="F18" s="569"/>
      <c r="G18" s="569"/>
      <c r="H18" s="569"/>
      <c r="I18" s="569"/>
      <c r="J18" s="569"/>
      <c r="K18" s="569"/>
      <c r="L18" s="570">
        <v>196.98</v>
      </c>
      <c r="M18" s="570"/>
      <c r="N18" s="570"/>
      <c r="O18" s="570"/>
      <c r="P18" s="570"/>
      <c r="Q18" s="570"/>
      <c r="R18" s="571"/>
      <c r="S18" s="571"/>
      <c r="T18" s="571"/>
      <c r="U18" s="571"/>
      <c r="V18" s="572"/>
      <c r="W18" s="464"/>
      <c r="X18" s="465"/>
      <c r="Y18" s="465"/>
      <c r="Z18" s="465"/>
      <c r="AA18" s="465"/>
      <c r="AB18" s="456"/>
      <c r="AC18" s="573">
        <v>49.7</v>
      </c>
      <c r="AD18" s="574"/>
      <c r="AE18" s="574"/>
      <c r="AF18" s="574"/>
      <c r="AG18" s="575"/>
      <c r="AH18" s="573">
        <v>48.4</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6266861</v>
      </c>
      <c r="BO18" s="447"/>
      <c r="BP18" s="447"/>
      <c r="BQ18" s="447"/>
      <c r="BR18" s="447"/>
      <c r="BS18" s="447"/>
      <c r="BT18" s="447"/>
      <c r="BU18" s="448"/>
      <c r="BV18" s="446">
        <v>6281896</v>
      </c>
      <c r="BW18" s="447"/>
      <c r="BX18" s="447"/>
      <c r="BY18" s="447"/>
      <c r="BZ18" s="447"/>
      <c r="CA18" s="447"/>
      <c r="CB18" s="447"/>
      <c r="CC18" s="448"/>
      <c r="CD18" s="190"/>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7"/>
      <c r="B19" s="568" t="s">
        <v>158</v>
      </c>
      <c r="C19" s="489"/>
      <c r="D19" s="489"/>
      <c r="E19" s="569"/>
      <c r="F19" s="569"/>
      <c r="G19" s="569"/>
      <c r="H19" s="569"/>
      <c r="I19" s="569"/>
      <c r="J19" s="569"/>
      <c r="K19" s="569"/>
      <c r="L19" s="577">
        <v>114</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12607467</v>
      </c>
      <c r="BO19" s="447"/>
      <c r="BP19" s="447"/>
      <c r="BQ19" s="447"/>
      <c r="BR19" s="447"/>
      <c r="BS19" s="447"/>
      <c r="BT19" s="447"/>
      <c r="BU19" s="448"/>
      <c r="BV19" s="446">
        <v>11544446</v>
      </c>
      <c r="BW19" s="447"/>
      <c r="BX19" s="447"/>
      <c r="BY19" s="447"/>
      <c r="BZ19" s="447"/>
      <c r="CA19" s="447"/>
      <c r="CB19" s="447"/>
      <c r="CC19" s="448"/>
      <c r="CD19" s="190"/>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7"/>
      <c r="B20" s="568" t="s">
        <v>160</v>
      </c>
      <c r="C20" s="489"/>
      <c r="D20" s="489"/>
      <c r="E20" s="569"/>
      <c r="F20" s="569"/>
      <c r="G20" s="569"/>
      <c r="H20" s="569"/>
      <c r="I20" s="569"/>
      <c r="J20" s="569"/>
      <c r="K20" s="569"/>
      <c r="L20" s="577">
        <v>7579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0"/>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7"/>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0"/>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7"/>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13770467</v>
      </c>
      <c r="BO22" s="410"/>
      <c r="BP22" s="410"/>
      <c r="BQ22" s="410"/>
      <c r="BR22" s="410"/>
      <c r="BS22" s="410"/>
      <c r="BT22" s="410"/>
      <c r="BU22" s="411"/>
      <c r="BV22" s="409">
        <v>13771683</v>
      </c>
      <c r="BW22" s="410"/>
      <c r="BX22" s="410"/>
      <c r="BY22" s="410"/>
      <c r="BZ22" s="410"/>
      <c r="CA22" s="410"/>
      <c r="CB22" s="410"/>
      <c r="CC22" s="411"/>
      <c r="CD22" s="190"/>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7"/>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12104717</v>
      </c>
      <c r="BO23" s="447"/>
      <c r="BP23" s="447"/>
      <c r="BQ23" s="447"/>
      <c r="BR23" s="447"/>
      <c r="BS23" s="447"/>
      <c r="BT23" s="447"/>
      <c r="BU23" s="448"/>
      <c r="BV23" s="446">
        <v>11893192</v>
      </c>
      <c r="BW23" s="447"/>
      <c r="BX23" s="447"/>
      <c r="BY23" s="447"/>
      <c r="BZ23" s="447"/>
      <c r="CA23" s="447"/>
      <c r="CB23" s="447"/>
      <c r="CC23" s="448"/>
      <c r="CD23" s="190"/>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7"/>
      <c r="B24" s="617"/>
      <c r="C24" s="593"/>
      <c r="D24" s="594"/>
      <c r="E24" s="496" t="s">
        <v>170</v>
      </c>
      <c r="F24" s="476"/>
      <c r="G24" s="476"/>
      <c r="H24" s="476"/>
      <c r="I24" s="476"/>
      <c r="J24" s="476"/>
      <c r="K24" s="477"/>
      <c r="L24" s="497">
        <v>1</v>
      </c>
      <c r="M24" s="498"/>
      <c r="N24" s="498"/>
      <c r="O24" s="498"/>
      <c r="P24" s="540"/>
      <c r="Q24" s="497">
        <v>9200</v>
      </c>
      <c r="R24" s="498"/>
      <c r="S24" s="498"/>
      <c r="T24" s="498"/>
      <c r="U24" s="498"/>
      <c r="V24" s="540"/>
      <c r="W24" s="592"/>
      <c r="X24" s="593"/>
      <c r="Y24" s="594"/>
      <c r="Z24" s="496" t="s">
        <v>171</v>
      </c>
      <c r="AA24" s="476"/>
      <c r="AB24" s="476"/>
      <c r="AC24" s="476"/>
      <c r="AD24" s="476"/>
      <c r="AE24" s="476"/>
      <c r="AF24" s="476"/>
      <c r="AG24" s="477"/>
      <c r="AH24" s="497">
        <v>229</v>
      </c>
      <c r="AI24" s="498"/>
      <c r="AJ24" s="498"/>
      <c r="AK24" s="498"/>
      <c r="AL24" s="540"/>
      <c r="AM24" s="497">
        <v>735777</v>
      </c>
      <c r="AN24" s="498"/>
      <c r="AO24" s="498"/>
      <c r="AP24" s="498"/>
      <c r="AQ24" s="498"/>
      <c r="AR24" s="540"/>
      <c r="AS24" s="497">
        <v>3213</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9292221</v>
      </c>
      <c r="BO24" s="447"/>
      <c r="BP24" s="447"/>
      <c r="BQ24" s="447"/>
      <c r="BR24" s="447"/>
      <c r="BS24" s="447"/>
      <c r="BT24" s="447"/>
      <c r="BU24" s="448"/>
      <c r="BV24" s="446">
        <v>9245339</v>
      </c>
      <c r="BW24" s="447"/>
      <c r="BX24" s="447"/>
      <c r="BY24" s="447"/>
      <c r="BZ24" s="447"/>
      <c r="CA24" s="447"/>
      <c r="CB24" s="447"/>
      <c r="CC24" s="448"/>
      <c r="CD24" s="190"/>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7"/>
      <c r="B25" s="617"/>
      <c r="C25" s="593"/>
      <c r="D25" s="594"/>
      <c r="E25" s="496" t="s">
        <v>173</v>
      </c>
      <c r="F25" s="476"/>
      <c r="G25" s="476"/>
      <c r="H25" s="476"/>
      <c r="I25" s="476"/>
      <c r="J25" s="476"/>
      <c r="K25" s="477"/>
      <c r="L25" s="497">
        <v>1</v>
      </c>
      <c r="M25" s="498"/>
      <c r="N25" s="498"/>
      <c r="O25" s="498"/>
      <c r="P25" s="540"/>
      <c r="Q25" s="497">
        <v>6900</v>
      </c>
      <c r="R25" s="498"/>
      <c r="S25" s="498"/>
      <c r="T25" s="498"/>
      <c r="U25" s="498"/>
      <c r="V25" s="540"/>
      <c r="W25" s="592"/>
      <c r="X25" s="593"/>
      <c r="Y25" s="594"/>
      <c r="Z25" s="496" t="s">
        <v>174</v>
      </c>
      <c r="AA25" s="476"/>
      <c r="AB25" s="476"/>
      <c r="AC25" s="476"/>
      <c r="AD25" s="476"/>
      <c r="AE25" s="476"/>
      <c r="AF25" s="476"/>
      <c r="AG25" s="477"/>
      <c r="AH25" s="497">
        <v>44</v>
      </c>
      <c r="AI25" s="498"/>
      <c r="AJ25" s="498"/>
      <c r="AK25" s="498"/>
      <c r="AL25" s="540"/>
      <c r="AM25" s="497">
        <v>125224</v>
      </c>
      <c r="AN25" s="498"/>
      <c r="AO25" s="498"/>
      <c r="AP25" s="498"/>
      <c r="AQ25" s="498"/>
      <c r="AR25" s="540"/>
      <c r="AS25" s="497">
        <v>2846</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2133467</v>
      </c>
      <c r="BO25" s="410"/>
      <c r="BP25" s="410"/>
      <c r="BQ25" s="410"/>
      <c r="BR25" s="410"/>
      <c r="BS25" s="410"/>
      <c r="BT25" s="410"/>
      <c r="BU25" s="411"/>
      <c r="BV25" s="409">
        <v>1581938</v>
      </c>
      <c r="BW25" s="410"/>
      <c r="BX25" s="410"/>
      <c r="BY25" s="410"/>
      <c r="BZ25" s="410"/>
      <c r="CA25" s="410"/>
      <c r="CB25" s="410"/>
      <c r="CC25" s="411"/>
      <c r="CD25" s="190"/>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7"/>
      <c r="B26" s="617"/>
      <c r="C26" s="593"/>
      <c r="D26" s="594"/>
      <c r="E26" s="496" t="s">
        <v>176</v>
      </c>
      <c r="F26" s="476"/>
      <c r="G26" s="476"/>
      <c r="H26" s="476"/>
      <c r="I26" s="476"/>
      <c r="J26" s="476"/>
      <c r="K26" s="477"/>
      <c r="L26" s="497">
        <v>1</v>
      </c>
      <c r="M26" s="498"/>
      <c r="N26" s="498"/>
      <c r="O26" s="498"/>
      <c r="P26" s="540"/>
      <c r="Q26" s="497">
        <v>5600</v>
      </c>
      <c r="R26" s="498"/>
      <c r="S26" s="498"/>
      <c r="T26" s="498"/>
      <c r="U26" s="498"/>
      <c r="V26" s="540"/>
      <c r="W26" s="592"/>
      <c r="X26" s="593"/>
      <c r="Y26" s="594"/>
      <c r="Z26" s="496" t="s">
        <v>177</v>
      </c>
      <c r="AA26" s="598"/>
      <c r="AB26" s="598"/>
      <c r="AC26" s="598"/>
      <c r="AD26" s="598"/>
      <c r="AE26" s="598"/>
      <c r="AF26" s="598"/>
      <c r="AG26" s="599"/>
      <c r="AH26" s="497">
        <v>13</v>
      </c>
      <c r="AI26" s="498"/>
      <c r="AJ26" s="498"/>
      <c r="AK26" s="498"/>
      <c r="AL26" s="540"/>
      <c r="AM26" s="497">
        <v>41405</v>
      </c>
      <c r="AN26" s="498"/>
      <c r="AO26" s="498"/>
      <c r="AP26" s="498"/>
      <c r="AQ26" s="498"/>
      <c r="AR26" s="540"/>
      <c r="AS26" s="497">
        <v>3185</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127</v>
      </c>
      <c r="BO26" s="447"/>
      <c r="BP26" s="447"/>
      <c r="BQ26" s="447"/>
      <c r="BR26" s="447"/>
      <c r="BS26" s="447"/>
      <c r="BT26" s="447"/>
      <c r="BU26" s="448"/>
      <c r="BV26" s="446" t="s">
        <v>137</v>
      </c>
      <c r="BW26" s="447"/>
      <c r="BX26" s="447"/>
      <c r="BY26" s="447"/>
      <c r="BZ26" s="447"/>
      <c r="CA26" s="447"/>
      <c r="CB26" s="447"/>
      <c r="CC26" s="448"/>
      <c r="CD26" s="190"/>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7"/>
      <c r="B27" s="617"/>
      <c r="C27" s="593"/>
      <c r="D27" s="594"/>
      <c r="E27" s="496" t="s">
        <v>179</v>
      </c>
      <c r="F27" s="476"/>
      <c r="G27" s="476"/>
      <c r="H27" s="476"/>
      <c r="I27" s="476"/>
      <c r="J27" s="476"/>
      <c r="K27" s="477"/>
      <c r="L27" s="497">
        <v>1</v>
      </c>
      <c r="M27" s="498"/>
      <c r="N27" s="498"/>
      <c r="O27" s="498"/>
      <c r="P27" s="540"/>
      <c r="Q27" s="497">
        <v>4350</v>
      </c>
      <c r="R27" s="498"/>
      <c r="S27" s="498"/>
      <c r="T27" s="498"/>
      <c r="U27" s="498"/>
      <c r="V27" s="540"/>
      <c r="W27" s="592"/>
      <c r="X27" s="593"/>
      <c r="Y27" s="594"/>
      <c r="Z27" s="496" t="s">
        <v>180</v>
      </c>
      <c r="AA27" s="476"/>
      <c r="AB27" s="476"/>
      <c r="AC27" s="476"/>
      <c r="AD27" s="476"/>
      <c r="AE27" s="476"/>
      <c r="AF27" s="476"/>
      <c r="AG27" s="477"/>
      <c r="AH27" s="497">
        <v>2</v>
      </c>
      <c r="AI27" s="498"/>
      <c r="AJ27" s="498"/>
      <c r="AK27" s="498"/>
      <c r="AL27" s="540"/>
      <c r="AM27" s="497" t="s">
        <v>181</v>
      </c>
      <c r="AN27" s="498"/>
      <c r="AO27" s="498"/>
      <c r="AP27" s="498"/>
      <c r="AQ27" s="498"/>
      <c r="AR27" s="540"/>
      <c r="AS27" s="497" t="s">
        <v>182</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164028</v>
      </c>
      <c r="BO27" s="566"/>
      <c r="BP27" s="566"/>
      <c r="BQ27" s="566"/>
      <c r="BR27" s="566"/>
      <c r="BS27" s="566"/>
      <c r="BT27" s="566"/>
      <c r="BU27" s="567"/>
      <c r="BV27" s="565">
        <v>164026</v>
      </c>
      <c r="BW27" s="566"/>
      <c r="BX27" s="566"/>
      <c r="BY27" s="566"/>
      <c r="BZ27" s="566"/>
      <c r="CA27" s="566"/>
      <c r="CB27" s="566"/>
      <c r="CC27" s="567"/>
      <c r="CD27" s="192"/>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7"/>
      <c r="B28" s="617"/>
      <c r="C28" s="593"/>
      <c r="D28" s="594"/>
      <c r="E28" s="496" t="s">
        <v>184</v>
      </c>
      <c r="F28" s="476"/>
      <c r="G28" s="476"/>
      <c r="H28" s="476"/>
      <c r="I28" s="476"/>
      <c r="J28" s="476"/>
      <c r="K28" s="477"/>
      <c r="L28" s="497">
        <v>1</v>
      </c>
      <c r="M28" s="498"/>
      <c r="N28" s="498"/>
      <c r="O28" s="498"/>
      <c r="P28" s="540"/>
      <c r="Q28" s="497">
        <v>3850</v>
      </c>
      <c r="R28" s="498"/>
      <c r="S28" s="498"/>
      <c r="T28" s="498"/>
      <c r="U28" s="498"/>
      <c r="V28" s="540"/>
      <c r="W28" s="592"/>
      <c r="X28" s="593"/>
      <c r="Y28" s="594"/>
      <c r="Z28" s="496" t="s">
        <v>185</v>
      </c>
      <c r="AA28" s="476"/>
      <c r="AB28" s="476"/>
      <c r="AC28" s="476"/>
      <c r="AD28" s="476"/>
      <c r="AE28" s="476"/>
      <c r="AF28" s="476"/>
      <c r="AG28" s="477"/>
      <c r="AH28" s="497" t="s">
        <v>137</v>
      </c>
      <c r="AI28" s="498"/>
      <c r="AJ28" s="498"/>
      <c r="AK28" s="498"/>
      <c r="AL28" s="540"/>
      <c r="AM28" s="497" t="s">
        <v>127</v>
      </c>
      <c r="AN28" s="498"/>
      <c r="AO28" s="498"/>
      <c r="AP28" s="498"/>
      <c r="AQ28" s="498"/>
      <c r="AR28" s="540"/>
      <c r="AS28" s="497" t="s">
        <v>186</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1079079</v>
      </c>
      <c r="BO28" s="410"/>
      <c r="BP28" s="410"/>
      <c r="BQ28" s="410"/>
      <c r="BR28" s="410"/>
      <c r="BS28" s="410"/>
      <c r="BT28" s="410"/>
      <c r="BU28" s="411"/>
      <c r="BV28" s="409">
        <v>920061</v>
      </c>
      <c r="BW28" s="410"/>
      <c r="BX28" s="410"/>
      <c r="BY28" s="410"/>
      <c r="BZ28" s="410"/>
      <c r="CA28" s="410"/>
      <c r="CB28" s="410"/>
      <c r="CC28" s="411"/>
      <c r="CD28" s="190"/>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7"/>
      <c r="B29" s="617"/>
      <c r="C29" s="593"/>
      <c r="D29" s="594"/>
      <c r="E29" s="496" t="s">
        <v>188</v>
      </c>
      <c r="F29" s="476"/>
      <c r="G29" s="476"/>
      <c r="H29" s="476"/>
      <c r="I29" s="476"/>
      <c r="J29" s="476"/>
      <c r="K29" s="477"/>
      <c r="L29" s="497">
        <v>14</v>
      </c>
      <c r="M29" s="498"/>
      <c r="N29" s="498"/>
      <c r="O29" s="498"/>
      <c r="P29" s="540"/>
      <c r="Q29" s="497">
        <v>3600</v>
      </c>
      <c r="R29" s="498"/>
      <c r="S29" s="498"/>
      <c r="T29" s="498"/>
      <c r="U29" s="498"/>
      <c r="V29" s="540"/>
      <c r="W29" s="595"/>
      <c r="X29" s="596"/>
      <c r="Y29" s="597"/>
      <c r="Z29" s="496" t="s">
        <v>189</v>
      </c>
      <c r="AA29" s="476"/>
      <c r="AB29" s="476"/>
      <c r="AC29" s="476"/>
      <c r="AD29" s="476"/>
      <c r="AE29" s="476"/>
      <c r="AF29" s="476"/>
      <c r="AG29" s="477"/>
      <c r="AH29" s="497">
        <v>231</v>
      </c>
      <c r="AI29" s="498"/>
      <c r="AJ29" s="498"/>
      <c r="AK29" s="498"/>
      <c r="AL29" s="540"/>
      <c r="AM29" s="497">
        <v>743555</v>
      </c>
      <c r="AN29" s="498"/>
      <c r="AO29" s="498"/>
      <c r="AP29" s="498"/>
      <c r="AQ29" s="498"/>
      <c r="AR29" s="540"/>
      <c r="AS29" s="497">
        <v>3219</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177029</v>
      </c>
      <c r="BO29" s="447"/>
      <c r="BP29" s="447"/>
      <c r="BQ29" s="447"/>
      <c r="BR29" s="447"/>
      <c r="BS29" s="447"/>
      <c r="BT29" s="447"/>
      <c r="BU29" s="448"/>
      <c r="BV29" s="446">
        <v>74202</v>
      </c>
      <c r="BW29" s="447"/>
      <c r="BX29" s="447"/>
      <c r="BY29" s="447"/>
      <c r="BZ29" s="447"/>
      <c r="CA29" s="447"/>
      <c r="CB29" s="447"/>
      <c r="CC29" s="448"/>
      <c r="CD29" s="192"/>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7"/>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98.2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1823332</v>
      </c>
      <c r="BO30" s="566"/>
      <c r="BP30" s="566"/>
      <c r="BQ30" s="566"/>
      <c r="BR30" s="566"/>
      <c r="BS30" s="566"/>
      <c r="BT30" s="566"/>
      <c r="BU30" s="567"/>
      <c r="BV30" s="565">
        <v>1207214</v>
      </c>
      <c r="BW30" s="566"/>
      <c r="BX30" s="566"/>
      <c r="BY30" s="566"/>
      <c r="BZ30" s="566"/>
      <c r="CA30" s="566"/>
      <c r="CB30" s="566"/>
      <c r="CC30" s="567"/>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0"/>
    </row>
    <row r="33" spans="1:113" ht="13.5" customHeight="1" x14ac:dyDescent="0.2">
      <c r="A33" s="177"/>
      <c r="B33" s="201"/>
      <c r="C33" s="470" t="s">
        <v>198</v>
      </c>
      <c r="D33" s="470"/>
      <c r="E33" s="435" t="s">
        <v>199</v>
      </c>
      <c r="F33" s="435"/>
      <c r="G33" s="435"/>
      <c r="H33" s="435"/>
      <c r="I33" s="435"/>
      <c r="J33" s="435"/>
      <c r="K33" s="435"/>
      <c r="L33" s="435"/>
      <c r="M33" s="435"/>
      <c r="N33" s="435"/>
      <c r="O33" s="435"/>
      <c r="P33" s="435"/>
      <c r="Q33" s="435"/>
      <c r="R33" s="435"/>
      <c r="S33" s="435"/>
      <c r="T33" s="202"/>
      <c r="U33" s="470" t="s">
        <v>200</v>
      </c>
      <c r="V33" s="470"/>
      <c r="W33" s="435" t="s">
        <v>201</v>
      </c>
      <c r="X33" s="435"/>
      <c r="Y33" s="435"/>
      <c r="Z33" s="435"/>
      <c r="AA33" s="435"/>
      <c r="AB33" s="435"/>
      <c r="AC33" s="435"/>
      <c r="AD33" s="435"/>
      <c r="AE33" s="435"/>
      <c r="AF33" s="435"/>
      <c r="AG33" s="435"/>
      <c r="AH33" s="435"/>
      <c r="AI33" s="435"/>
      <c r="AJ33" s="435"/>
      <c r="AK33" s="435"/>
      <c r="AL33" s="202"/>
      <c r="AM33" s="470" t="s">
        <v>202</v>
      </c>
      <c r="AN33" s="470"/>
      <c r="AO33" s="435" t="s">
        <v>199</v>
      </c>
      <c r="AP33" s="435"/>
      <c r="AQ33" s="435"/>
      <c r="AR33" s="435"/>
      <c r="AS33" s="435"/>
      <c r="AT33" s="435"/>
      <c r="AU33" s="435"/>
      <c r="AV33" s="435"/>
      <c r="AW33" s="435"/>
      <c r="AX33" s="435"/>
      <c r="AY33" s="435"/>
      <c r="AZ33" s="435"/>
      <c r="BA33" s="435"/>
      <c r="BB33" s="435"/>
      <c r="BC33" s="435"/>
      <c r="BD33" s="203"/>
      <c r="BE33" s="435" t="s">
        <v>203</v>
      </c>
      <c r="BF33" s="435"/>
      <c r="BG33" s="435" t="s">
        <v>204</v>
      </c>
      <c r="BH33" s="435"/>
      <c r="BI33" s="435"/>
      <c r="BJ33" s="435"/>
      <c r="BK33" s="435"/>
      <c r="BL33" s="435"/>
      <c r="BM33" s="435"/>
      <c r="BN33" s="435"/>
      <c r="BO33" s="435"/>
      <c r="BP33" s="435"/>
      <c r="BQ33" s="435"/>
      <c r="BR33" s="435"/>
      <c r="BS33" s="435"/>
      <c r="BT33" s="435"/>
      <c r="BU33" s="435"/>
      <c r="BV33" s="203"/>
      <c r="BW33" s="470" t="s">
        <v>203</v>
      </c>
      <c r="BX33" s="470"/>
      <c r="BY33" s="435" t="s">
        <v>205</v>
      </c>
      <c r="BZ33" s="435"/>
      <c r="CA33" s="435"/>
      <c r="CB33" s="435"/>
      <c r="CC33" s="435"/>
      <c r="CD33" s="435"/>
      <c r="CE33" s="435"/>
      <c r="CF33" s="435"/>
      <c r="CG33" s="435"/>
      <c r="CH33" s="435"/>
      <c r="CI33" s="435"/>
      <c r="CJ33" s="435"/>
      <c r="CK33" s="435"/>
      <c r="CL33" s="435"/>
      <c r="CM33" s="435"/>
      <c r="CN33" s="202"/>
      <c r="CO33" s="470" t="s">
        <v>202</v>
      </c>
      <c r="CP33" s="470"/>
      <c r="CQ33" s="435" t="s">
        <v>206</v>
      </c>
      <c r="CR33" s="435"/>
      <c r="CS33" s="435"/>
      <c r="CT33" s="435"/>
      <c r="CU33" s="435"/>
      <c r="CV33" s="435"/>
      <c r="CW33" s="435"/>
      <c r="CX33" s="435"/>
      <c r="CY33" s="435"/>
      <c r="CZ33" s="435"/>
      <c r="DA33" s="435"/>
      <c r="DB33" s="435"/>
      <c r="DC33" s="435"/>
      <c r="DD33" s="435"/>
      <c r="DE33" s="435"/>
      <c r="DF33" s="202"/>
      <c r="DG33" s="635" t="s">
        <v>207</v>
      </c>
      <c r="DH33" s="635"/>
      <c r="DI33" s="204"/>
    </row>
    <row r="34" spans="1:113" ht="32.25" customHeight="1" x14ac:dyDescent="0.2">
      <c r="A34" s="177"/>
      <c r="B34" s="201"/>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7"/>
      <c r="U34" s="636">
        <f>IF(W34="","",MAX(C34:D43)+1)</f>
        <v>3</v>
      </c>
      <c r="V34" s="636"/>
      <c r="W34" s="637" t="str">
        <f>IF('各会計、関係団体の財政状況及び健全化判断比率'!B28="","",'各会計、関係団体の財政状況及び健全化判断比率'!B28)</f>
        <v>村山市国民健康保険事業特別会計</v>
      </c>
      <c r="X34" s="637"/>
      <c r="Y34" s="637"/>
      <c r="Z34" s="637"/>
      <c r="AA34" s="637"/>
      <c r="AB34" s="637"/>
      <c r="AC34" s="637"/>
      <c r="AD34" s="637"/>
      <c r="AE34" s="637"/>
      <c r="AF34" s="637"/>
      <c r="AG34" s="637"/>
      <c r="AH34" s="637"/>
      <c r="AI34" s="637"/>
      <c r="AJ34" s="637"/>
      <c r="AK34" s="637"/>
      <c r="AL34" s="177"/>
      <c r="AM34" s="636">
        <f>IF(AO34="","",MAX(C34:D43,U34:V43)+1)</f>
        <v>6</v>
      </c>
      <c r="AN34" s="636"/>
      <c r="AO34" s="637" t="str">
        <f>IF('各会計、関係団体の財政状況及び健全化判断比率'!B31="","",'各会計、関係団体の財政状況及び健全化判断比率'!B31)</f>
        <v>村山市水道事業会計</v>
      </c>
      <c r="AP34" s="637"/>
      <c r="AQ34" s="637"/>
      <c r="AR34" s="637"/>
      <c r="AS34" s="637"/>
      <c r="AT34" s="637"/>
      <c r="AU34" s="637"/>
      <c r="AV34" s="637"/>
      <c r="AW34" s="637"/>
      <c r="AX34" s="637"/>
      <c r="AY34" s="637"/>
      <c r="AZ34" s="637"/>
      <c r="BA34" s="637"/>
      <c r="BB34" s="637"/>
      <c r="BC34" s="637"/>
      <c r="BD34" s="177"/>
      <c r="BE34" s="636" t="str">
        <f>IF(BG34="","",MAX(C34:D43,U34:V43,AM34:AN43)+1)</f>
        <v/>
      </c>
      <c r="BF34" s="636"/>
      <c r="BG34" s="637"/>
      <c r="BH34" s="637"/>
      <c r="BI34" s="637"/>
      <c r="BJ34" s="637"/>
      <c r="BK34" s="637"/>
      <c r="BL34" s="637"/>
      <c r="BM34" s="637"/>
      <c r="BN34" s="637"/>
      <c r="BO34" s="637"/>
      <c r="BP34" s="637"/>
      <c r="BQ34" s="637"/>
      <c r="BR34" s="637"/>
      <c r="BS34" s="637"/>
      <c r="BT34" s="637"/>
      <c r="BU34" s="637"/>
      <c r="BV34" s="177"/>
      <c r="BW34" s="636">
        <f>IF(BY34="","",MAX(C34:D43,U34:V43,AM34:AN43,BE34:BF43)+1)</f>
        <v>8</v>
      </c>
      <c r="BX34" s="636"/>
      <c r="BY34" s="637" t="str">
        <f>IF('各会計、関係団体の財政状況及び健全化判断比率'!B68="","",'各会計、関係団体の財政状況及び健全化判断比率'!B68)</f>
        <v>北村山広域行政事務組合</v>
      </c>
      <c r="BZ34" s="637"/>
      <c r="CA34" s="637"/>
      <c r="CB34" s="637"/>
      <c r="CC34" s="637"/>
      <c r="CD34" s="637"/>
      <c r="CE34" s="637"/>
      <c r="CF34" s="637"/>
      <c r="CG34" s="637"/>
      <c r="CH34" s="637"/>
      <c r="CI34" s="637"/>
      <c r="CJ34" s="637"/>
      <c r="CK34" s="637"/>
      <c r="CL34" s="637"/>
      <c r="CM34" s="637"/>
      <c r="CN34" s="177"/>
      <c r="CO34" s="636">
        <f>IF(CQ34="","",MAX(C34:D43,U34:V43,AM34:AN43,BE34:BF43,BW34:BX43)+1)</f>
        <v>17</v>
      </c>
      <c r="CP34" s="636"/>
      <c r="CQ34" s="637" t="str">
        <f>IF('各会計、関係団体の財政状況及び健全化判断比率'!BS7="","",'各会計、関係団体の財政状況及び健全化判断比率'!BS7)</f>
        <v>（財）村山市余暇開発公社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4"/>
    </row>
    <row r="35" spans="1:113" ht="32.25" customHeight="1" x14ac:dyDescent="0.2">
      <c r="A35" s="177"/>
      <c r="B35" s="201"/>
      <c r="C35" s="636">
        <f>IF(E35="","",C34+1)</f>
        <v>2</v>
      </c>
      <c r="D35" s="636"/>
      <c r="E35" s="637" t="str">
        <f>IF('各会計、関係団体の財政状況及び健全化判断比率'!B8="","",'各会計、関係団体の財政状況及び健全化判断比率'!B8)</f>
        <v>村山市土地区画整理事業特別会計</v>
      </c>
      <c r="F35" s="637"/>
      <c r="G35" s="637"/>
      <c r="H35" s="637"/>
      <c r="I35" s="637"/>
      <c r="J35" s="637"/>
      <c r="K35" s="637"/>
      <c r="L35" s="637"/>
      <c r="M35" s="637"/>
      <c r="N35" s="637"/>
      <c r="O35" s="637"/>
      <c r="P35" s="637"/>
      <c r="Q35" s="637"/>
      <c r="R35" s="637"/>
      <c r="S35" s="637"/>
      <c r="T35" s="177"/>
      <c r="U35" s="636">
        <f>IF(W35="","",U34+1)</f>
        <v>4</v>
      </c>
      <c r="V35" s="636"/>
      <c r="W35" s="637" t="str">
        <f>IF('各会計、関係団体の財政状況及び健全化判断比率'!B29="","",'各会計、関係団体の財政状況及び健全化判断比率'!B29)</f>
        <v>村山市介護保険事業特別会計</v>
      </c>
      <c r="X35" s="637"/>
      <c r="Y35" s="637"/>
      <c r="Z35" s="637"/>
      <c r="AA35" s="637"/>
      <c r="AB35" s="637"/>
      <c r="AC35" s="637"/>
      <c r="AD35" s="637"/>
      <c r="AE35" s="637"/>
      <c r="AF35" s="637"/>
      <c r="AG35" s="637"/>
      <c r="AH35" s="637"/>
      <c r="AI35" s="637"/>
      <c r="AJ35" s="637"/>
      <c r="AK35" s="637"/>
      <c r="AL35" s="177"/>
      <c r="AM35" s="636">
        <f t="shared" ref="AM35:AM43" si="0">IF(AO35="","",AM34+1)</f>
        <v>7</v>
      </c>
      <c r="AN35" s="636"/>
      <c r="AO35" s="637" t="str">
        <f>IF('各会計、関係団体の財政状況及び健全化判断比率'!B32="","",'各会計、関係団体の財政状況及び健全化判断比率'!B32)</f>
        <v>村山市下水道事業会計</v>
      </c>
      <c r="AP35" s="637"/>
      <c r="AQ35" s="637"/>
      <c r="AR35" s="637"/>
      <c r="AS35" s="637"/>
      <c r="AT35" s="637"/>
      <c r="AU35" s="637"/>
      <c r="AV35" s="637"/>
      <c r="AW35" s="637"/>
      <c r="AX35" s="637"/>
      <c r="AY35" s="637"/>
      <c r="AZ35" s="637"/>
      <c r="BA35" s="637"/>
      <c r="BB35" s="637"/>
      <c r="BC35" s="637"/>
      <c r="BD35" s="177"/>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7"/>
      <c r="BW35" s="636">
        <f t="shared" ref="BW35:BW43" si="2">IF(BY35="","",BW34+1)</f>
        <v>9</v>
      </c>
      <c r="BX35" s="636"/>
      <c r="BY35" s="637" t="str">
        <f>IF('各会計、関係団体の財政状況及び健全化判断比率'!B69="","",'各会計、関係団体の財政状況及び健全化判断比率'!B69)</f>
        <v>東根市外二市一町共立衛生処理組合</v>
      </c>
      <c r="BZ35" s="637"/>
      <c r="CA35" s="637"/>
      <c r="CB35" s="637"/>
      <c r="CC35" s="637"/>
      <c r="CD35" s="637"/>
      <c r="CE35" s="637"/>
      <c r="CF35" s="637"/>
      <c r="CG35" s="637"/>
      <c r="CH35" s="637"/>
      <c r="CI35" s="637"/>
      <c r="CJ35" s="637"/>
      <c r="CK35" s="637"/>
      <c r="CL35" s="637"/>
      <c r="CM35" s="637"/>
      <c r="CN35" s="177"/>
      <c r="CO35" s="636">
        <f t="shared" ref="CO35:CO43" si="3">IF(CQ35="","",CO34+1)</f>
        <v>18</v>
      </c>
      <c r="CP35" s="636"/>
      <c r="CQ35" s="637" t="str">
        <f>IF('各会計、関係団体の財政状況及び健全化判断比率'!BS8="","",'各会計、関係団体の財政状況及び健全化判断比率'!BS8)</f>
        <v>（株）村山市余暇開発公社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v>
      </c>
      <c r="DH35" s="638"/>
      <c r="DI35" s="204"/>
    </row>
    <row r="36" spans="1:113" ht="32.25" customHeight="1" x14ac:dyDescent="0.2">
      <c r="A36" s="177"/>
      <c r="B36" s="201"/>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7"/>
      <c r="U36" s="636">
        <f t="shared" ref="U36:U43" si="4">IF(W36="","",U35+1)</f>
        <v>5</v>
      </c>
      <c r="V36" s="636"/>
      <c r="W36" s="637" t="str">
        <f>IF('各会計、関係団体の財政状況及び健全化判断比率'!B30="","",'各会計、関係団体の財政状況及び健全化判断比率'!B30)</f>
        <v>村山市後期高齢者医療事業特別会計</v>
      </c>
      <c r="X36" s="637"/>
      <c r="Y36" s="637"/>
      <c r="Z36" s="637"/>
      <c r="AA36" s="637"/>
      <c r="AB36" s="637"/>
      <c r="AC36" s="637"/>
      <c r="AD36" s="637"/>
      <c r="AE36" s="637"/>
      <c r="AF36" s="637"/>
      <c r="AG36" s="637"/>
      <c r="AH36" s="637"/>
      <c r="AI36" s="637"/>
      <c r="AJ36" s="637"/>
      <c r="AK36" s="637"/>
      <c r="AL36" s="177"/>
      <c r="AM36" s="636" t="str">
        <f t="shared" si="0"/>
        <v/>
      </c>
      <c r="AN36" s="636"/>
      <c r="AO36" s="637"/>
      <c r="AP36" s="637"/>
      <c r="AQ36" s="637"/>
      <c r="AR36" s="637"/>
      <c r="AS36" s="637"/>
      <c r="AT36" s="637"/>
      <c r="AU36" s="637"/>
      <c r="AV36" s="637"/>
      <c r="AW36" s="637"/>
      <c r="AX36" s="637"/>
      <c r="AY36" s="637"/>
      <c r="AZ36" s="637"/>
      <c r="BA36" s="637"/>
      <c r="BB36" s="637"/>
      <c r="BC36" s="637"/>
      <c r="BD36" s="177"/>
      <c r="BE36" s="636" t="str">
        <f t="shared" si="1"/>
        <v/>
      </c>
      <c r="BF36" s="636"/>
      <c r="BG36" s="637"/>
      <c r="BH36" s="637"/>
      <c r="BI36" s="637"/>
      <c r="BJ36" s="637"/>
      <c r="BK36" s="637"/>
      <c r="BL36" s="637"/>
      <c r="BM36" s="637"/>
      <c r="BN36" s="637"/>
      <c r="BO36" s="637"/>
      <c r="BP36" s="637"/>
      <c r="BQ36" s="637"/>
      <c r="BR36" s="637"/>
      <c r="BS36" s="637"/>
      <c r="BT36" s="637"/>
      <c r="BU36" s="637"/>
      <c r="BV36" s="177"/>
      <c r="BW36" s="636">
        <f t="shared" si="2"/>
        <v>10</v>
      </c>
      <c r="BX36" s="636"/>
      <c r="BY36" s="637" t="str">
        <f>IF('各会計、関係団体の財政状況及び健全化判断比率'!B70="","",'各会計、関係団体の財政状況及び健全化判断比率'!B70)</f>
        <v>山形県消防補償等組合</v>
      </c>
      <c r="BZ36" s="637"/>
      <c r="CA36" s="637"/>
      <c r="CB36" s="637"/>
      <c r="CC36" s="637"/>
      <c r="CD36" s="637"/>
      <c r="CE36" s="637"/>
      <c r="CF36" s="637"/>
      <c r="CG36" s="637"/>
      <c r="CH36" s="637"/>
      <c r="CI36" s="637"/>
      <c r="CJ36" s="637"/>
      <c r="CK36" s="637"/>
      <c r="CL36" s="637"/>
      <c r="CM36" s="637"/>
      <c r="CN36" s="177"/>
      <c r="CO36" s="636">
        <f t="shared" si="3"/>
        <v>19</v>
      </c>
      <c r="CP36" s="636"/>
      <c r="CQ36" s="637" t="str">
        <f>IF('各会計、関係団体の財政状況及び健全化判断比率'!BS9="","",'各会計、関係団体の財政状況及び健全化判断比率'!BS9)</f>
        <v>村山市スポーツ協会</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4"/>
    </row>
    <row r="37" spans="1:113" ht="32.25" customHeight="1" x14ac:dyDescent="0.2">
      <c r="A37" s="177"/>
      <c r="B37" s="201"/>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7"/>
      <c r="U37" s="636" t="str">
        <f t="shared" si="4"/>
        <v/>
      </c>
      <c r="V37" s="636"/>
      <c r="W37" s="637"/>
      <c r="X37" s="637"/>
      <c r="Y37" s="637"/>
      <c r="Z37" s="637"/>
      <c r="AA37" s="637"/>
      <c r="AB37" s="637"/>
      <c r="AC37" s="637"/>
      <c r="AD37" s="637"/>
      <c r="AE37" s="637"/>
      <c r="AF37" s="637"/>
      <c r="AG37" s="637"/>
      <c r="AH37" s="637"/>
      <c r="AI37" s="637"/>
      <c r="AJ37" s="637"/>
      <c r="AK37" s="637"/>
      <c r="AL37" s="177"/>
      <c r="AM37" s="636" t="str">
        <f t="shared" si="0"/>
        <v/>
      </c>
      <c r="AN37" s="636"/>
      <c r="AO37" s="637"/>
      <c r="AP37" s="637"/>
      <c r="AQ37" s="637"/>
      <c r="AR37" s="637"/>
      <c r="AS37" s="637"/>
      <c r="AT37" s="637"/>
      <c r="AU37" s="637"/>
      <c r="AV37" s="637"/>
      <c r="AW37" s="637"/>
      <c r="AX37" s="637"/>
      <c r="AY37" s="637"/>
      <c r="AZ37" s="637"/>
      <c r="BA37" s="637"/>
      <c r="BB37" s="637"/>
      <c r="BC37" s="637"/>
      <c r="BD37" s="177"/>
      <c r="BE37" s="636" t="str">
        <f t="shared" si="1"/>
        <v/>
      </c>
      <c r="BF37" s="636"/>
      <c r="BG37" s="637"/>
      <c r="BH37" s="637"/>
      <c r="BI37" s="637"/>
      <c r="BJ37" s="637"/>
      <c r="BK37" s="637"/>
      <c r="BL37" s="637"/>
      <c r="BM37" s="637"/>
      <c r="BN37" s="637"/>
      <c r="BO37" s="637"/>
      <c r="BP37" s="637"/>
      <c r="BQ37" s="637"/>
      <c r="BR37" s="637"/>
      <c r="BS37" s="637"/>
      <c r="BT37" s="637"/>
      <c r="BU37" s="637"/>
      <c r="BV37" s="177"/>
      <c r="BW37" s="636">
        <f t="shared" si="2"/>
        <v>11</v>
      </c>
      <c r="BX37" s="636"/>
      <c r="BY37" s="637" t="str">
        <f>IF('各会計、関係団体の財政状況及び健全化判断比率'!B71="","",'各会計、関係団体の財政状況及び健全化判断比率'!B71)</f>
        <v>山形県自治会館管理組合</v>
      </c>
      <c r="BZ37" s="637"/>
      <c r="CA37" s="637"/>
      <c r="CB37" s="637"/>
      <c r="CC37" s="637"/>
      <c r="CD37" s="637"/>
      <c r="CE37" s="637"/>
      <c r="CF37" s="637"/>
      <c r="CG37" s="637"/>
      <c r="CH37" s="637"/>
      <c r="CI37" s="637"/>
      <c r="CJ37" s="637"/>
      <c r="CK37" s="637"/>
      <c r="CL37" s="637"/>
      <c r="CM37" s="637"/>
      <c r="CN37" s="177"/>
      <c r="CO37" s="636">
        <f t="shared" si="3"/>
        <v>20</v>
      </c>
      <c r="CP37" s="636"/>
      <c r="CQ37" s="637" t="str">
        <f>IF('各会計、関係団体の財政状況及び健全化判断比率'!BS10="","",'各会計、関係団体の財政状況及び健全化判断比率'!BS10)</f>
        <v>村山市土地開発公社</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4"/>
    </row>
    <row r="38" spans="1:113" ht="32.25" customHeight="1" x14ac:dyDescent="0.2">
      <c r="A38" s="177"/>
      <c r="B38" s="201"/>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7"/>
      <c r="U38" s="636" t="str">
        <f t="shared" si="4"/>
        <v/>
      </c>
      <c r="V38" s="636"/>
      <c r="W38" s="637"/>
      <c r="X38" s="637"/>
      <c r="Y38" s="637"/>
      <c r="Z38" s="637"/>
      <c r="AA38" s="637"/>
      <c r="AB38" s="637"/>
      <c r="AC38" s="637"/>
      <c r="AD38" s="637"/>
      <c r="AE38" s="637"/>
      <c r="AF38" s="637"/>
      <c r="AG38" s="637"/>
      <c r="AH38" s="637"/>
      <c r="AI38" s="637"/>
      <c r="AJ38" s="637"/>
      <c r="AK38" s="637"/>
      <c r="AL38" s="177"/>
      <c r="AM38" s="636" t="str">
        <f t="shared" si="0"/>
        <v/>
      </c>
      <c r="AN38" s="636"/>
      <c r="AO38" s="637"/>
      <c r="AP38" s="637"/>
      <c r="AQ38" s="637"/>
      <c r="AR38" s="637"/>
      <c r="AS38" s="637"/>
      <c r="AT38" s="637"/>
      <c r="AU38" s="637"/>
      <c r="AV38" s="637"/>
      <c r="AW38" s="637"/>
      <c r="AX38" s="637"/>
      <c r="AY38" s="637"/>
      <c r="AZ38" s="637"/>
      <c r="BA38" s="637"/>
      <c r="BB38" s="637"/>
      <c r="BC38" s="637"/>
      <c r="BD38" s="177"/>
      <c r="BE38" s="636" t="str">
        <f t="shared" si="1"/>
        <v/>
      </c>
      <c r="BF38" s="636"/>
      <c r="BG38" s="637"/>
      <c r="BH38" s="637"/>
      <c r="BI38" s="637"/>
      <c r="BJ38" s="637"/>
      <c r="BK38" s="637"/>
      <c r="BL38" s="637"/>
      <c r="BM38" s="637"/>
      <c r="BN38" s="637"/>
      <c r="BO38" s="637"/>
      <c r="BP38" s="637"/>
      <c r="BQ38" s="637"/>
      <c r="BR38" s="637"/>
      <c r="BS38" s="637"/>
      <c r="BT38" s="637"/>
      <c r="BU38" s="637"/>
      <c r="BV38" s="177"/>
      <c r="BW38" s="636">
        <f t="shared" si="2"/>
        <v>12</v>
      </c>
      <c r="BX38" s="636"/>
      <c r="BY38" s="637" t="str">
        <f>IF('各会計、関係団体の財政状況及び健全化判断比率'!B72="","",'各会計、関係団体の財政状況及び健全化判断比率'!B72)</f>
        <v>河北町ほか２市広域斎場事務組合</v>
      </c>
      <c r="BZ38" s="637"/>
      <c r="CA38" s="637"/>
      <c r="CB38" s="637"/>
      <c r="CC38" s="637"/>
      <c r="CD38" s="637"/>
      <c r="CE38" s="637"/>
      <c r="CF38" s="637"/>
      <c r="CG38" s="637"/>
      <c r="CH38" s="637"/>
      <c r="CI38" s="637"/>
      <c r="CJ38" s="637"/>
      <c r="CK38" s="637"/>
      <c r="CL38" s="637"/>
      <c r="CM38" s="637"/>
      <c r="CN38" s="177"/>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4"/>
    </row>
    <row r="39" spans="1:113" ht="32.25" customHeight="1" x14ac:dyDescent="0.2">
      <c r="A39" s="177"/>
      <c r="B39" s="201"/>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7"/>
      <c r="U39" s="636" t="str">
        <f t="shared" si="4"/>
        <v/>
      </c>
      <c r="V39" s="636"/>
      <c r="W39" s="637"/>
      <c r="X39" s="637"/>
      <c r="Y39" s="637"/>
      <c r="Z39" s="637"/>
      <c r="AA39" s="637"/>
      <c r="AB39" s="637"/>
      <c r="AC39" s="637"/>
      <c r="AD39" s="637"/>
      <c r="AE39" s="637"/>
      <c r="AF39" s="637"/>
      <c r="AG39" s="637"/>
      <c r="AH39" s="637"/>
      <c r="AI39" s="637"/>
      <c r="AJ39" s="637"/>
      <c r="AK39" s="637"/>
      <c r="AL39" s="177"/>
      <c r="AM39" s="636" t="str">
        <f t="shared" si="0"/>
        <v/>
      </c>
      <c r="AN39" s="636"/>
      <c r="AO39" s="637"/>
      <c r="AP39" s="637"/>
      <c r="AQ39" s="637"/>
      <c r="AR39" s="637"/>
      <c r="AS39" s="637"/>
      <c r="AT39" s="637"/>
      <c r="AU39" s="637"/>
      <c r="AV39" s="637"/>
      <c r="AW39" s="637"/>
      <c r="AX39" s="637"/>
      <c r="AY39" s="637"/>
      <c r="AZ39" s="637"/>
      <c r="BA39" s="637"/>
      <c r="BB39" s="637"/>
      <c r="BC39" s="637"/>
      <c r="BD39" s="177"/>
      <c r="BE39" s="636" t="str">
        <f t="shared" si="1"/>
        <v/>
      </c>
      <c r="BF39" s="636"/>
      <c r="BG39" s="637"/>
      <c r="BH39" s="637"/>
      <c r="BI39" s="637"/>
      <c r="BJ39" s="637"/>
      <c r="BK39" s="637"/>
      <c r="BL39" s="637"/>
      <c r="BM39" s="637"/>
      <c r="BN39" s="637"/>
      <c r="BO39" s="637"/>
      <c r="BP39" s="637"/>
      <c r="BQ39" s="637"/>
      <c r="BR39" s="637"/>
      <c r="BS39" s="637"/>
      <c r="BT39" s="637"/>
      <c r="BU39" s="637"/>
      <c r="BV39" s="177"/>
      <c r="BW39" s="636">
        <f t="shared" si="2"/>
        <v>13</v>
      </c>
      <c r="BX39" s="636"/>
      <c r="BY39" s="637" t="str">
        <f>IF('各会計、関係団体の財政状況及び健全化判断比率'!B73="","",'各会計、関係団体の財政状況及び健全化判断比率'!B73)</f>
        <v>山形県後期高齢者医療広域連合（普通会計分）</v>
      </c>
      <c r="BZ39" s="637"/>
      <c r="CA39" s="637"/>
      <c r="CB39" s="637"/>
      <c r="CC39" s="637"/>
      <c r="CD39" s="637"/>
      <c r="CE39" s="637"/>
      <c r="CF39" s="637"/>
      <c r="CG39" s="637"/>
      <c r="CH39" s="637"/>
      <c r="CI39" s="637"/>
      <c r="CJ39" s="637"/>
      <c r="CK39" s="637"/>
      <c r="CL39" s="637"/>
      <c r="CM39" s="637"/>
      <c r="CN39" s="177"/>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4"/>
    </row>
    <row r="40" spans="1:113" ht="32.25" customHeight="1" x14ac:dyDescent="0.2">
      <c r="A40" s="177"/>
      <c r="B40" s="201"/>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7"/>
      <c r="U40" s="636" t="str">
        <f t="shared" si="4"/>
        <v/>
      </c>
      <c r="V40" s="636"/>
      <c r="W40" s="637"/>
      <c r="X40" s="637"/>
      <c r="Y40" s="637"/>
      <c r="Z40" s="637"/>
      <c r="AA40" s="637"/>
      <c r="AB40" s="637"/>
      <c r="AC40" s="637"/>
      <c r="AD40" s="637"/>
      <c r="AE40" s="637"/>
      <c r="AF40" s="637"/>
      <c r="AG40" s="637"/>
      <c r="AH40" s="637"/>
      <c r="AI40" s="637"/>
      <c r="AJ40" s="637"/>
      <c r="AK40" s="637"/>
      <c r="AL40" s="177"/>
      <c r="AM40" s="636" t="str">
        <f t="shared" si="0"/>
        <v/>
      </c>
      <c r="AN40" s="636"/>
      <c r="AO40" s="637"/>
      <c r="AP40" s="637"/>
      <c r="AQ40" s="637"/>
      <c r="AR40" s="637"/>
      <c r="AS40" s="637"/>
      <c r="AT40" s="637"/>
      <c r="AU40" s="637"/>
      <c r="AV40" s="637"/>
      <c r="AW40" s="637"/>
      <c r="AX40" s="637"/>
      <c r="AY40" s="637"/>
      <c r="AZ40" s="637"/>
      <c r="BA40" s="637"/>
      <c r="BB40" s="637"/>
      <c r="BC40" s="637"/>
      <c r="BD40" s="177"/>
      <c r="BE40" s="636" t="str">
        <f t="shared" si="1"/>
        <v/>
      </c>
      <c r="BF40" s="636"/>
      <c r="BG40" s="637"/>
      <c r="BH40" s="637"/>
      <c r="BI40" s="637"/>
      <c r="BJ40" s="637"/>
      <c r="BK40" s="637"/>
      <c r="BL40" s="637"/>
      <c r="BM40" s="637"/>
      <c r="BN40" s="637"/>
      <c r="BO40" s="637"/>
      <c r="BP40" s="637"/>
      <c r="BQ40" s="637"/>
      <c r="BR40" s="637"/>
      <c r="BS40" s="637"/>
      <c r="BT40" s="637"/>
      <c r="BU40" s="637"/>
      <c r="BV40" s="177"/>
      <c r="BW40" s="636">
        <f t="shared" si="2"/>
        <v>14</v>
      </c>
      <c r="BX40" s="636"/>
      <c r="BY40" s="637" t="str">
        <f>IF('各会計、関係団体の財政状況及び健全化判断比率'!B74="","",'各会計、関係団体の財政状況及び健全化判断比率'!B74)</f>
        <v>山形県後期高齢者医療広域連合（事業会計分）</v>
      </c>
      <c r="BZ40" s="637"/>
      <c r="CA40" s="637"/>
      <c r="CB40" s="637"/>
      <c r="CC40" s="637"/>
      <c r="CD40" s="637"/>
      <c r="CE40" s="637"/>
      <c r="CF40" s="637"/>
      <c r="CG40" s="637"/>
      <c r="CH40" s="637"/>
      <c r="CI40" s="637"/>
      <c r="CJ40" s="637"/>
      <c r="CK40" s="637"/>
      <c r="CL40" s="637"/>
      <c r="CM40" s="637"/>
      <c r="CN40" s="177"/>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4"/>
    </row>
    <row r="41" spans="1:113" ht="32.25" customHeight="1" x14ac:dyDescent="0.2">
      <c r="A41" s="177"/>
      <c r="B41" s="201"/>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7"/>
      <c r="U41" s="636" t="str">
        <f t="shared" si="4"/>
        <v/>
      </c>
      <c r="V41" s="636"/>
      <c r="W41" s="637"/>
      <c r="X41" s="637"/>
      <c r="Y41" s="637"/>
      <c r="Z41" s="637"/>
      <c r="AA41" s="637"/>
      <c r="AB41" s="637"/>
      <c r="AC41" s="637"/>
      <c r="AD41" s="637"/>
      <c r="AE41" s="637"/>
      <c r="AF41" s="637"/>
      <c r="AG41" s="637"/>
      <c r="AH41" s="637"/>
      <c r="AI41" s="637"/>
      <c r="AJ41" s="637"/>
      <c r="AK41" s="637"/>
      <c r="AL41" s="177"/>
      <c r="AM41" s="636" t="str">
        <f t="shared" si="0"/>
        <v/>
      </c>
      <c r="AN41" s="636"/>
      <c r="AO41" s="637"/>
      <c r="AP41" s="637"/>
      <c r="AQ41" s="637"/>
      <c r="AR41" s="637"/>
      <c r="AS41" s="637"/>
      <c r="AT41" s="637"/>
      <c r="AU41" s="637"/>
      <c r="AV41" s="637"/>
      <c r="AW41" s="637"/>
      <c r="AX41" s="637"/>
      <c r="AY41" s="637"/>
      <c r="AZ41" s="637"/>
      <c r="BA41" s="637"/>
      <c r="BB41" s="637"/>
      <c r="BC41" s="637"/>
      <c r="BD41" s="177"/>
      <c r="BE41" s="636" t="str">
        <f t="shared" si="1"/>
        <v/>
      </c>
      <c r="BF41" s="636"/>
      <c r="BG41" s="637"/>
      <c r="BH41" s="637"/>
      <c r="BI41" s="637"/>
      <c r="BJ41" s="637"/>
      <c r="BK41" s="637"/>
      <c r="BL41" s="637"/>
      <c r="BM41" s="637"/>
      <c r="BN41" s="637"/>
      <c r="BO41" s="637"/>
      <c r="BP41" s="637"/>
      <c r="BQ41" s="637"/>
      <c r="BR41" s="637"/>
      <c r="BS41" s="637"/>
      <c r="BT41" s="637"/>
      <c r="BU41" s="637"/>
      <c r="BV41" s="177"/>
      <c r="BW41" s="636">
        <f t="shared" si="2"/>
        <v>15</v>
      </c>
      <c r="BX41" s="636"/>
      <c r="BY41" s="637" t="str">
        <f>IF('各会計、関係団体の財政状況及び健全化判断比率'!B75="","",'各会計、関係団体の財政状況及び健全化判断比率'!B75)</f>
        <v>北村山公立病院組合</v>
      </c>
      <c r="BZ41" s="637"/>
      <c r="CA41" s="637"/>
      <c r="CB41" s="637"/>
      <c r="CC41" s="637"/>
      <c r="CD41" s="637"/>
      <c r="CE41" s="637"/>
      <c r="CF41" s="637"/>
      <c r="CG41" s="637"/>
      <c r="CH41" s="637"/>
      <c r="CI41" s="637"/>
      <c r="CJ41" s="637"/>
      <c r="CK41" s="637"/>
      <c r="CL41" s="637"/>
      <c r="CM41" s="637"/>
      <c r="CN41" s="177"/>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4"/>
    </row>
    <row r="42" spans="1:113" ht="32.25" customHeight="1" x14ac:dyDescent="0.2">
      <c r="B42" s="201"/>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7"/>
      <c r="U42" s="636" t="str">
        <f t="shared" si="4"/>
        <v/>
      </c>
      <c r="V42" s="636"/>
      <c r="W42" s="637"/>
      <c r="X42" s="637"/>
      <c r="Y42" s="637"/>
      <c r="Z42" s="637"/>
      <c r="AA42" s="637"/>
      <c r="AB42" s="637"/>
      <c r="AC42" s="637"/>
      <c r="AD42" s="637"/>
      <c r="AE42" s="637"/>
      <c r="AF42" s="637"/>
      <c r="AG42" s="637"/>
      <c r="AH42" s="637"/>
      <c r="AI42" s="637"/>
      <c r="AJ42" s="637"/>
      <c r="AK42" s="637"/>
      <c r="AL42" s="177"/>
      <c r="AM42" s="636" t="str">
        <f t="shared" si="0"/>
        <v/>
      </c>
      <c r="AN42" s="636"/>
      <c r="AO42" s="637"/>
      <c r="AP42" s="637"/>
      <c r="AQ42" s="637"/>
      <c r="AR42" s="637"/>
      <c r="AS42" s="637"/>
      <c r="AT42" s="637"/>
      <c r="AU42" s="637"/>
      <c r="AV42" s="637"/>
      <c r="AW42" s="637"/>
      <c r="AX42" s="637"/>
      <c r="AY42" s="637"/>
      <c r="AZ42" s="637"/>
      <c r="BA42" s="637"/>
      <c r="BB42" s="637"/>
      <c r="BC42" s="637"/>
      <c r="BD42" s="177"/>
      <c r="BE42" s="636" t="str">
        <f t="shared" si="1"/>
        <v/>
      </c>
      <c r="BF42" s="636"/>
      <c r="BG42" s="637"/>
      <c r="BH42" s="637"/>
      <c r="BI42" s="637"/>
      <c r="BJ42" s="637"/>
      <c r="BK42" s="637"/>
      <c r="BL42" s="637"/>
      <c r="BM42" s="637"/>
      <c r="BN42" s="637"/>
      <c r="BO42" s="637"/>
      <c r="BP42" s="637"/>
      <c r="BQ42" s="637"/>
      <c r="BR42" s="637"/>
      <c r="BS42" s="637"/>
      <c r="BT42" s="637"/>
      <c r="BU42" s="637"/>
      <c r="BV42" s="177"/>
      <c r="BW42" s="636">
        <f t="shared" si="2"/>
        <v>16</v>
      </c>
      <c r="BX42" s="636"/>
      <c r="BY42" s="637" t="str">
        <f>IF('各会計、関係団体の財政状況及び健全化判断比率'!B76="","",'各会計、関係団体の財政状況及び健全化判断比率'!B76)</f>
        <v>山形県市町村職員退職手当組合</v>
      </c>
      <c r="BZ42" s="637"/>
      <c r="CA42" s="637"/>
      <c r="CB42" s="637"/>
      <c r="CC42" s="637"/>
      <c r="CD42" s="637"/>
      <c r="CE42" s="637"/>
      <c r="CF42" s="637"/>
      <c r="CG42" s="637"/>
      <c r="CH42" s="637"/>
      <c r="CI42" s="637"/>
      <c r="CJ42" s="637"/>
      <c r="CK42" s="637"/>
      <c r="CL42" s="637"/>
      <c r="CM42" s="637"/>
      <c r="CN42" s="177"/>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4"/>
    </row>
    <row r="43" spans="1:113" ht="32.25" customHeight="1" x14ac:dyDescent="0.2">
      <c r="B43" s="201"/>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7"/>
      <c r="U43" s="636" t="str">
        <f t="shared" si="4"/>
        <v/>
      </c>
      <c r="V43" s="636"/>
      <c r="W43" s="637"/>
      <c r="X43" s="637"/>
      <c r="Y43" s="637"/>
      <c r="Z43" s="637"/>
      <c r="AA43" s="637"/>
      <c r="AB43" s="637"/>
      <c r="AC43" s="637"/>
      <c r="AD43" s="637"/>
      <c r="AE43" s="637"/>
      <c r="AF43" s="637"/>
      <c r="AG43" s="637"/>
      <c r="AH43" s="637"/>
      <c r="AI43" s="637"/>
      <c r="AJ43" s="637"/>
      <c r="AK43" s="637"/>
      <c r="AL43" s="177"/>
      <c r="AM43" s="636" t="str">
        <f t="shared" si="0"/>
        <v/>
      </c>
      <c r="AN43" s="636"/>
      <c r="AO43" s="637"/>
      <c r="AP43" s="637"/>
      <c r="AQ43" s="637"/>
      <c r="AR43" s="637"/>
      <c r="AS43" s="637"/>
      <c r="AT43" s="637"/>
      <c r="AU43" s="637"/>
      <c r="AV43" s="637"/>
      <c r="AW43" s="637"/>
      <c r="AX43" s="637"/>
      <c r="AY43" s="637"/>
      <c r="AZ43" s="637"/>
      <c r="BA43" s="637"/>
      <c r="BB43" s="637"/>
      <c r="BC43" s="637"/>
      <c r="BD43" s="177"/>
      <c r="BE43" s="636" t="str">
        <f t="shared" si="1"/>
        <v/>
      </c>
      <c r="BF43" s="636"/>
      <c r="BG43" s="637"/>
      <c r="BH43" s="637"/>
      <c r="BI43" s="637"/>
      <c r="BJ43" s="637"/>
      <c r="BK43" s="637"/>
      <c r="BL43" s="637"/>
      <c r="BM43" s="637"/>
      <c r="BN43" s="637"/>
      <c r="BO43" s="637"/>
      <c r="BP43" s="637"/>
      <c r="BQ43" s="637"/>
      <c r="BR43" s="637"/>
      <c r="BS43" s="637"/>
      <c r="BT43" s="637"/>
      <c r="BU43" s="637"/>
      <c r="BV43" s="177"/>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7"/>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208</v>
      </c>
      <c r="E46" s="639" t="s">
        <v>209</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210</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211</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212</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213</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214</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215</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366" t="s">
        <v>611</v>
      </c>
    </row>
    <row r="54" spans="5:113" x14ac:dyDescent="0.2"/>
    <row r="55" spans="5:113" x14ac:dyDescent="0.2"/>
    <row r="56" spans="5:113" x14ac:dyDescent="0.2"/>
  </sheetData>
  <sheetProtection algorithmName="SHA-512" hashValue="HH2dn9t/JWA2IjlECb5NRY+bkNW4Fe2447lnbe5VjxNTyl5z9H+6fasZCxx9iKzfHSm7jzu409+HRcPhlecgGQ==" saltValue="R+dLZJ3xruSREXxOQ8z78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C39" sqref="C39:E3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6" t="s">
        <v>571</v>
      </c>
      <c r="D34" s="1216"/>
      <c r="E34" s="1217"/>
      <c r="F34" s="32">
        <v>18.53</v>
      </c>
      <c r="G34" s="33">
        <v>19.309999999999999</v>
      </c>
      <c r="H34" s="33">
        <v>21.05</v>
      </c>
      <c r="I34" s="33">
        <v>20.63</v>
      </c>
      <c r="J34" s="34">
        <v>19.96</v>
      </c>
      <c r="K34" s="22"/>
      <c r="L34" s="22"/>
      <c r="M34" s="22"/>
      <c r="N34" s="22"/>
      <c r="O34" s="22"/>
      <c r="P34" s="22"/>
    </row>
    <row r="35" spans="1:16" ht="39" customHeight="1" x14ac:dyDescent="0.2">
      <c r="A35" s="22"/>
      <c r="B35" s="35"/>
      <c r="C35" s="1210" t="s">
        <v>572</v>
      </c>
      <c r="D35" s="1211"/>
      <c r="E35" s="1212"/>
      <c r="F35" s="36">
        <v>7.85</v>
      </c>
      <c r="G35" s="37">
        <v>9.52</v>
      </c>
      <c r="H35" s="37">
        <v>10.199999999999999</v>
      </c>
      <c r="I35" s="37">
        <v>16.68</v>
      </c>
      <c r="J35" s="38">
        <v>18.48</v>
      </c>
      <c r="K35" s="22"/>
      <c r="L35" s="22"/>
      <c r="M35" s="22"/>
      <c r="N35" s="22"/>
      <c r="O35" s="22"/>
      <c r="P35" s="22"/>
    </row>
    <row r="36" spans="1:16" ht="39" customHeight="1" x14ac:dyDescent="0.2">
      <c r="A36" s="22"/>
      <c r="B36" s="35"/>
      <c r="C36" s="1210" t="s">
        <v>573</v>
      </c>
      <c r="D36" s="1211"/>
      <c r="E36" s="1212"/>
      <c r="F36" s="36">
        <v>2.64</v>
      </c>
      <c r="G36" s="37">
        <v>0.96</v>
      </c>
      <c r="H36" s="37">
        <v>1.23</v>
      </c>
      <c r="I36" s="37">
        <v>1.44</v>
      </c>
      <c r="J36" s="38">
        <v>1.6</v>
      </c>
      <c r="K36" s="22"/>
      <c r="L36" s="22"/>
      <c r="M36" s="22"/>
      <c r="N36" s="22"/>
      <c r="O36" s="22"/>
      <c r="P36" s="22"/>
    </row>
    <row r="37" spans="1:16" ht="39" customHeight="1" x14ac:dyDescent="0.2">
      <c r="A37" s="22"/>
      <c r="B37" s="35"/>
      <c r="C37" s="1210" t="s">
        <v>574</v>
      </c>
      <c r="D37" s="1211"/>
      <c r="E37" s="1212"/>
      <c r="F37" s="36">
        <v>0.22</v>
      </c>
      <c r="G37" s="37">
        <v>0.48</v>
      </c>
      <c r="H37" s="37">
        <v>0.62</v>
      </c>
      <c r="I37" s="37">
        <v>1.1399999999999999</v>
      </c>
      <c r="J37" s="38">
        <v>1.42</v>
      </c>
      <c r="K37" s="22"/>
      <c r="L37" s="22"/>
      <c r="M37" s="22"/>
      <c r="N37" s="22"/>
      <c r="O37" s="22"/>
      <c r="P37" s="22"/>
    </row>
    <row r="38" spans="1:16" ht="39" customHeight="1" x14ac:dyDescent="0.2">
      <c r="A38" s="22"/>
      <c r="B38" s="35"/>
      <c r="C38" s="1210" t="s">
        <v>575</v>
      </c>
      <c r="D38" s="1211"/>
      <c r="E38" s="1212"/>
      <c r="F38" s="36" t="s">
        <v>521</v>
      </c>
      <c r="G38" s="37" t="s">
        <v>521</v>
      </c>
      <c r="H38" s="37" t="s">
        <v>521</v>
      </c>
      <c r="I38" s="37">
        <v>0.62</v>
      </c>
      <c r="J38" s="38">
        <v>0.86</v>
      </c>
      <c r="K38" s="22"/>
      <c r="L38" s="22"/>
      <c r="M38" s="22"/>
      <c r="N38" s="22"/>
      <c r="O38" s="22"/>
      <c r="P38" s="22"/>
    </row>
    <row r="39" spans="1:16" ht="39" customHeight="1" x14ac:dyDescent="0.2">
      <c r="A39" s="22"/>
      <c r="B39" s="35"/>
      <c r="C39" s="1210" t="s">
        <v>576</v>
      </c>
      <c r="D39" s="1211"/>
      <c r="E39" s="1212"/>
      <c r="F39" s="36">
        <v>0.02</v>
      </c>
      <c r="G39" s="37">
        <v>0.04</v>
      </c>
      <c r="H39" s="37">
        <v>0.05</v>
      </c>
      <c r="I39" s="37">
        <v>0.06</v>
      </c>
      <c r="J39" s="38">
        <v>0.05</v>
      </c>
      <c r="K39" s="22"/>
      <c r="L39" s="22"/>
      <c r="M39" s="22"/>
      <c r="N39" s="22"/>
      <c r="O39" s="22"/>
      <c r="P39" s="22"/>
    </row>
    <row r="40" spans="1:16" ht="39" customHeight="1" x14ac:dyDescent="0.2">
      <c r="A40" s="22"/>
      <c r="B40" s="35"/>
      <c r="C40" s="1210" t="s">
        <v>577</v>
      </c>
      <c r="D40" s="1211"/>
      <c r="E40" s="1212"/>
      <c r="F40" s="36">
        <v>0</v>
      </c>
      <c r="G40" s="37">
        <v>0</v>
      </c>
      <c r="H40" s="37">
        <v>0</v>
      </c>
      <c r="I40" s="37">
        <v>0</v>
      </c>
      <c r="J40" s="38">
        <v>0</v>
      </c>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578</v>
      </c>
      <c r="D42" s="1211"/>
      <c r="E42" s="1212"/>
      <c r="F42" s="36" t="s">
        <v>521</v>
      </c>
      <c r="G42" s="37" t="s">
        <v>521</v>
      </c>
      <c r="H42" s="37" t="s">
        <v>521</v>
      </c>
      <c r="I42" s="37" t="s">
        <v>521</v>
      </c>
      <c r="J42" s="38" t="s">
        <v>521</v>
      </c>
      <c r="K42" s="22"/>
      <c r="L42" s="22"/>
      <c r="M42" s="22"/>
      <c r="N42" s="22"/>
      <c r="O42" s="22"/>
      <c r="P42" s="22"/>
    </row>
    <row r="43" spans="1:16" ht="39" customHeight="1" thickBot="1" x14ac:dyDescent="0.25">
      <c r="A43" s="22"/>
      <c r="B43" s="40"/>
      <c r="C43" s="1213" t="s">
        <v>579</v>
      </c>
      <c r="D43" s="1214"/>
      <c r="E43" s="1215"/>
      <c r="F43" s="41">
        <v>0.17</v>
      </c>
      <c r="G43" s="42">
        <v>0.17</v>
      </c>
      <c r="H43" s="42">
        <v>0.14000000000000001</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gVmew1yzAYRH2UwrsFJsdlxGbEzrXtB5TeY6uHmLO2VJUzotzs55u8nPws89/QQikrWwmUhXJcpER3EGv3pHEg==" saltValue="qwFoCKPNhUOoyv1tM7Sl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N50" sqref="N5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1508</v>
      </c>
      <c r="L45" s="60">
        <v>1460</v>
      </c>
      <c r="M45" s="60">
        <v>1290</v>
      </c>
      <c r="N45" s="60">
        <v>1299</v>
      </c>
      <c r="O45" s="61">
        <v>1298</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521</v>
      </c>
      <c r="L46" s="64" t="s">
        <v>521</v>
      </c>
      <c r="M46" s="64" t="s">
        <v>521</v>
      </c>
      <c r="N46" s="64" t="s">
        <v>521</v>
      </c>
      <c r="O46" s="65" t="s">
        <v>521</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521</v>
      </c>
      <c r="L47" s="64" t="s">
        <v>521</v>
      </c>
      <c r="M47" s="64" t="s">
        <v>521</v>
      </c>
      <c r="N47" s="64" t="s">
        <v>521</v>
      </c>
      <c r="O47" s="65" t="s">
        <v>521</v>
      </c>
      <c r="P47" s="48"/>
      <c r="Q47" s="48"/>
      <c r="R47" s="48"/>
      <c r="S47" s="48"/>
      <c r="T47" s="48"/>
      <c r="U47" s="48"/>
    </row>
    <row r="48" spans="1:21" ht="30.75" customHeight="1" x14ac:dyDescent="0.2">
      <c r="A48" s="48"/>
      <c r="B48" s="1220"/>
      <c r="C48" s="1221"/>
      <c r="D48" s="62"/>
      <c r="E48" s="1226" t="s">
        <v>15</v>
      </c>
      <c r="F48" s="1226"/>
      <c r="G48" s="1226"/>
      <c r="H48" s="1226"/>
      <c r="I48" s="1226"/>
      <c r="J48" s="1227"/>
      <c r="K48" s="63">
        <v>498</v>
      </c>
      <c r="L48" s="64">
        <v>591</v>
      </c>
      <c r="M48" s="64">
        <v>566</v>
      </c>
      <c r="N48" s="64">
        <v>475</v>
      </c>
      <c r="O48" s="65">
        <v>483</v>
      </c>
      <c r="P48" s="48"/>
      <c r="Q48" s="48"/>
      <c r="R48" s="48"/>
      <c r="S48" s="48"/>
      <c r="T48" s="48"/>
      <c r="U48" s="48"/>
    </row>
    <row r="49" spans="1:21" ht="30.75" customHeight="1" x14ac:dyDescent="0.2">
      <c r="A49" s="48"/>
      <c r="B49" s="1220"/>
      <c r="C49" s="1221"/>
      <c r="D49" s="62"/>
      <c r="E49" s="1226" t="s">
        <v>16</v>
      </c>
      <c r="F49" s="1226"/>
      <c r="G49" s="1226"/>
      <c r="H49" s="1226"/>
      <c r="I49" s="1226"/>
      <c r="J49" s="1227"/>
      <c r="K49" s="63">
        <v>131</v>
      </c>
      <c r="L49" s="64">
        <v>128</v>
      </c>
      <c r="M49" s="64">
        <v>115</v>
      </c>
      <c r="N49" s="64">
        <v>109</v>
      </c>
      <c r="O49" s="65">
        <v>89</v>
      </c>
      <c r="P49" s="48"/>
      <c r="Q49" s="48"/>
      <c r="R49" s="48"/>
      <c r="S49" s="48"/>
      <c r="T49" s="48"/>
      <c r="U49" s="48"/>
    </row>
    <row r="50" spans="1:21" ht="30.75" customHeight="1" x14ac:dyDescent="0.2">
      <c r="A50" s="48"/>
      <c r="B50" s="1220"/>
      <c r="C50" s="1221"/>
      <c r="D50" s="62"/>
      <c r="E50" s="1226" t="s">
        <v>17</v>
      </c>
      <c r="F50" s="1226"/>
      <c r="G50" s="1226"/>
      <c r="H50" s="1226"/>
      <c r="I50" s="1226"/>
      <c r="J50" s="1227"/>
      <c r="K50" s="63">
        <v>5</v>
      </c>
      <c r="L50" s="64">
        <v>5</v>
      </c>
      <c r="M50" s="64">
        <v>2</v>
      </c>
      <c r="N50" s="64">
        <v>2</v>
      </c>
      <c r="O50" s="65">
        <v>1</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521</v>
      </c>
      <c r="L51" s="64" t="s">
        <v>521</v>
      </c>
      <c r="M51" s="64" t="s">
        <v>521</v>
      </c>
      <c r="N51" s="64" t="s">
        <v>521</v>
      </c>
      <c r="O51" s="65" t="s">
        <v>521</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1435</v>
      </c>
      <c r="L52" s="64">
        <v>1468</v>
      </c>
      <c r="M52" s="64">
        <v>1397</v>
      </c>
      <c r="N52" s="64">
        <v>1345</v>
      </c>
      <c r="O52" s="65">
        <v>1351</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707</v>
      </c>
      <c r="L53" s="69">
        <v>716</v>
      </c>
      <c r="M53" s="69">
        <v>576</v>
      </c>
      <c r="N53" s="69">
        <v>540</v>
      </c>
      <c r="O53" s="70">
        <v>520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34" t="s">
        <v>25</v>
      </c>
      <c r="C57" s="1235"/>
      <c r="D57" s="1238" t="s">
        <v>26</v>
      </c>
      <c r="E57" s="1239"/>
      <c r="F57" s="1239"/>
      <c r="G57" s="1239"/>
      <c r="H57" s="1239"/>
      <c r="I57" s="1239"/>
      <c r="J57" s="1240"/>
      <c r="K57" s="83" t="s">
        <v>607</v>
      </c>
      <c r="L57" s="84" t="s">
        <v>607</v>
      </c>
      <c r="M57" s="84" t="s">
        <v>607</v>
      </c>
      <c r="N57" s="84" t="s">
        <v>607</v>
      </c>
      <c r="O57" s="85" t="s">
        <v>607</v>
      </c>
    </row>
    <row r="58" spans="1:21" ht="31.5" customHeight="1" thickBot="1" x14ac:dyDescent="0.25">
      <c r="B58" s="1236"/>
      <c r="C58" s="1237"/>
      <c r="D58" s="1241" t="s">
        <v>27</v>
      </c>
      <c r="E58" s="1242"/>
      <c r="F58" s="1242"/>
      <c r="G58" s="1242"/>
      <c r="H58" s="1242"/>
      <c r="I58" s="1242"/>
      <c r="J58" s="1243"/>
      <c r="K58" s="86" t="s">
        <v>607</v>
      </c>
      <c r="L58" s="87" t="s">
        <v>607</v>
      </c>
      <c r="M58" s="87" t="s">
        <v>607</v>
      </c>
      <c r="N58" s="87" t="s">
        <v>607</v>
      </c>
      <c r="O58" s="88" t="s">
        <v>607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mhOE4lHWD1JIUuy4kRR66qpv12qnfMHYdjZXW1dr/UbXRWNJ3jagrumUAiTjr7rNZvBMn3eQrFKJ2BaKzzppA==" saltValue="6GvR/Cwa+JZSFjXAwPftH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44" t="s">
        <v>30</v>
      </c>
      <c r="C41" s="1245"/>
      <c r="D41" s="102"/>
      <c r="E41" s="1250" t="s">
        <v>31</v>
      </c>
      <c r="F41" s="1250"/>
      <c r="G41" s="1250"/>
      <c r="H41" s="1251"/>
      <c r="I41" s="350">
        <v>13931</v>
      </c>
      <c r="J41" s="351">
        <v>13919</v>
      </c>
      <c r="K41" s="351">
        <v>13887</v>
      </c>
      <c r="L41" s="351">
        <v>13772</v>
      </c>
      <c r="M41" s="352">
        <v>13770</v>
      </c>
    </row>
    <row r="42" spans="2:13" ht="27.75" customHeight="1" x14ac:dyDescent="0.2">
      <c r="B42" s="1246"/>
      <c r="C42" s="1247"/>
      <c r="D42" s="103"/>
      <c r="E42" s="1252" t="s">
        <v>32</v>
      </c>
      <c r="F42" s="1252"/>
      <c r="G42" s="1252"/>
      <c r="H42" s="1253"/>
      <c r="I42" s="353">
        <v>3</v>
      </c>
      <c r="J42" s="354" t="s">
        <v>521</v>
      </c>
      <c r="K42" s="354" t="s">
        <v>521</v>
      </c>
      <c r="L42" s="354" t="s">
        <v>521</v>
      </c>
      <c r="M42" s="355" t="s">
        <v>521</v>
      </c>
    </row>
    <row r="43" spans="2:13" ht="27.75" customHeight="1" x14ac:dyDescent="0.2">
      <c r="B43" s="1246"/>
      <c r="C43" s="1247"/>
      <c r="D43" s="103"/>
      <c r="E43" s="1252" t="s">
        <v>33</v>
      </c>
      <c r="F43" s="1252"/>
      <c r="G43" s="1252"/>
      <c r="H43" s="1253"/>
      <c r="I43" s="353">
        <v>7391</v>
      </c>
      <c r="J43" s="354">
        <v>6948</v>
      </c>
      <c r="K43" s="354">
        <v>6585</v>
      </c>
      <c r="L43" s="354">
        <v>6136</v>
      </c>
      <c r="M43" s="355">
        <v>5334</v>
      </c>
    </row>
    <row r="44" spans="2:13" ht="27.75" customHeight="1" x14ac:dyDescent="0.2">
      <c r="B44" s="1246"/>
      <c r="C44" s="1247"/>
      <c r="D44" s="103"/>
      <c r="E44" s="1252" t="s">
        <v>34</v>
      </c>
      <c r="F44" s="1252"/>
      <c r="G44" s="1252"/>
      <c r="H44" s="1253"/>
      <c r="I44" s="353">
        <v>431</v>
      </c>
      <c r="J44" s="354">
        <v>365</v>
      </c>
      <c r="K44" s="354">
        <v>362</v>
      </c>
      <c r="L44" s="354">
        <v>357</v>
      </c>
      <c r="M44" s="355">
        <v>374</v>
      </c>
    </row>
    <row r="45" spans="2:13" ht="27.75" customHeight="1" x14ac:dyDescent="0.2">
      <c r="B45" s="1246"/>
      <c r="C45" s="1247"/>
      <c r="D45" s="103"/>
      <c r="E45" s="1252" t="s">
        <v>35</v>
      </c>
      <c r="F45" s="1252"/>
      <c r="G45" s="1252"/>
      <c r="H45" s="1253"/>
      <c r="I45" s="353">
        <v>2444</v>
      </c>
      <c r="J45" s="354">
        <v>2336</v>
      </c>
      <c r="K45" s="354">
        <v>2261</v>
      </c>
      <c r="L45" s="354">
        <v>2215</v>
      </c>
      <c r="M45" s="355">
        <v>2155</v>
      </c>
    </row>
    <row r="46" spans="2:13" ht="27.75" customHeight="1" x14ac:dyDescent="0.2">
      <c r="B46" s="1246"/>
      <c r="C46" s="1247"/>
      <c r="D46" s="104"/>
      <c r="E46" s="1252" t="s">
        <v>36</v>
      </c>
      <c r="F46" s="1252"/>
      <c r="G46" s="1252"/>
      <c r="H46" s="1253"/>
      <c r="I46" s="353" t="s">
        <v>521</v>
      </c>
      <c r="J46" s="354" t="s">
        <v>521</v>
      </c>
      <c r="K46" s="354" t="s">
        <v>521</v>
      </c>
      <c r="L46" s="354">
        <v>150</v>
      </c>
      <c r="M46" s="355">
        <v>125</v>
      </c>
    </row>
    <row r="47" spans="2:13" ht="27.75" customHeight="1" x14ac:dyDescent="0.2">
      <c r="B47" s="1246"/>
      <c r="C47" s="1247"/>
      <c r="D47" s="105"/>
      <c r="E47" s="1254" t="s">
        <v>37</v>
      </c>
      <c r="F47" s="1255"/>
      <c r="G47" s="1255"/>
      <c r="H47" s="1256"/>
      <c r="I47" s="353" t="s">
        <v>521</v>
      </c>
      <c r="J47" s="354" t="s">
        <v>521</v>
      </c>
      <c r="K47" s="354" t="s">
        <v>521</v>
      </c>
      <c r="L47" s="354" t="s">
        <v>521</v>
      </c>
      <c r="M47" s="355" t="s">
        <v>521</v>
      </c>
    </row>
    <row r="48" spans="2:13" ht="27.75" customHeight="1" x14ac:dyDescent="0.2">
      <c r="B48" s="1246"/>
      <c r="C48" s="1247"/>
      <c r="D48" s="103"/>
      <c r="E48" s="1252" t="s">
        <v>38</v>
      </c>
      <c r="F48" s="1252"/>
      <c r="G48" s="1252"/>
      <c r="H48" s="1253"/>
      <c r="I48" s="353" t="s">
        <v>521</v>
      </c>
      <c r="J48" s="354" t="s">
        <v>521</v>
      </c>
      <c r="K48" s="354" t="s">
        <v>521</v>
      </c>
      <c r="L48" s="354" t="s">
        <v>521</v>
      </c>
      <c r="M48" s="355" t="s">
        <v>521</v>
      </c>
    </row>
    <row r="49" spans="2:13" ht="27.75" customHeight="1" x14ac:dyDescent="0.2">
      <c r="B49" s="1248"/>
      <c r="C49" s="1249"/>
      <c r="D49" s="103"/>
      <c r="E49" s="1252" t="s">
        <v>39</v>
      </c>
      <c r="F49" s="1252"/>
      <c r="G49" s="1252"/>
      <c r="H49" s="1253"/>
      <c r="I49" s="353" t="s">
        <v>521</v>
      </c>
      <c r="J49" s="354" t="s">
        <v>521</v>
      </c>
      <c r="K49" s="354" t="s">
        <v>521</v>
      </c>
      <c r="L49" s="354" t="s">
        <v>521</v>
      </c>
      <c r="M49" s="355" t="s">
        <v>521</v>
      </c>
    </row>
    <row r="50" spans="2:13" ht="27.75" customHeight="1" x14ac:dyDescent="0.2">
      <c r="B50" s="1257" t="s">
        <v>40</v>
      </c>
      <c r="C50" s="1258"/>
      <c r="D50" s="106"/>
      <c r="E50" s="1252" t="s">
        <v>41</v>
      </c>
      <c r="F50" s="1252"/>
      <c r="G50" s="1252"/>
      <c r="H50" s="1253"/>
      <c r="I50" s="353">
        <v>2414</v>
      </c>
      <c r="J50" s="354">
        <v>2244</v>
      </c>
      <c r="K50" s="354">
        <v>2054</v>
      </c>
      <c r="L50" s="354">
        <v>2507</v>
      </c>
      <c r="M50" s="355">
        <v>3454</v>
      </c>
    </row>
    <row r="51" spans="2:13" ht="27.75" customHeight="1" x14ac:dyDescent="0.2">
      <c r="B51" s="1246"/>
      <c r="C51" s="1247"/>
      <c r="D51" s="103"/>
      <c r="E51" s="1252" t="s">
        <v>42</v>
      </c>
      <c r="F51" s="1252"/>
      <c r="G51" s="1252"/>
      <c r="H51" s="1253"/>
      <c r="I51" s="353">
        <v>1870</v>
      </c>
      <c r="J51" s="354">
        <v>1682</v>
      </c>
      <c r="K51" s="354">
        <v>1494</v>
      </c>
      <c r="L51" s="354">
        <v>1372</v>
      </c>
      <c r="M51" s="355">
        <v>1284</v>
      </c>
    </row>
    <row r="52" spans="2:13" ht="27.75" customHeight="1" x14ac:dyDescent="0.2">
      <c r="B52" s="1248"/>
      <c r="C52" s="1249"/>
      <c r="D52" s="103"/>
      <c r="E52" s="1252" t="s">
        <v>43</v>
      </c>
      <c r="F52" s="1252"/>
      <c r="G52" s="1252"/>
      <c r="H52" s="1253"/>
      <c r="I52" s="353">
        <v>13129</v>
      </c>
      <c r="J52" s="354">
        <v>13261</v>
      </c>
      <c r="K52" s="354">
        <v>12994</v>
      </c>
      <c r="L52" s="354">
        <v>12850</v>
      </c>
      <c r="M52" s="355">
        <v>12916</v>
      </c>
    </row>
    <row r="53" spans="2:13" ht="27.75" customHeight="1" thickBot="1" x14ac:dyDescent="0.25">
      <c r="B53" s="1259" t="s">
        <v>44</v>
      </c>
      <c r="C53" s="1260"/>
      <c r="D53" s="107"/>
      <c r="E53" s="1261" t="s">
        <v>45</v>
      </c>
      <c r="F53" s="1261"/>
      <c r="G53" s="1261"/>
      <c r="H53" s="1262"/>
      <c r="I53" s="356">
        <v>6789</v>
      </c>
      <c r="J53" s="357">
        <v>6380</v>
      </c>
      <c r="K53" s="357">
        <v>6553</v>
      </c>
      <c r="L53" s="357">
        <v>5900</v>
      </c>
      <c r="M53" s="358">
        <v>4103</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2JRm2WgH0rTT7jQlKoSnA9HADinyP0PQgV4T6mqQljkeJlNJGS1AIn6T4XTljMmsw9fXObeY0FfzL5FgHZ2LDw==" saltValue="SdcCqa8/lu57YToS66Zm4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F55" sqref="F55:F57"/>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68" t="s">
        <v>48</v>
      </c>
      <c r="D55" s="1268"/>
      <c r="E55" s="1269"/>
      <c r="F55" s="119">
        <v>750</v>
      </c>
      <c r="G55" s="119">
        <v>920</v>
      </c>
      <c r="H55" s="120">
        <v>1079</v>
      </c>
    </row>
    <row r="56" spans="2:8" ht="52.5" customHeight="1" x14ac:dyDescent="0.2">
      <c r="B56" s="121"/>
      <c r="C56" s="1270" t="s">
        <v>49</v>
      </c>
      <c r="D56" s="1270"/>
      <c r="E56" s="1271"/>
      <c r="F56" s="122">
        <v>101</v>
      </c>
      <c r="G56" s="122">
        <v>74</v>
      </c>
      <c r="H56" s="123">
        <v>177</v>
      </c>
    </row>
    <row r="57" spans="2:8" ht="53.25" customHeight="1" x14ac:dyDescent="0.2">
      <c r="B57" s="121"/>
      <c r="C57" s="1272" t="s">
        <v>50</v>
      </c>
      <c r="D57" s="1272"/>
      <c r="E57" s="1273"/>
      <c r="F57" s="124">
        <v>672</v>
      </c>
      <c r="G57" s="124">
        <v>1207</v>
      </c>
      <c r="H57" s="125">
        <v>1823</v>
      </c>
    </row>
    <row r="58" spans="2:8" ht="45.75" customHeight="1" x14ac:dyDescent="0.2">
      <c r="B58" s="126"/>
      <c r="C58" s="1263" t="s">
        <v>601</v>
      </c>
      <c r="D58" s="1264"/>
      <c r="E58" s="1265"/>
      <c r="F58" s="127">
        <v>430</v>
      </c>
      <c r="G58" s="127">
        <v>810</v>
      </c>
      <c r="H58" s="128">
        <v>1301</v>
      </c>
    </row>
    <row r="59" spans="2:8" ht="45.75" customHeight="1" x14ac:dyDescent="0.2">
      <c r="B59" s="126"/>
      <c r="C59" s="1263" t="s">
        <v>602</v>
      </c>
      <c r="D59" s="1264"/>
      <c r="E59" s="1265"/>
      <c r="F59" s="127">
        <v>104</v>
      </c>
      <c r="G59" s="127">
        <v>104</v>
      </c>
      <c r="H59" s="128">
        <v>204</v>
      </c>
    </row>
    <row r="60" spans="2:8" ht="45.75" customHeight="1" x14ac:dyDescent="0.2">
      <c r="B60" s="126"/>
      <c r="C60" s="1263" t="s">
        <v>604</v>
      </c>
      <c r="D60" s="1264"/>
      <c r="E60" s="1265"/>
      <c r="F60" s="127">
        <v>30</v>
      </c>
      <c r="G60" s="127">
        <v>30</v>
      </c>
      <c r="H60" s="128">
        <v>100</v>
      </c>
    </row>
    <row r="61" spans="2:8" ht="45.75" customHeight="1" x14ac:dyDescent="0.2">
      <c r="B61" s="126"/>
      <c r="C61" s="1263" t="s">
        <v>605</v>
      </c>
      <c r="D61" s="1264"/>
      <c r="E61" s="1265"/>
      <c r="F61" s="127" t="s">
        <v>606</v>
      </c>
      <c r="G61" s="127">
        <v>150</v>
      </c>
      <c r="H61" s="128">
        <v>97</v>
      </c>
    </row>
    <row r="62" spans="2:8" ht="45.75" customHeight="1" thickBot="1" x14ac:dyDescent="0.25">
      <c r="B62" s="129"/>
      <c r="C62" s="1263" t="s">
        <v>603</v>
      </c>
      <c r="D62" s="1264"/>
      <c r="E62" s="1265"/>
      <c r="F62" s="127">
        <v>67</v>
      </c>
      <c r="G62" s="128">
        <v>69</v>
      </c>
      <c r="H62" s="130">
        <v>72</v>
      </c>
    </row>
    <row r="63" spans="2:8" ht="52.5" customHeight="1" thickBot="1" x14ac:dyDescent="0.25">
      <c r="B63" s="131"/>
      <c r="C63" s="1266" t="s">
        <v>51</v>
      </c>
      <c r="D63" s="1266"/>
      <c r="E63" s="1267"/>
      <c r="F63" s="132">
        <v>1523</v>
      </c>
      <c r="G63" s="132">
        <v>2201</v>
      </c>
      <c r="H63" s="133">
        <v>3079</v>
      </c>
    </row>
    <row r="64" spans="2:8" ht="13.2" x14ac:dyDescent="0.2"/>
  </sheetData>
  <sheetProtection algorithmName="SHA-512" hashValue="aOcnrnHZRPf+puJCc9hVoqn/ey3r3CbZ0z1MYuqOrIKDoMiBjwaFmoKJub1vEPWCU7+RALYQypn+qpDipwDb2Q==" saltValue="epHkm3f82eCaJZ6296i9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7" zoomScale="80" zoomScaleNormal="80" zoomScaleSheetLayoutView="55" workbookViewId="0">
      <selection activeCell="BB57" sqref="BB57:BO58"/>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4"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4"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4"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4"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4"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4"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4"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4"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4"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4"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4"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4"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4"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4"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4"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612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2" t="s">
        <v>621</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ht="13.2" x14ac:dyDescent="0.2">
      <c r="B44" s="375"/>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ht="13.2" x14ac:dyDescent="0.2">
      <c r="B45" s="375"/>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ht="13.2" x14ac:dyDescent="0.2">
      <c r="B46" s="375"/>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ht="13.2" x14ac:dyDescent="0.2">
      <c r="B47" s="375"/>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614</v>
      </c>
    </row>
    <row r="50" spans="1:109" ht="13.2" x14ac:dyDescent="0.2">
      <c r="B50" s="375"/>
      <c r="G50" s="1274"/>
      <c r="H50" s="1274"/>
      <c r="I50" s="1274"/>
      <c r="J50" s="1274"/>
      <c r="K50" s="385"/>
      <c r="L50" s="385"/>
      <c r="M50" s="386"/>
      <c r="N50" s="386"/>
      <c r="AN50" s="1292"/>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4"/>
      <c r="BP50" s="1280" t="s">
        <v>562</v>
      </c>
      <c r="BQ50" s="1280"/>
      <c r="BR50" s="1280"/>
      <c r="BS50" s="1280"/>
      <c r="BT50" s="1280"/>
      <c r="BU50" s="1280"/>
      <c r="BV50" s="1280"/>
      <c r="BW50" s="1280"/>
      <c r="BX50" s="1280" t="s">
        <v>563</v>
      </c>
      <c r="BY50" s="1280"/>
      <c r="BZ50" s="1280"/>
      <c r="CA50" s="1280"/>
      <c r="CB50" s="1280"/>
      <c r="CC50" s="1280"/>
      <c r="CD50" s="1280"/>
      <c r="CE50" s="1280"/>
      <c r="CF50" s="1280" t="s">
        <v>564</v>
      </c>
      <c r="CG50" s="1280"/>
      <c r="CH50" s="1280"/>
      <c r="CI50" s="1280"/>
      <c r="CJ50" s="1280"/>
      <c r="CK50" s="1280"/>
      <c r="CL50" s="1280"/>
      <c r="CM50" s="1280"/>
      <c r="CN50" s="1280" t="s">
        <v>565</v>
      </c>
      <c r="CO50" s="1280"/>
      <c r="CP50" s="1280"/>
      <c r="CQ50" s="1280"/>
      <c r="CR50" s="1280"/>
      <c r="CS50" s="1280"/>
      <c r="CT50" s="1280"/>
      <c r="CU50" s="1280"/>
      <c r="CV50" s="1280" t="s">
        <v>566</v>
      </c>
      <c r="CW50" s="1280"/>
      <c r="CX50" s="1280"/>
      <c r="CY50" s="1280"/>
      <c r="CZ50" s="1280"/>
      <c r="DA50" s="1280"/>
      <c r="DB50" s="1280"/>
      <c r="DC50" s="1280"/>
    </row>
    <row r="51" spans="1:109" ht="13.5" customHeight="1" x14ac:dyDescent="0.2">
      <c r="B51" s="375"/>
      <c r="G51" s="1291"/>
      <c r="H51" s="1291"/>
      <c r="I51" s="1295"/>
      <c r="J51" s="1295"/>
      <c r="K51" s="1281"/>
      <c r="L51" s="1281"/>
      <c r="M51" s="1281"/>
      <c r="N51" s="1281"/>
      <c r="AM51" s="384"/>
      <c r="AN51" s="1279" t="s">
        <v>615</v>
      </c>
      <c r="AO51" s="1279"/>
      <c r="AP51" s="1279"/>
      <c r="AQ51" s="1279"/>
      <c r="AR51" s="1279"/>
      <c r="AS51" s="1279"/>
      <c r="AT51" s="1279"/>
      <c r="AU51" s="1279"/>
      <c r="AV51" s="1279"/>
      <c r="AW51" s="1279"/>
      <c r="AX51" s="1279"/>
      <c r="AY51" s="1279"/>
      <c r="AZ51" s="1279"/>
      <c r="BA51" s="1279"/>
      <c r="BB51" s="1279" t="s">
        <v>616</v>
      </c>
      <c r="BC51" s="1279"/>
      <c r="BD51" s="1279"/>
      <c r="BE51" s="1279"/>
      <c r="BF51" s="1279"/>
      <c r="BG51" s="1279"/>
      <c r="BH51" s="1279"/>
      <c r="BI51" s="1279"/>
      <c r="BJ51" s="1279"/>
      <c r="BK51" s="1279"/>
      <c r="BL51" s="1279"/>
      <c r="BM51" s="1279"/>
      <c r="BN51" s="1279"/>
      <c r="BO51" s="1279"/>
      <c r="BP51" s="1276">
        <v>113</v>
      </c>
      <c r="BQ51" s="1276"/>
      <c r="BR51" s="1276"/>
      <c r="BS51" s="1276"/>
      <c r="BT51" s="1276"/>
      <c r="BU51" s="1276"/>
      <c r="BV51" s="1276"/>
      <c r="BW51" s="1276"/>
      <c r="BX51" s="1276">
        <v>105.1</v>
      </c>
      <c r="BY51" s="1276"/>
      <c r="BZ51" s="1276"/>
      <c r="CA51" s="1276"/>
      <c r="CB51" s="1276"/>
      <c r="CC51" s="1276"/>
      <c r="CD51" s="1276"/>
      <c r="CE51" s="1276"/>
      <c r="CF51" s="1276">
        <v>108.1</v>
      </c>
      <c r="CG51" s="1276"/>
      <c r="CH51" s="1276"/>
      <c r="CI51" s="1276"/>
      <c r="CJ51" s="1276"/>
      <c r="CK51" s="1276"/>
      <c r="CL51" s="1276"/>
      <c r="CM51" s="1276"/>
      <c r="CN51" s="1276">
        <v>95.2</v>
      </c>
      <c r="CO51" s="1276"/>
      <c r="CP51" s="1276"/>
      <c r="CQ51" s="1276"/>
      <c r="CR51" s="1276"/>
      <c r="CS51" s="1276"/>
      <c r="CT51" s="1276"/>
      <c r="CU51" s="1276"/>
      <c r="CV51" s="1276">
        <v>62.1</v>
      </c>
      <c r="CW51" s="1276"/>
      <c r="CX51" s="1276"/>
      <c r="CY51" s="1276"/>
      <c r="CZ51" s="1276"/>
      <c r="DA51" s="1276"/>
      <c r="DB51" s="1276"/>
      <c r="DC51" s="1276"/>
    </row>
    <row r="52" spans="1:109" ht="13.2" x14ac:dyDescent="0.2">
      <c r="B52" s="375"/>
      <c r="G52" s="1291"/>
      <c r="H52" s="1291"/>
      <c r="I52" s="1295"/>
      <c r="J52" s="1295"/>
      <c r="K52" s="1281"/>
      <c r="L52" s="1281"/>
      <c r="M52" s="1281"/>
      <c r="N52" s="1281"/>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91"/>
      <c r="H53" s="1291"/>
      <c r="I53" s="1274"/>
      <c r="J53" s="1274"/>
      <c r="K53" s="1281"/>
      <c r="L53" s="1281"/>
      <c r="M53" s="1281"/>
      <c r="N53" s="1281"/>
      <c r="AM53" s="384"/>
      <c r="AN53" s="1279"/>
      <c r="AO53" s="1279"/>
      <c r="AP53" s="1279"/>
      <c r="AQ53" s="1279"/>
      <c r="AR53" s="1279"/>
      <c r="AS53" s="1279"/>
      <c r="AT53" s="1279"/>
      <c r="AU53" s="1279"/>
      <c r="AV53" s="1279"/>
      <c r="AW53" s="1279"/>
      <c r="AX53" s="1279"/>
      <c r="AY53" s="1279"/>
      <c r="AZ53" s="1279"/>
      <c r="BA53" s="1279"/>
      <c r="BB53" s="1279" t="s">
        <v>617</v>
      </c>
      <c r="BC53" s="1279"/>
      <c r="BD53" s="1279"/>
      <c r="BE53" s="1279"/>
      <c r="BF53" s="1279"/>
      <c r="BG53" s="1279"/>
      <c r="BH53" s="1279"/>
      <c r="BI53" s="1279"/>
      <c r="BJ53" s="1279"/>
      <c r="BK53" s="1279"/>
      <c r="BL53" s="1279"/>
      <c r="BM53" s="1279"/>
      <c r="BN53" s="1279"/>
      <c r="BO53" s="1279"/>
      <c r="BP53" s="1276">
        <v>53.3</v>
      </c>
      <c r="BQ53" s="1276"/>
      <c r="BR53" s="1276"/>
      <c r="BS53" s="1276"/>
      <c r="BT53" s="1276"/>
      <c r="BU53" s="1276"/>
      <c r="BV53" s="1276"/>
      <c r="BW53" s="1276"/>
      <c r="BX53" s="1276">
        <v>53.4</v>
      </c>
      <c r="BY53" s="1276"/>
      <c r="BZ53" s="1276"/>
      <c r="CA53" s="1276"/>
      <c r="CB53" s="1276"/>
      <c r="CC53" s="1276"/>
      <c r="CD53" s="1276"/>
      <c r="CE53" s="1276"/>
      <c r="CF53" s="1276">
        <v>54.7</v>
      </c>
      <c r="CG53" s="1276"/>
      <c r="CH53" s="1276"/>
      <c r="CI53" s="1276"/>
      <c r="CJ53" s="1276"/>
      <c r="CK53" s="1276"/>
      <c r="CL53" s="1276"/>
      <c r="CM53" s="1276"/>
      <c r="CN53" s="1276">
        <v>55.1</v>
      </c>
      <c r="CO53" s="1276"/>
      <c r="CP53" s="1276"/>
      <c r="CQ53" s="1276"/>
      <c r="CR53" s="1276"/>
      <c r="CS53" s="1276"/>
      <c r="CT53" s="1276"/>
      <c r="CU53" s="1276"/>
      <c r="CV53" s="1276">
        <v>56.3</v>
      </c>
      <c r="CW53" s="1276"/>
      <c r="CX53" s="1276"/>
      <c r="CY53" s="1276"/>
      <c r="CZ53" s="1276"/>
      <c r="DA53" s="1276"/>
      <c r="DB53" s="1276"/>
      <c r="DC53" s="1276"/>
    </row>
    <row r="54" spans="1:109" ht="13.2" x14ac:dyDescent="0.2">
      <c r="A54" s="383"/>
      <c r="B54" s="375"/>
      <c r="G54" s="1291"/>
      <c r="H54" s="1291"/>
      <c r="I54" s="1274"/>
      <c r="J54" s="1274"/>
      <c r="K54" s="1281"/>
      <c r="L54" s="1281"/>
      <c r="M54" s="1281"/>
      <c r="N54" s="1281"/>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74"/>
      <c r="H55" s="1274"/>
      <c r="I55" s="1274"/>
      <c r="J55" s="1274"/>
      <c r="K55" s="1281"/>
      <c r="L55" s="1281"/>
      <c r="M55" s="1281"/>
      <c r="N55" s="1281"/>
      <c r="AN55" s="1280" t="s">
        <v>618</v>
      </c>
      <c r="AO55" s="1280"/>
      <c r="AP55" s="1280"/>
      <c r="AQ55" s="1280"/>
      <c r="AR55" s="1280"/>
      <c r="AS55" s="1280"/>
      <c r="AT55" s="1280"/>
      <c r="AU55" s="1280"/>
      <c r="AV55" s="1280"/>
      <c r="AW55" s="1280"/>
      <c r="AX55" s="1280"/>
      <c r="AY55" s="1280"/>
      <c r="AZ55" s="1280"/>
      <c r="BA55" s="1280"/>
      <c r="BB55" s="1279" t="s">
        <v>616</v>
      </c>
      <c r="BC55" s="1279"/>
      <c r="BD55" s="1279"/>
      <c r="BE55" s="1279"/>
      <c r="BF55" s="1279"/>
      <c r="BG55" s="1279"/>
      <c r="BH55" s="1279"/>
      <c r="BI55" s="1279"/>
      <c r="BJ55" s="1279"/>
      <c r="BK55" s="1279"/>
      <c r="BL55" s="1279"/>
      <c r="BM55" s="1279"/>
      <c r="BN55" s="1279"/>
      <c r="BO55" s="1279"/>
      <c r="BP55" s="1276">
        <v>19</v>
      </c>
      <c r="BQ55" s="1276"/>
      <c r="BR55" s="1276"/>
      <c r="BS55" s="1276"/>
      <c r="BT55" s="1276"/>
      <c r="BU55" s="1276"/>
      <c r="BV55" s="1276"/>
      <c r="BW55" s="1276"/>
      <c r="BX55" s="1276">
        <v>15.3</v>
      </c>
      <c r="BY55" s="1276"/>
      <c r="BZ55" s="1276"/>
      <c r="CA55" s="1276"/>
      <c r="CB55" s="1276"/>
      <c r="CC55" s="1276"/>
      <c r="CD55" s="1276"/>
      <c r="CE55" s="1276"/>
      <c r="CF55" s="1276">
        <v>14.9</v>
      </c>
      <c r="CG55" s="1276"/>
      <c r="CH55" s="1276"/>
      <c r="CI55" s="1276"/>
      <c r="CJ55" s="1276"/>
      <c r="CK55" s="1276"/>
      <c r="CL55" s="1276"/>
      <c r="CM55" s="1276"/>
      <c r="CN55" s="1276">
        <v>14.5</v>
      </c>
      <c r="CO55" s="1276"/>
      <c r="CP55" s="1276"/>
      <c r="CQ55" s="1276"/>
      <c r="CR55" s="1276"/>
      <c r="CS55" s="1276"/>
      <c r="CT55" s="1276"/>
      <c r="CU55" s="1276"/>
      <c r="CV55" s="1276">
        <v>13.3</v>
      </c>
      <c r="CW55" s="1276"/>
      <c r="CX55" s="1276"/>
      <c r="CY55" s="1276"/>
      <c r="CZ55" s="1276"/>
      <c r="DA55" s="1276"/>
      <c r="DB55" s="1276"/>
      <c r="DC55" s="1276"/>
    </row>
    <row r="56" spans="1:109" ht="13.2" x14ac:dyDescent="0.2">
      <c r="A56" s="383"/>
      <c r="B56" s="375"/>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74"/>
      <c r="H57" s="1274"/>
      <c r="I57" s="1277"/>
      <c r="J57" s="1277"/>
      <c r="K57" s="1281"/>
      <c r="L57" s="1281"/>
      <c r="M57" s="1281"/>
      <c r="N57" s="1281"/>
      <c r="AM57" s="369"/>
      <c r="AN57" s="1280"/>
      <c r="AO57" s="1280"/>
      <c r="AP57" s="1280"/>
      <c r="AQ57" s="1280"/>
      <c r="AR57" s="1280"/>
      <c r="AS57" s="1280"/>
      <c r="AT57" s="1280"/>
      <c r="AU57" s="1280"/>
      <c r="AV57" s="1280"/>
      <c r="AW57" s="1280"/>
      <c r="AX57" s="1280"/>
      <c r="AY57" s="1280"/>
      <c r="AZ57" s="1280"/>
      <c r="BA57" s="1280"/>
      <c r="BB57" s="1279" t="s">
        <v>617</v>
      </c>
      <c r="BC57" s="1279"/>
      <c r="BD57" s="1279"/>
      <c r="BE57" s="1279"/>
      <c r="BF57" s="1279"/>
      <c r="BG57" s="1279"/>
      <c r="BH57" s="1279"/>
      <c r="BI57" s="1279"/>
      <c r="BJ57" s="1279"/>
      <c r="BK57" s="1279"/>
      <c r="BL57" s="1279"/>
      <c r="BM57" s="1279"/>
      <c r="BN57" s="1279"/>
      <c r="BO57" s="1279"/>
      <c r="BP57" s="1276">
        <v>56.1</v>
      </c>
      <c r="BQ57" s="1276"/>
      <c r="BR57" s="1276"/>
      <c r="BS57" s="1276"/>
      <c r="BT57" s="1276"/>
      <c r="BU57" s="1276"/>
      <c r="BV57" s="1276"/>
      <c r="BW57" s="1276"/>
      <c r="BX57" s="1276">
        <v>57.5</v>
      </c>
      <c r="BY57" s="1276"/>
      <c r="BZ57" s="1276"/>
      <c r="CA57" s="1276"/>
      <c r="CB57" s="1276"/>
      <c r="CC57" s="1276"/>
      <c r="CD57" s="1276"/>
      <c r="CE57" s="1276"/>
      <c r="CF57" s="1276">
        <v>58.5</v>
      </c>
      <c r="CG57" s="1276"/>
      <c r="CH57" s="1276"/>
      <c r="CI57" s="1276"/>
      <c r="CJ57" s="1276"/>
      <c r="CK57" s="1276"/>
      <c r="CL57" s="1276"/>
      <c r="CM57" s="1276"/>
      <c r="CN57" s="1276">
        <v>58.9</v>
      </c>
      <c r="CO57" s="1276"/>
      <c r="CP57" s="1276"/>
      <c r="CQ57" s="1276"/>
      <c r="CR57" s="1276"/>
      <c r="CS57" s="1276"/>
      <c r="CT57" s="1276"/>
      <c r="CU57" s="1276"/>
      <c r="CV57" s="1276">
        <v>61.4</v>
      </c>
      <c r="CW57" s="1276"/>
      <c r="CX57" s="1276"/>
      <c r="CY57" s="1276"/>
      <c r="CZ57" s="1276"/>
      <c r="DA57" s="1276"/>
      <c r="DB57" s="1276"/>
      <c r="DC57" s="1276"/>
      <c r="DD57" s="388"/>
      <c r="DE57" s="387"/>
    </row>
    <row r="58" spans="1:109" s="383" customFormat="1" ht="13.2" x14ac:dyDescent="0.2">
      <c r="A58" s="369"/>
      <c r="B58" s="387"/>
      <c r="G58" s="1274"/>
      <c r="H58" s="1274"/>
      <c r="I58" s="1277"/>
      <c r="J58" s="1277"/>
      <c r="K58" s="1281"/>
      <c r="L58" s="1281"/>
      <c r="M58" s="1281"/>
      <c r="N58" s="1281"/>
      <c r="AM58" s="369"/>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619</v>
      </c>
    </row>
    <row r="64" spans="1:109" ht="13.2" x14ac:dyDescent="0.2">
      <c r="B64" s="375"/>
      <c r="G64" s="382"/>
      <c r="I64" s="395"/>
      <c r="J64" s="395"/>
      <c r="K64" s="395"/>
      <c r="L64" s="395"/>
      <c r="M64" s="395"/>
      <c r="N64" s="396"/>
      <c r="AM64" s="382"/>
      <c r="AN64" s="382" t="s">
        <v>613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2" t="s">
        <v>622</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ht="13.2" x14ac:dyDescent="0.2">
      <c r="B66" s="375"/>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ht="13.2" x14ac:dyDescent="0.2">
      <c r="B67" s="375"/>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ht="13.2" x14ac:dyDescent="0.2">
      <c r="B68" s="375"/>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ht="13.2" x14ac:dyDescent="0.2">
      <c r="B69" s="375"/>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614</v>
      </c>
    </row>
    <row r="72" spans="2:107" ht="13.2" x14ac:dyDescent="0.2">
      <c r="B72" s="375"/>
      <c r="G72" s="1274"/>
      <c r="H72" s="1274"/>
      <c r="I72" s="1274"/>
      <c r="J72" s="1274"/>
      <c r="K72" s="385"/>
      <c r="L72" s="385"/>
      <c r="M72" s="386"/>
      <c r="N72" s="386"/>
      <c r="AN72" s="1292"/>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4"/>
      <c r="BP72" s="1280" t="s">
        <v>562</v>
      </c>
      <c r="BQ72" s="1280"/>
      <c r="BR72" s="1280"/>
      <c r="BS72" s="1280"/>
      <c r="BT72" s="1280"/>
      <c r="BU72" s="1280"/>
      <c r="BV72" s="1280"/>
      <c r="BW72" s="1280"/>
      <c r="BX72" s="1280" t="s">
        <v>563</v>
      </c>
      <c r="BY72" s="1280"/>
      <c r="BZ72" s="1280"/>
      <c r="CA72" s="1280"/>
      <c r="CB72" s="1280"/>
      <c r="CC72" s="1280"/>
      <c r="CD72" s="1280"/>
      <c r="CE72" s="1280"/>
      <c r="CF72" s="1280" t="s">
        <v>564</v>
      </c>
      <c r="CG72" s="1280"/>
      <c r="CH72" s="1280"/>
      <c r="CI72" s="1280"/>
      <c r="CJ72" s="1280"/>
      <c r="CK72" s="1280"/>
      <c r="CL72" s="1280"/>
      <c r="CM72" s="1280"/>
      <c r="CN72" s="1280" t="s">
        <v>565</v>
      </c>
      <c r="CO72" s="1280"/>
      <c r="CP72" s="1280"/>
      <c r="CQ72" s="1280"/>
      <c r="CR72" s="1280"/>
      <c r="CS72" s="1280"/>
      <c r="CT72" s="1280"/>
      <c r="CU72" s="1280"/>
      <c r="CV72" s="1280" t="s">
        <v>566</v>
      </c>
      <c r="CW72" s="1280"/>
      <c r="CX72" s="1280"/>
      <c r="CY72" s="1280"/>
      <c r="CZ72" s="1280"/>
      <c r="DA72" s="1280"/>
      <c r="DB72" s="1280"/>
      <c r="DC72" s="1280"/>
    </row>
    <row r="73" spans="2:107" ht="13.2" x14ac:dyDescent="0.2">
      <c r="B73" s="375"/>
      <c r="G73" s="1291"/>
      <c r="H73" s="1291"/>
      <c r="I73" s="1291"/>
      <c r="J73" s="1291"/>
      <c r="K73" s="1275"/>
      <c r="L73" s="1275"/>
      <c r="M73" s="1275"/>
      <c r="N73" s="1275"/>
      <c r="AM73" s="384"/>
      <c r="AN73" s="1279" t="s">
        <v>615</v>
      </c>
      <c r="AO73" s="1279"/>
      <c r="AP73" s="1279"/>
      <c r="AQ73" s="1279"/>
      <c r="AR73" s="1279"/>
      <c r="AS73" s="1279"/>
      <c r="AT73" s="1279"/>
      <c r="AU73" s="1279"/>
      <c r="AV73" s="1279"/>
      <c r="AW73" s="1279"/>
      <c r="AX73" s="1279"/>
      <c r="AY73" s="1279"/>
      <c r="AZ73" s="1279"/>
      <c r="BA73" s="1279"/>
      <c r="BB73" s="1279" t="s">
        <v>616</v>
      </c>
      <c r="BC73" s="1279"/>
      <c r="BD73" s="1279"/>
      <c r="BE73" s="1279"/>
      <c r="BF73" s="1279"/>
      <c r="BG73" s="1279"/>
      <c r="BH73" s="1279"/>
      <c r="BI73" s="1279"/>
      <c r="BJ73" s="1279"/>
      <c r="BK73" s="1279"/>
      <c r="BL73" s="1279"/>
      <c r="BM73" s="1279"/>
      <c r="BN73" s="1279"/>
      <c r="BO73" s="1279"/>
      <c r="BP73" s="1276">
        <v>113</v>
      </c>
      <c r="BQ73" s="1276"/>
      <c r="BR73" s="1276"/>
      <c r="BS73" s="1276"/>
      <c r="BT73" s="1276"/>
      <c r="BU73" s="1276"/>
      <c r="BV73" s="1276"/>
      <c r="BW73" s="1276"/>
      <c r="BX73" s="1276">
        <v>105.1</v>
      </c>
      <c r="BY73" s="1276"/>
      <c r="BZ73" s="1276"/>
      <c r="CA73" s="1276"/>
      <c r="CB73" s="1276"/>
      <c r="CC73" s="1276"/>
      <c r="CD73" s="1276"/>
      <c r="CE73" s="1276"/>
      <c r="CF73" s="1276">
        <v>108.1</v>
      </c>
      <c r="CG73" s="1276"/>
      <c r="CH73" s="1276"/>
      <c r="CI73" s="1276"/>
      <c r="CJ73" s="1276"/>
      <c r="CK73" s="1276"/>
      <c r="CL73" s="1276"/>
      <c r="CM73" s="1276"/>
      <c r="CN73" s="1276">
        <v>95.2</v>
      </c>
      <c r="CO73" s="1276"/>
      <c r="CP73" s="1276"/>
      <c r="CQ73" s="1276"/>
      <c r="CR73" s="1276"/>
      <c r="CS73" s="1276"/>
      <c r="CT73" s="1276"/>
      <c r="CU73" s="1276"/>
      <c r="CV73" s="1276">
        <v>62.1</v>
      </c>
      <c r="CW73" s="1276"/>
      <c r="CX73" s="1276"/>
      <c r="CY73" s="1276"/>
      <c r="CZ73" s="1276"/>
      <c r="DA73" s="1276"/>
      <c r="DB73" s="1276"/>
      <c r="DC73" s="1276"/>
    </row>
    <row r="74" spans="2:107" ht="13.2" x14ac:dyDescent="0.2">
      <c r="B74" s="375"/>
      <c r="G74" s="1291"/>
      <c r="H74" s="1291"/>
      <c r="I74" s="1291"/>
      <c r="J74" s="1291"/>
      <c r="K74" s="1275"/>
      <c r="L74" s="1275"/>
      <c r="M74" s="1275"/>
      <c r="N74" s="1275"/>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91"/>
      <c r="H75" s="1291"/>
      <c r="I75" s="1274"/>
      <c r="J75" s="1274"/>
      <c r="K75" s="1281"/>
      <c r="L75" s="1281"/>
      <c r="M75" s="1281"/>
      <c r="N75" s="1281"/>
      <c r="AM75" s="384"/>
      <c r="AN75" s="1279"/>
      <c r="AO75" s="1279"/>
      <c r="AP75" s="1279"/>
      <c r="AQ75" s="1279"/>
      <c r="AR75" s="1279"/>
      <c r="AS75" s="1279"/>
      <c r="AT75" s="1279"/>
      <c r="AU75" s="1279"/>
      <c r="AV75" s="1279"/>
      <c r="AW75" s="1279"/>
      <c r="AX75" s="1279"/>
      <c r="AY75" s="1279"/>
      <c r="AZ75" s="1279"/>
      <c r="BA75" s="1279"/>
      <c r="BB75" s="1279" t="s">
        <v>620</v>
      </c>
      <c r="BC75" s="1279"/>
      <c r="BD75" s="1279"/>
      <c r="BE75" s="1279"/>
      <c r="BF75" s="1279"/>
      <c r="BG75" s="1279"/>
      <c r="BH75" s="1279"/>
      <c r="BI75" s="1279"/>
      <c r="BJ75" s="1279"/>
      <c r="BK75" s="1279"/>
      <c r="BL75" s="1279"/>
      <c r="BM75" s="1279"/>
      <c r="BN75" s="1279"/>
      <c r="BO75" s="1279"/>
      <c r="BP75" s="1276">
        <v>12.2</v>
      </c>
      <c r="BQ75" s="1276"/>
      <c r="BR75" s="1276"/>
      <c r="BS75" s="1276"/>
      <c r="BT75" s="1276"/>
      <c r="BU75" s="1276"/>
      <c r="BV75" s="1276"/>
      <c r="BW75" s="1276"/>
      <c r="BX75" s="1276">
        <v>11.9</v>
      </c>
      <c r="BY75" s="1276"/>
      <c r="BZ75" s="1276"/>
      <c r="CA75" s="1276"/>
      <c r="CB75" s="1276"/>
      <c r="CC75" s="1276"/>
      <c r="CD75" s="1276"/>
      <c r="CE75" s="1276"/>
      <c r="CF75" s="1276">
        <v>11</v>
      </c>
      <c r="CG75" s="1276"/>
      <c r="CH75" s="1276"/>
      <c r="CI75" s="1276"/>
      <c r="CJ75" s="1276"/>
      <c r="CK75" s="1276"/>
      <c r="CL75" s="1276"/>
      <c r="CM75" s="1276"/>
      <c r="CN75" s="1276">
        <v>10</v>
      </c>
      <c r="CO75" s="1276"/>
      <c r="CP75" s="1276"/>
      <c r="CQ75" s="1276"/>
      <c r="CR75" s="1276"/>
      <c r="CS75" s="1276"/>
      <c r="CT75" s="1276"/>
      <c r="CU75" s="1276"/>
      <c r="CV75" s="1276">
        <v>8.6</v>
      </c>
      <c r="CW75" s="1276"/>
      <c r="CX75" s="1276"/>
      <c r="CY75" s="1276"/>
      <c r="CZ75" s="1276"/>
      <c r="DA75" s="1276"/>
      <c r="DB75" s="1276"/>
      <c r="DC75" s="1276"/>
    </row>
    <row r="76" spans="2:107" ht="13.2" x14ac:dyDescent="0.2">
      <c r="B76" s="375"/>
      <c r="G76" s="1291"/>
      <c r="H76" s="1291"/>
      <c r="I76" s="1274"/>
      <c r="J76" s="1274"/>
      <c r="K76" s="1281"/>
      <c r="L76" s="1281"/>
      <c r="M76" s="1281"/>
      <c r="N76" s="1281"/>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74"/>
      <c r="H77" s="1274"/>
      <c r="I77" s="1274"/>
      <c r="J77" s="1274"/>
      <c r="K77" s="1275"/>
      <c r="L77" s="1275"/>
      <c r="M77" s="1275"/>
      <c r="N77" s="1275"/>
      <c r="AN77" s="1280" t="s">
        <v>618</v>
      </c>
      <c r="AO77" s="1280"/>
      <c r="AP77" s="1280"/>
      <c r="AQ77" s="1280"/>
      <c r="AR77" s="1280"/>
      <c r="AS77" s="1280"/>
      <c r="AT77" s="1280"/>
      <c r="AU77" s="1280"/>
      <c r="AV77" s="1280"/>
      <c r="AW77" s="1280"/>
      <c r="AX77" s="1280"/>
      <c r="AY77" s="1280"/>
      <c r="AZ77" s="1280"/>
      <c r="BA77" s="1280"/>
      <c r="BB77" s="1279" t="s">
        <v>616</v>
      </c>
      <c r="BC77" s="1279"/>
      <c r="BD77" s="1279"/>
      <c r="BE77" s="1279"/>
      <c r="BF77" s="1279"/>
      <c r="BG77" s="1279"/>
      <c r="BH77" s="1279"/>
      <c r="BI77" s="1279"/>
      <c r="BJ77" s="1279"/>
      <c r="BK77" s="1279"/>
      <c r="BL77" s="1279"/>
      <c r="BM77" s="1279"/>
      <c r="BN77" s="1279"/>
      <c r="BO77" s="1279"/>
      <c r="BP77" s="1276">
        <v>19</v>
      </c>
      <c r="BQ77" s="1276"/>
      <c r="BR77" s="1276"/>
      <c r="BS77" s="1276"/>
      <c r="BT77" s="1276"/>
      <c r="BU77" s="1276"/>
      <c r="BV77" s="1276"/>
      <c r="BW77" s="1276"/>
      <c r="BX77" s="1276">
        <v>15.3</v>
      </c>
      <c r="BY77" s="1276"/>
      <c r="BZ77" s="1276"/>
      <c r="CA77" s="1276"/>
      <c r="CB77" s="1276"/>
      <c r="CC77" s="1276"/>
      <c r="CD77" s="1276"/>
      <c r="CE77" s="1276"/>
      <c r="CF77" s="1276">
        <v>14.9</v>
      </c>
      <c r="CG77" s="1276"/>
      <c r="CH77" s="1276"/>
      <c r="CI77" s="1276"/>
      <c r="CJ77" s="1276"/>
      <c r="CK77" s="1276"/>
      <c r="CL77" s="1276"/>
      <c r="CM77" s="1276"/>
      <c r="CN77" s="1276">
        <v>14.5</v>
      </c>
      <c r="CO77" s="1276"/>
      <c r="CP77" s="1276"/>
      <c r="CQ77" s="1276"/>
      <c r="CR77" s="1276"/>
      <c r="CS77" s="1276"/>
      <c r="CT77" s="1276"/>
      <c r="CU77" s="1276"/>
      <c r="CV77" s="1276">
        <v>13.3</v>
      </c>
      <c r="CW77" s="1276"/>
      <c r="CX77" s="1276"/>
      <c r="CY77" s="1276"/>
      <c r="CZ77" s="1276"/>
      <c r="DA77" s="1276"/>
      <c r="DB77" s="1276"/>
      <c r="DC77" s="1276"/>
    </row>
    <row r="78" spans="2:107" ht="13.2" x14ac:dyDescent="0.2">
      <c r="B78" s="375"/>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620</v>
      </c>
      <c r="BC79" s="1279"/>
      <c r="BD79" s="1279"/>
      <c r="BE79" s="1279"/>
      <c r="BF79" s="1279"/>
      <c r="BG79" s="1279"/>
      <c r="BH79" s="1279"/>
      <c r="BI79" s="1279"/>
      <c r="BJ79" s="1279"/>
      <c r="BK79" s="1279"/>
      <c r="BL79" s="1279"/>
      <c r="BM79" s="1279"/>
      <c r="BN79" s="1279"/>
      <c r="BO79" s="1279"/>
      <c r="BP79" s="1276">
        <v>8.5</v>
      </c>
      <c r="BQ79" s="1276"/>
      <c r="BR79" s="1276"/>
      <c r="BS79" s="1276"/>
      <c r="BT79" s="1276"/>
      <c r="BU79" s="1276"/>
      <c r="BV79" s="1276"/>
      <c r="BW79" s="1276"/>
      <c r="BX79" s="1276">
        <v>8.5</v>
      </c>
      <c r="BY79" s="1276"/>
      <c r="BZ79" s="1276"/>
      <c r="CA79" s="1276"/>
      <c r="CB79" s="1276"/>
      <c r="CC79" s="1276"/>
      <c r="CD79" s="1276"/>
      <c r="CE79" s="1276"/>
      <c r="CF79" s="1276">
        <v>8.5</v>
      </c>
      <c r="CG79" s="1276"/>
      <c r="CH79" s="1276"/>
      <c r="CI79" s="1276"/>
      <c r="CJ79" s="1276"/>
      <c r="CK79" s="1276"/>
      <c r="CL79" s="1276"/>
      <c r="CM79" s="1276"/>
      <c r="CN79" s="1276">
        <v>8.4</v>
      </c>
      <c r="CO79" s="1276"/>
      <c r="CP79" s="1276"/>
      <c r="CQ79" s="1276"/>
      <c r="CR79" s="1276"/>
      <c r="CS79" s="1276"/>
      <c r="CT79" s="1276"/>
      <c r="CU79" s="1276"/>
      <c r="CV79" s="1276">
        <v>8.4</v>
      </c>
      <c r="CW79" s="1276"/>
      <c r="CX79" s="1276"/>
      <c r="CY79" s="1276"/>
      <c r="CZ79" s="1276"/>
      <c r="DA79" s="1276"/>
      <c r="DB79" s="1276"/>
      <c r="DC79" s="1276"/>
    </row>
    <row r="80" spans="2:107" ht="13.2" x14ac:dyDescent="0.2">
      <c r="B80" s="375"/>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b5mXIevZ8n8XonrZChW5lDsAua4+rZintFf+H25WMCKlqzzEa38jZHU1lTIQzk2kd0hwc8MOwQCWtglPHB+Pbw==" saltValue="DRXPK0sbxTwj+AUuBv0gf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80" zoomScaleNormal="80" zoomScaleSheetLayoutView="70" workbookViewId="0">
      <selection activeCell="CN67" sqref="CN67"/>
    </sheetView>
  </sheetViews>
  <sheetFormatPr defaultColWidth="0" defaultRowHeight="13.5" customHeight="1" zeroHeight="1" x14ac:dyDescent="0.2"/>
  <cols>
    <col min="1" max="34" width="2.44140625" style="255" customWidth="1"/>
    <col min="35" max="122" width="2.44140625" style="254" customWidth="1"/>
    <col min="123" max="16384" width="2.44140625" style="254" hidden="1"/>
  </cols>
  <sheetData>
    <row r="1" spans="1:34" ht="13.5" customHeight="1" x14ac:dyDescent="0.2">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row>
    <row r="2" spans="1:34" ht="13.2" x14ac:dyDescent="0.2">
      <c r="S2" s="254"/>
      <c r="AH2" s="254"/>
    </row>
    <row r="3" spans="1:34" ht="13.2" x14ac:dyDescent="0.2">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row>
    <row r="4" spans="1:34" ht="13.2" x14ac:dyDescent="0.2"/>
    <row r="5" spans="1:34" ht="13.2" x14ac:dyDescent="0.2"/>
    <row r="6" spans="1:34" ht="13.2" x14ac:dyDescent="0.2"/>
    <row r="7" spans="1:34" ht="13.2" x14ac:dyDescent="0.2"/>
    <row r="8" spans="1:34" ht="13.2" x14ac:dyDescent="0.2"/>
    <row r="9" spans="1:34" ht="13.2" x14ac:dyDescent="0.2">
      <c r="AH9" s="254"/>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4"/>
    </row>
    <row r="18" spans="12:34" ht="13.2" x14ac:dyDescent="0.2"/>
    <row r="19" spans="12:34" ht="13.2" x14ac:dyDescent="0.2"/>
    <row r="20" spans="12:34" ht="13.2" x14ac:dyDescent="0.2">
      <c r="AH20" s="254"/>
    </row>
    <row r="21" spans="12:34" ht="13.2" x14ac:dyDescent="0.2">
      <c r="AH21" s="254"/>
    </row>
    <row r="22" spans="12:34" ht="13.2" x14ac:dyDescent="0.2"/>
    <row r="23" spans="12:34" ht="13.2" x14ac:dyDescent="0.2"/>
    <row r="24" spans="12:34" ht="13.2" x14ac:dyDescent="0.2">
      <c r="Q24" s="254"/>
    </row>
    <row r="25" spans="12:34" ht="13.2" x14ac:dyDescent="0.2"/>
    <row r="26" spans="12:34" ht="13.2" x14ac:dyDescent="0.2"/>
    <row r="27" spans="12:34" ht="13.2" x14ac:dyDescent="0.2"/>
    <row r="28" spans="12:34" ht="13.2" x14ac:dyDescent="0.2">
      <c r="O28" s="254"/>
      <c r="T28" s="254"/>
      <c r="AH28" s="254"/>
    </row>
    <row r="29" spans="12:34" ht="13.2" x14ac:dyDescent="0.2"/>
    <row r="30" spans="12:34" ht="13.2" x14ac:dyDescent="0.2"/>
    <row r="31" spans="12:34" ht="13.2" x14ac:dyDescent="0.2">
      <c r="Q31" s="254"/>
    </row>
    <row r="32" spans="12:34" ht="13.2" x14ac:dyDescent="0.2">
      <c r="L32" s="254"/>
    </row>
    <row r="33" spans="2:34" ht="13.2" x14ac:dyDescent="0.2">
      <c r="C33" s="254"/>
      <c r="E33" s="254"/>
      <c r="G33" s="254"/>
      <c r="I33" s="254"/>
      <c r="X33" s="254"/>
    </row>
    <row r="34" spans="2:34" ht="13.2" x14ac:dyDescent="0.2">
      <c r="B34" s="254"/>
      <c r="P34" s="254"/>
      <c r="R34" s="254"/>
      <c r="T34" s="254"/>
    </row>
    <row r="35" spans="2:34" ht="13.2" x14ac:dyDescent="0.2">
      <c r="D35" s="254"/>
      <c r="W35" s="254"/>
      <c r="AC35" s="254"/>
      <c r="AD35" s="254"/>
      <c r="AE35" s="254"/>
      <c r="AF35" s="254"/>
      <c r="AG35" s="254"/>
      <c r="AH35" s="254"/>
    </row>
    <row r="36" spans="2:34" ht="13.2" x14ac:dyDescent="0.2">
      <c r="H36" s="254"/>
      <c r="J36" s="254"/>
      <c r="K36" s="254"/>
      <c r="M36" s="254"/>
      <c r="Y36" s="254"/>
      <c r="Z36" s="254"/>
      <c r="AA36" s="254"/>
      <c r="AB36" s="254"/>
      <c r="AC36" s="254"/>
      <c r="AD36" s="254"/>
      <c r="AE36" s="254"/>
      <c r="AF36" s="254"/>
      <c r="AG36" s="254"/>
      <c r="AH36" s="254"/>
    </row>
    <row r="37" spans="2:34" ht="13.2" x14ac:dyDescent="0.2">
      <c r="AH37" s="254"/>
    </row>
    <row r="38" spans="2:34" ht="13.2" x14ac:dyDescent="0.2">
      <c r="AG38" s="254"/>
      <c r="AH38" s="254"/>
    </row>
    <row r="39" spans="2:34" ht="13.2" x14ac:dyDescent="0.2"/>
    <row r="40" spans="2:34" ht="13.2" x14ac:dyDescent="0.2">
      <c r="X40" s="254"/>
    </row>
    <row r="41" spans="2:34" ht="13.2" x14ac:dyDescent="0.2">
      <c r="R41" s="254"/>
    </row>
    <row r="42" spans="2:34" ht="13.2" x14ac:dyDescent="0.2">
      <c r="W42" s="254"/>
    </row>
    <row r="43" spans="2:34" ht="13.2" x14ac:dyDescent="0.2">
      <c r="Y43" s="254"/>
      <c r="Z43" s="254"/>
      <c r="AA43" s="254"/>
      <c r="AB43" s="254"/>
      <c r="AC43" s="254"/>
      <c r="AD43" s="254"/>
      <c r="AE43" s="254"/>
      <c r="AF43" s="254"/>
      <c r="AG43" s="254"/>
      <c r="AH43" s="254"/>
    </row>
    <row r="44" spans="2:34" ht="13.2" x14ac:dyDescent="0.2">
      <c r="AH44" s="254"/>
    </row>
    <row r="45" spans="2:34" ht="13.2" x14ac:dyDescent="0.2">
      <c r="X45" s="254"/>
    </row>
    <row r="46" spans="2:34" ht="13.2" x14ac:dyDescent="0.2"/>
    <row r="47" spans="2:34" ht="13.2" x14ac:dyDescent="0.2"/>
    <row r="48" spans="2:34" ht="13.2" x14ac:dyDescent="0.2">
      <c r="W48" s="254"/>
      <c r="Y48" s="254"/>
      <c r="Z48" s="254"/>
      <c r="AA48" s="254"/>
      <c r="AB48" s="254"/>
      <c r="AC48" s="254"/>
      <c r="AD48" s="254"/>
      <c r="AE48" s="254"/>
      <c r="AF48" s="254"/>
      <c r="AG48" s="254"/>
      <c r="AH48" s="254"/>
    </row>
    <row r="49" spans="28:34" ht="13.2" x14ac:dyDescent="0.2"/>
    <row r="50" spans="28:34" ht="13.2" x14ac:dyDescent="0.2">
      <c r="AE50" s="254"/>
      <c r="AF50" s="254"/>
      <c r="AG50" s="254"/>
      <c r="AH50" s="254"/>
    </row>
    <row r="51" spans="28:34" ht="13.2" x14ac:dyDescent="0.2">
      <c r="AC51" s="254"/>
      <c r="AD51" s="254"/>
      <c r="AE51" s="254"/>
      <c r="AF51" s="254"/>
      <c r="AG51" s="254"/>
      <c r="AH51" s="254"/>
    </row>
    <row r="52" spans="28:34" ht="13.2" x14ac:dyDescent="0.2"/>
    <row r="53" spans="28:34" ht="13.2" x14ac:dyDescent="0.2">
      <c r="AF53" s="254"/>
      <c r="AG53" s="254"/>
      <c r="AH53" s="254"/>
    </row>
    <row r="54" spans="28:34" ht="13.2" x14ac:dyDescent="0.2">
      <c r="AH54" s="254"/>
    </row>
    <row r="55" spans="28:34" ht="13.2" x14ac:dyDescent="0.2"/>
    <row r="56" spans="28:34" ht="13.2" x14ac:dyDescent="0.2">
      <c r="AB56" s="254"/>
      <c r="AC56" s="254"/>
      <c r="AD56" s="254"/>
      <c r="AE56" s="254"/>
      <c r="AF56" s="254"/>
      <c r="AG56" s="254"/>
      <c r="AH56" s="254"/>
    </row>
    <row r="57" spans="28:34" ht="13.2" x14ac:dyDescent="0.2">
      <c r="AH57" s="254"/>
    </row>
    <row r="58" spans="28:34" ht="13.2" x14ac:dyDescent="0.2">
      <c r="AH58" s="254"/>
    </row>
    <row r="59" spans="28:34" ht="13.2" x14ac:dyDescent="0.2"/>
    <row r="60" spans="28:34" ht="13.2" x14ac:dyDescent="0.2"/>
    <row r="61" spans="28:34" ht="13.2" x14ac:dyDescent="0.2"/>
    <row r="62" spans="28:34" ht="13.2" x14ac:dyDescent="0.2"/>
    <row r="63" spans="28:34" ht="13.2" x14ac:dyDescent="0.2">
      <c r="AH63" s="254"/>
    </row>
    <row r="64" spans="28:34" ht="13.2" x14ac:dyDescent="0.2">
      <c r="AG64" s="254"/>
      <c r="AH64" s="254"/>
    </row>
    <row r="65" spans="28:34" ht="13.2" x14ac:dyDescent="0.2"/>
    <row r="66" spans="28:34" ht="13.2" x14ac:dyDescent="0.2"/>
    <row r="67" spans="28:34" ht="13.2" x14ac:dyDescent="0.2"/>
    <row r="68" spans="28:34" ht="13.2" x14ac:dyDescent="0.2">
      <c r="AB68" s="254"/>
      <c r="AC68" s="254"/>
      <c r="AD68" s="254"/>
      <c r="AE68" s="254"/>
      <c r="AF68" s="254"/>
      <c r="AG68" s="254"/>
      <c r="AH68" s="254"/>
    </row>
    <row r="69" spans="28:34" ht="13.2" x14ac:dyDescent="0.2">
      <c r="AF69" s="254"/>
      <c r="AG69" s="254"/>
      <c r="AH69" s="254"/>
    </row>
    <row r="70" spans="28:34" ht="13.2" x14ac:dyDescent="0.2"/>
    <row r="71" spans="28:34" ht="13.2" x14ac:dyDescent="0.2"/>
    <row r="72" spans="28:34" ht="13.2" x14ac:dyDescent="0.2"/>
    <row r="73" spans="28:34" ht="13.2" x14ac:dyDescent="0.2"/>
    <row r="74" spans="28:34" ht="13.2" x14ac:dyDescent="0.2"/>
    <row r="75" spans="28:34" ht="13.2" x14ac:dyDescent="0.2">
      <c r="AH75" s="254"/>
    </row>
    <row r="76" spans="28:34" ht="13.2" x14ac:dyDescent="0.2">
      <c r="AF76" s="254"/>
      <c r="AG76" s="254"/>
      <c r="AH76" s="254"/>
    </row>
    <row r="77" spans="28:34" ht="13.2" x14ac:dyDescent="0.2">
      <c r="AG77" s="254"/>
      <c r="AH77" s="254"/>
    </row>
    <row r="78" spans="28:34" ht="13.2" x14ac:dyDescent="0.2"/>
    <row r="79" spans="28:34" ht="13.2" x14ac:dyDescent="0.2"/>
    <row r="80" spans="28:34" ht="13.2" x14ac:dyDescent="0.2"/>
    <row r="81" spans="25:34" ht="13.2" x14ac:dyDescent="0.2"/>
    <row r="82" spans="25:34" ht="13.2" x14ac:dyDescent="0.2">
      <c r="Y82" s="254"/>
    </row>
    <row r="83" spans="25:34" ht="13.2" x14ac:dyDescent="0.2">
      <c r="Y83" s="254"/>
      <c r="Z83" s="254"/>
      <c r="AA83" s="254"/>
      <c r="AB83" s="254"/>
      <c r="AC83" s="254"/>
      <c r="AD83" s="254"/>
      <c r="AE83" s="254"/>
      <c r="AF83" s="254"/>
      <c r="AG83" s="254"/>
      <c r="AH83" s="254"/>
    </row>
    <row r="84" spans="25:34" ht="13.2" x14ac:dyDescent="0.2"/>
    <row r="85" spans="25:34" ht="13.2" x14ac:dyDescent="0.2"/>
    <row r="86" spans="25:34" ht="13.2" x14ac:dyDescent="0.2"/>
    <row r="87" spans="25:34" ht="13.2" x14ac:dyDescent="0.2"/>
    <row r="88" spans="25:34" ht="13.2" x14ac:dyDescent="0.2">
      <c r="AH88" s="25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4"/>
      <c r="AG94" s="254"/>
      <c r="AH94" s="254"/>
    </row>
    <row r="95" spans="25:34" ht="13.5" customHeight="1" x14ac:dyDescent="0.2">
      <c r="AH95" s="25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4"/>
    </row>
    <row r="102" spans="33:34" ht="13.5" customHeight="1" x14ac:dyDescent="0.2"/>
    <row r="103" spans="33:34" ht="13.5" customHeight="1" x14ac:dyDescent="0.2"/>
    <row r="104" spans="33:34" ht="13.5" customHeight="1" x14ac:dyDescent="0.2">
      <c r="AG104" s="254"/>
      <c r="AH104" s="25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4"/>
    </row>
    <row r="117" spans="34:122" ht="13.5" customHeight="1" x14ac:dyDescent="0.2"/>
    <row r="118" spans="34:122" ht="13.5" customHeight="1" x14ac:dyDescent="0.2"/>
    <row r="119" spans="34:122" ht="13.5" customHeight="1" x14ac:dyDescent="0.2"/>
    <row r="120" spans="34:122" ht="13.5" customHeight="1" x14ac:dyDescent="0.2">
      <c r="AH120" s="254"/>
    </row>
    <row r="121" spans="34:122" ht="13.5" customHeight="1" x14ac:dyDescent="0.2">
      <c r="AH121" s="254"/>
    </row>
    <row r="122" spans="34:122" ht="13.5" customHeight="1" x14ac:dyDescent="0.2"/>
    <row r="123" spans="34:122" ht="13.5" customHeight="1" x14ac:dyDescent="0.2"/>
    <row r="124" spans="34:122" ht="13.5" customHeight="1" x14ac:dyDescent="0.2"/>
    <row r="125" spans="34:122" ht="13.5" customHeight="1" x14ac:dyDescent="0.2">
      <c r="DR125" s="254" t="s">
        <v>509</v>
      </c>
    </row>
  </sheetData>
  <sheetProtection algorithmName="SHA-512" hashValue="2jym7hAf9iXaRD14Ok8+BaTV3kRPySyw6QSwV5mUQQxOzVappWRRNTIx5zZkBhUPXY2W+iNZDwKrg37e/VkvBg==" saltValue="8xNuCfNmFyTFtXF6XFOd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80" zoomScaleNormal="80" zoomScaleSheetLayoutView="55" workbookViewId="0">
      <selection activeCell="BH112" sqref="BH112"/>
    </sheetView>
  </sheetViews>
  <sheetFormatPr defaultColWidth="0" defaultRowHeight="13.5" customHeight="1" zeroHeight="1" x14ac:dyDescent="0.2"/>
  <cols>
    <col min="1" max="34" width="2.44140625" style="255" customWidth="1"/>
    <col min="35" max="122" width="2.44140625" style="254" customWidth="1"/>
    <col min="123" max="16384" width="2.44140625" style="254" hidden="1"/>
  </cols>
  <sheetData>
    <row r="1" spans="2:34" ht="13.5" customHeight="1" x14ac:dyDescent="0.2">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row>
    <row r="2" spans="2:34" ht="13.2" x14ac:dyDescent="0.2">
      <c r="S2" s="254"/>
      <c r="AH2" s="254"/>
    </row>
    <row r="3" spans="2:34" ht="13.2" x14ac:dyDescent="0.2">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row>
    <row r="4" spans="2:34" ht="13.2" x14ac:dyDescent="0.2"/>
    <row r="5" spans="2:34" ht="13.2" x14ac:dyDescent="0.2"/>
    <row r="6" spans="2:34" ht="13.2" x14ac:dyDescent="0.2"/>
    <row r="7" spans="2:34" ht="13.2" x14ac:dyDescent="0.2"/>
    <row r="8" spans="2:34" ht="13.2" x14ac:dyDescent="0.2"/>
    <row r="9" spans="2:34" ht="13.2" x14ac:dyDescent="0.2">
      <c r="AH9" s="25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4"/>
    </row>
    <row r="18" spans="12:34" ht="13.2" x14ac:dyDescent="0.2"/>
    <row r="19" spans="12:34" ht="13.2" x14ac:dyDescent="0.2"/>
    <row r="20" spans="12:34" ht="13.2" x14ac:dyDescent="0.2">
      <c r="AH20" s="254"/>
    </row>
    <row r="21" spans="12:34" ht="13.2" x14ac:dyDescent="0.2">
      <c r="AH21" s="254"/>
    </row>
    <row r="22" spans="12:34" ht="13.2" x14ac:dyDescent="0.2"/>
    <row r="23" spans="12:34" ht="13.2" x14ac:dyDescent="0.2"/>
    <row r="24" spans="12:34" ht="13.2" x14ac:dyDescent="0.2">
      <c r="Q24" s="254"/>
    </row>
    <row r="25" spans="12:34" ht="13.2" x14ac:dyDescent="0.2"/>
    <row r="26" spans="12:34" ht="13.2" x14ac:dyDescent="0.2"/>
    <row r="27" spans="12:34" ht="13.2" x14ac:dyDescent="0.2"/>
    <row r="28" spans="12:34" ht="13.2" x14ac:dyDescent="0.2">
      <c r="O28" s="254"/>
      <c r="T28" s="254"/>
      <c r="AH28" s="254"/>
    </row>
    <row r="29" spans="12:34" ht="13.2" x14ac:dyDescent="0.2"/>
    <row r="30" spans="12:34" ht="13.2" x14ac:dyDescent="0.2"/>
    <row r="31" spans="12:34" ht="13.2" x14ac:dyDescent="0.2">
      <c r="Q31" s="254"/>
    </row>
    <row r="32" spans="12:34" ht="13.2" x14ac:dyDescent="0.2">
      <c r="L32" s="254"/>
    </row>
    <row r="33" spans="2:34" ht="13.2" x14ac:dyDescent="0.2">
      <c r="C33" s="254"/>
      <c r="E33" s="254"/>
      <c r="G33" s="254"/>
      <c r="I33" s="254"/>
      <c r="X33" s="254"/>
    </row>
    <row r="34" spans="2:34" ht="13.2" x14ac:dyDescent="0.2">
      <c r="B34" s="254"/>
      <c r="P34" s="254"/>
      <c r="R34" s="254"/>
      <c r="T34" s="254"/>
    </row>
    <row r="35" spans="2:34" ht="13.2" x14ac:dyDescent="0.2">
      <c r="D35" s="254"/>
      <c r="W35" s="254"/>
      <c r="AC35" s="254"/>
      <c r="AD35" s="254"/>
      <c r="AE35" s="254"/>
      <c r="AF35" s="254"/>
      <c r="AG35" s="254"/>
      <c r="AH35" s="254"/>
    </row>
    <row r="36" spans="2:34" ht="13.2" x14ac:dyDescent="0.2">
      <c r="H36" s="254"/>
      <c r="J36" s="254"/>
      <c r="K36" s="254"/>
      <c r="M36" s="254"/>
      <c r="Y36" s="254"/>
      <c r="Z36" s="254"/>
      <c r="AA36" s="254"/>
      <c r="AB36" s="254"/>
      <c r="AC36" s="254"/>
      <c r="AD36" s="254"/>
      <c r="AE36" s="254"/>
      <c r="AF36" s="254"/>
      <c r="AG36" s="254"/>
      <c r="AH36" s="254"/>
    </row>
    <row r="37" spans="2:34" ht="13.2" x14ac:dyDescent="0.2">
      <c r="AH37" s="254"/>
    </row>
    <row r="38" spans="2:34" ht="13.2" x14ac:dyDescent="0.2">
      <c r="AG38" s="254"/>
      <c r="AH38" s="254"/>
    </row>
    <row r="39" spans="2:34" ht="13.2" x14ac:dyDescent="0.2"/>
    <row r="40" spans="2:34" ht="13.2" x14ac:dyDescent="0.2">
      <c r="X40" s="254"/>
    </row>
    <row r="41" spans="2:34" ht="13.2" x14ac:dyDescent="0.2">
      <c r="R41" s="254"/>
    </row>
    <row r="42" spans="2:34" ht="13.2" x14ac:dyDescent="0.2">
      <c r="W42" s="254"/>
    </row>
    <row r="43" spans="2:34" ht="13.2" x14ac:dyDescent="0.2">
      <c r="Y43" s="254"/>
      <c r="Z43" s="254"/>
      <c r="AA43" s="254"/>
      <c r="AB43" s="254"/>
      <c r="AC43" s="254"/>
      <c r="AD43" s="254"/>
      <c r="AE43" s="254"/>
      <c r="AF43" s="254"/>
      <c r="AG43" s="254"/>
      <c r="AH43" s="254"/>
    </row>
    <row r="44" spans="2:34" ht="13.2" x14ac:dyDescent="0.2">
      <c r="AH44" s="254"/>
    </row>
    <row r="45" spans="2:34" ht="13.2" x14ac:dyDescent="0.2">
      <c r="X45" s="254"/>
    </row>
    <row r="46" spans="2:34" ht="13.2" x14ac:dyDescent="0.2"/>
    <row r="47" spans="2:34" ht="13.2" x14ac:dyDescent="0.2"/>
    <row r="48" spans="2:34" ht="13.2" x14ac:dyDescent="0.2">
      <c r="W48" s="254"/>
      <c r="Y48" s="254"/>
      <c r="Z48" s="254"/>
      <c r="AA48" s="254"/>
      <c r="AB48" s="254"/>
      <c r="AC48" s="254"/>
      <c r="AD48" s="254"/>
      <c r="AE48" s="254"/>
      <c r="AF48" s="254"/>
      <c r="AG48" s="254"/>
      <c r="AH48" s="254"/>
    </row>
    <row r="49" spans="28:34" ht="13.2" x14ac:dyDescent="0.2"/>
    <row r="50" spans="28:34" ht="13.2" x14ac:dyDescent="0.2">
      <c r="AE50" s="254"/>
      <c r="AF50" s="254"/>
      <c r="AG50" s="254"/>
      <c r="AH50" s="254"/>
    </row>
    <row r="51" spans="28:34" ht="13.2" x14ac:dyDescent="0.2">
      <c r="AC51" s="254"/>
      <c r="AD51" s="254"/>
      <c r="AE51" s="254"/>
      <c r="AF51" s="254"/>
      <c r="AG51" s="254"/>
      <c r="AH51" s="254"/>
    </row>
    <row r="52" spans="28:34" ht="13.2" x14ac:dyDescent="0.2"/>
    <row r="53" spans="28:34" ht="13.2" x14ac:dyDescent="0.2">
      <c r="AF53" s="254"/>
      <c r="AG53" s="254"/>
      <c r="AH53" s="254"/>
    </row>
    <row r="54" spans="28:34" ht="13.2" x14ac:dyDescent="0.2">
      <c r="AH54" s="254"/>
    </row>
    <row r="55" spans="28:34" ht="13.2" x14ac:dyDescent="0.2"/>
    <row r="56" spans="28:34" ht="13.2" x14ac:dyDescent="0.2">
      <c r="AB56" s="254"/>
      <c r="AC56" s="254"/>
      <c r="AD56" s="254"/>
      <c r="AE56" s="254"/>
      <c r="AF56" s="254"/>
      <c r="AG56" s="254"/>
      <c r="AH56" s="254"/>
    </row>
    <row r="57" spans="28:34" ht="13.2" x14ac:dyDescent="0.2">
      <c r="AH57" s="254"/>
    </row>
    <row r="58" spans="28:34" ht="13.2" x14ac:dyDescent="0.2">
      <c r="AH58" s="254"/>
    </row>
    <row r="59" spans="28:34" ht="13.2" x14ac:dyDescent="0.2">
      <c r="AG59" s="254"/>
      <c r="AH59" s="254"/>
    </row>
    <row r="60" spans="28:34" ht="13.2" x14ac:dyDescent="0.2"/>
    <row r="61" spans="28:34" ht="13.2" x14ac:dyDescent="0.2"/>
    <row r="62" spans="28:34" ht="13.2" x14ac:dyDescent="0.2"/>
    <row r="63" spans="28:34" ht="13.2" x14ac:dyDescent="0.2">
      <c r="AH63" s="254"/>
    </row>
    <row r="64" spans="28:34" ht="13.2" x14ac:dyDescent="0.2">
      <c r="AG64" s="254"/>
      <c r="AH64" s="254"/>
    </row>
    <row r="65" spans="28:34" ht="13.2" x14ac:dyDescent="0.2"/>
    <row r="66" spans="28:34" ht="13.2" x14ac:dyDescent="0.2"/>
    <row r="67" spans="28:34" ht="13.2" x14ac:dyDescent="0.2"/>
    <row r="68" spans="28:34" ht="13.2" x14ac:dyDescent="0.2">
      <c r="AB68" s="254"/>
      <c r="AC68" s="254"/>
      <c r="AD68" s="254"/>
      <c r="AE68" s="254"/>
      <c r="AF68" s="254"/>
      <c r="AG68" s="254"/>
      <c r="AH68" s="254"/>
    </row>
    <row r="69" spans="28:34" ht="13.2" x14ac:dyDescent="0.2">
      <c r="AF69" s="254"/>
      <c r="AG69" s="254"/>
      <c r="AH69" s="254"/>
    </row>
    <row r="70" spans="28:34" ht="13.2" x14ac:dyDescent="0.2"/>
    <row r="71" spans="28:34" ht="13.2" x14ac:dyDescent="0.2"/>
    <row r="72" spans="28:34" ht="13.2" x14ac:dyDescent="0.2"/>
    <row r="73" spans="28:34" ht="13.2" x14ac:dyDescent="0.2"/>
    <row r="74" spans="28:34" ht="13.2" x14ac:dyDescent="0.2"/>
    <row r="75" spans="28:34" ht="13.2" x14ac:dyDescent="0.2">
      <c r="AH75" s="254"/>
    </row>
    <row r="76" spans="28:34" ht="13.2" x14ac:dyDescent="0.2">
      <c r="AF76" s="254"/>
      <c r="AG76" s="254"/>
      <c r="AH76" s="254"/>
    </row>
    <row r="77" spans="28:34" ht="13.2" x14ac:dyDescent="0.2">
      <c r="AG77" s="254"/>
      <c r="AH77" s="254"/>
    </row>
    <row r="78" spans="28:34" ht="13.2" x14ac:dyDescent="0.2"/>
    <row r="79" spans="28:34" ht="13.2" x14ac:dyDescent="0.2"/>
    <row r="80" spans="28:34" ht="13.2" x14ac:dyDescent="0.2"/>
    <row r="81" spans="25:34" ht="13.2" x14ac:dyDescent="0.2"/>
    <row r="82" spans="25:34" ht="13.2" x14ac:dyDescent="0.2">
      <c r="Y82" s="254"/>
    </row>
    <row r="83" spans="25:34" ht="13.2" x14ac:dyDescent="0.2">
      <c r="Y83" s="254"/>
      <c r="Z83" s="254"/>
      <c r="AA83" s="254"/>
      <c r="AB83" s="254"/>
      <c r="AC83" s="254"/>
      <c r="AD83" s="254"/>
      <c r="AE83" s="254"/>
      <c r="AF83" s="254"/>
      <c r="AG83" s="254"/>
      <c r="AH83" s="254"/>
    </row>
    <row r="84" spans="25:34" ht="13.2" x14ac:dyDescent="0.2"/>
    <row r="85" spans="25:34" ht="13.2" x14ac:dyDescent="0.2"/>
    <row r="86" spans="25:34" ht="13.2" x14ac:dyDescent="0.2"/>
    <row r="87" spans="25:34" ht="13.2" x14ac:dyDescent="0.2"/>
    <row r="88" spans="25:34" ht="13.2" x14ac:dyDescent="0.2">
      <c r="AH88" s="25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4"/>
      <c r="AG94" s="254"/>
      <c r="AH94" s="254"/>
    </row>
    <row r="95" spans="25:34" ht="13.5" customHeight="1" x14ac:dyDescent="0.2">
      <c r="AH95" s="25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4"/>
    </row>
    <row r="102" spans="33:34" ht="13.5" customHeight="1" x14ac:dyDescent="0.2"/>
    <row r="103" spans="33:34" ht="13.5" customHeight="1" x14ac:dyDescent="0.2"/>
    <row r="104" spans="33:34" ht="13.5" customHeight="1" x14ac:dyDescent="0.2">
      <c r="AG104" s="254"/>
      <c r="AH104" s="25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4"/>
    </row>
    <row r="117" spans="34:122" ht="13.5" customHeight="1" x14ac:dyDescent="0.2"/>
    <row r="118" spans="34:122" ht="13.5" customHeight="1" x14ac:dyDescent="0.2"/>
    <row r="119" spans="34:122" ht="13.5" customHeight="1" x14ac:dyDescent="0.2"/>
    <row r="120" spans="34:122" ht="13.5" customHeight="1" x14ac:dyDescent="0.2">
      <c r="AH120" s="254"/>
    </row>
    <row r="121" spans="34:122" ht="13.5" customHeight="1" x14ac:dyDescent="0.2">
      <c r="AH121" s="254"/>
    </row>
    <row r="122" spans="34:122" ht="13.5" customHeight="1" x14ac:dyDescent="0.2"/>
    <row r="123" spans="34:122" ht="13.5" customHeight="1" x14ac:dyDescent="0.2"/>
    <row r="124" spans="34:122" ht="13.5" customHeight="1" x14ac:dyDescent="0.2"/>
    <row r="125" spans="34:122" ht="13.5" customHeight="1" x14ac:dyDescent="0.2">
      <c r="DR125" s="254" t="s">
        <v>509</v>
      </c>
    </row>
  </sheetData>
  <sheetProtection algorithmName="SHA-512" hashValue="4TjHNtEy9BVkLulfb9JNr/3oxJb3Uv5KuDd1lWYnRGae3etV2xIH6Lf0LxlXF/DQSop7ZMHlY7Jh5+1jxhsHoA==" saltValue="RYLkcTKnfqeR/Ocu6Bfi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52</v>
      </c>
      <c r="E2" s="145"/>
      <c r="F2" s="146" t="s">
        <v>559</v>
      </c>
      <c r="G2" s="147"/>
      <c r="H2" s="148"/>
    </row>
    <row r="3" spans="1:8" x14ac:dyDescent="0.2">
      <c r="A3" s="144" t="s">
        <v>552</v>
      </c>
      <c r="B3" s="149"/>
      <c r="C3" s="150"/>
      <c r="D3" s="151">
        <v>79625</v>
      </c>
      <c r="E3" s="152"/>
      <c r="F3" s="153">
        <v>85042</v>
      </c>
      <c r="G3" s="154"/>
      <c r="H3" s="155"/>
    </row>
    <row r="4" spans="1:8" x14ac:dyDescent="0.2">
      <c r="A4" s="156"/>
      <c r="B4" s="157"/>
      <c r="C4" s="158"/>
      <c r="D4" s="159">
        <v>32900</v>
      </c>
      <c r="E4" s="160"/>
      <c r="F4" s="161">
        <v>50806</v>
      </c>
      <c r="G4" s="162"/>
      <c r="H4" s="163"/>
    </row>
    <row r="5" spans="1:8" x14ac:dyDescent="0.2">
      <c r="A5" s="144" t="s">
        <v>554</v>
      </c>
      <c r="B5" s="149"/>
      <c r="C5" s="150"/>
      <c r="D5" s="151">
        <v>93027</v>
      </c>
      <c r="E5" s="152"/>
      <c r="F5" s="153">
        <v>83774</v>
      </c>
      <c r="G5" s="154"/>
      <c r="H5" s="155"/>
    </row>
    <row r="6" spans="1:8" x14ac:dyDescent="0.2">
      <c r="A6" s="156"/>
      <c r="B6" s="157"/>
      <c r="C6" s="158"/>
      <c r="D6" s="159">
        <v>40841</v>
      </c>
      <c r="E6" s="160"/>
      <c r="F6" s="161">
        <v>52179</v>
      </c>
      <c r="G6" s="162"/>
      <c r="H6" s="163"/>
    </row>
    <row r="7" spans="1:8" x14ac:dyDescent="0.2">
      <c r="A7" s="144" t="s">
        <v>555</v>
      </c>
      <c r="B7" s="149"/>
      <c r="C7" s="150"/>
      <c r="D7" s="151">
        <v>80838</v>
      </c>
      <c r="E7" s="152"/>
      <c r="F7" s="153">
        <v>132981</v>
      </c>
      <c r="G7" s="154"/>
      <c r="H7" s="155"/>
    </row>
    <row r="8" spans="1:8" x14ac:dyDescent="0.2">
      <c r="A8" s="156"/>
      <c r="B8" s="157"/>
      <c r="C8" s="158"/>
      <c r="D8" s="159">
        <v>41329</v>
      </c>
      <c r="E8" s="160"/>
      <c r="F8" s="161">
        <v>56973</v>
      </c>
      <c r="G8" s="162"/>
      <c r="H8" s="163"/>
    </row>
    <row r="9" spans="1:8" x14ac:dyDescent="0.2">
      <c r="A9" s="144" t="s">
        <v>556</v>
      </c>
      <c r="B9" s="149"/>
      <c r="C9" s="150"/>
      <c r="D9" s="151">
        <v>81905</v>
      </c>
      <c r="E9" s="152"/>
      <c r="F9" s="153">
        <v>128523</v>
      </c>
      <c r="G9" s="154"/>
      <c r="H9" s="155"/>
    </row>
    <row r="10" spans="1:8" x14ac:dyDescent="0.2">
      <c r="A10" s="156"/>
      <c r="B10" s="157"/>
      <c r="C10" s="158"/>
      <c r="D10" s="159">
        <v>30125</v>
      </c>
      <c r="E10" s="160"/>
      <c r="F10" s="161">
        <v>56792</v>
      </c>
      <c r="G10" s="162"/>
      <c r="H10" s="163"/>
    </row>
    <row r="11" spans="1:8" x14ac:dyDescent="0.2">
      <c r="A11" s="144" t="s">
        <v>557</v>
      </c>
      <c r="B11" s="149"/>
      <c r="C11" s="150"/>
      <c r="D11" s="151">
        <v>89449</v>
      </c>
      <c r="E11" s="152"/>
      <c r="F11" s="153">
        <v>92919</v>
      </c>
      <c r="G11" s="154"/>
      <c r="H11" s="155"/>
    </row>
    <row r="12" spans="1:8" x14ac:dyDescent="0.2">
      <c r="A12" s="156"/>
      <c r="B12" s="157"/>
      <c r="C12" s="164"/>
      <c r="D12" s="159">
        <v>31330</v>
      </c>
      <c r="E12" s="160"/>
      <c r="F12" s="161">
        <v>54128</v>
      </c>
      <c r="G12" s="162"/>
      <c r="H12" s="163"/>
    </row>
    <row r="13" spans="1:8" x14ac:dyDescent="0.2">
      <c r="A13" s="144"/>
      <c r="B13" s="149"/>
      <c r="C13" s="165"/>
      <c r="D13" s="166">
        <v>84969</v>
      </c>
      <c r="E13" s="167"/>
      <c r="F13" s="168">
        <v>104648</v>
      </c>
      <c r="G13" s="169"/>
      <c r="H13" s="155"/>
    </row>
    <row r="14" spans="1:8" x14ac:dyDescent="0.2">
      <c r="A14" s="156"/>
      <c r="B14" s="157"/>
      <c r="C14" s="158"/>
      <c r="D14" s="159">
        <v>35305</v>
      </c>
      <c r="E14" s="160"/>
      <c r="F14" s="161">
        <v>54176</v>
      </c>
      <c r="G14" s="162"/>
      <c r="H14" s="163"/>
    </row>
    <row r="17" spans="1:11" x14ac:dyDescent="0.2">
      <c r="A17" s="140" t="s">
        <v>53</v>
      </c>
    </row>
    <row r="18" spans="1:11" x14ac:dyDescent="0.2">
      <c r="A18" s="170"/>
      <c r="B18" s="170" t="str">
        <f>実質収支比率等に係る経年分析!F$46</f>
        <v>H29</v>
      </c>
      <c r="C18" s="170" t="str">
        <f>実質収支比率等に係る経年分析!G$46</f>
        <v>H30</v>
      </c>
      <c r="D18" s="170" t="str">
        <f>実質収支比率等に係る経年分析!H$46</f>
        <v>R01</v>
      </c>
      <c r="E18" s="170" t="str">
        <f>実質収支比率等に係る経年分析!I$46</f>
        <v>R02</v>
      </c>
      <c r="F18" s="170" t="str">
        <f>実質収支比率等に係る経年分析!J$46</f>
        <v>R03</v>
      </c>
    </row>
    <row r="19" spans="1:11" x14ac:dyDescent="0.2">
      <c r="A19" s="170" t="s">
        <v>54</v>
      </c>
      <c r="B19" s="170">
        <f>ROUND(VALUE(SUBSTITUTE(実質収支比率等に係る経年分析!F$48,"▲","-")),2)</f>
        <v>7.86</v>
      </c>
      <c r="C19" s="170">
        <f>ROUND(VALUE(SUBSTITUTE(実質収支比率等に係る経年分析!G$48,"▲","-")),2)</f>
        <v>9.52</v>
      </c>
      <c r="D19" s="170">
        <f>ROUND(VALUE(SUBSTITUTE(実質収支比率等に係る経年分析!H$48,"▲","-")),2)</f>
        <v>10.199999999999999</v>
      </c>
      <c r="E19" s="170">
        <f>ROUND(VALUE(SUBSTITUTE(実質収支比率等に係る経年分析!I$48,"▲","-")),2)</f>
        <v>16.690000000000001</v>
      </c>
      <c r="F19" s="170">
        <f>ROUND(VALUE(SUBSTITUTE(実質収支比率等に係る経年分析!J$48,"▲","-")),2)</f>
        <v>18.489999999999998</v>
      </c>
    </row>
    <row r="20" spans="1:11" x14ac:dyDescent="0.2">
      <c r="A20" s="170" t="s">
        <v>55</v>
      </c>
      <c r="B20" s="170">
        <f>ROUND(VALUE(SUBSTITUTE(実質収支比率等に係る経年分析!F$47,"▲","-")),2)</f>
        <v>14.72</v>
      </c>
      <c r="C20" s="170">
        <f>ROUND(VALUE(SUBSTITUTE(実質収支比率等に係る経年分析!G$47,"▲","-")),2)</f>
        <v>12.03</v>
      </c>
      <c r="D20" s="170">
        <f>ROUND(VALUE(SUBSTITUTE(実質収支比率等に係る経年分析!H$47,"▲","-")),2)</f>
        <v>10.34</v>
      </c>
      <c r="E20" s="170">
        <f>ROUND(VALUE(SUBSTITUTE(実質収支比率等に係る経年分析!I$47,"▲","-")),2)</f>
        <v>12.5</v>
      </c>
      <c r="F20" s="170">
        <f>ROUND(VALUE(SUBSTITUTE(実質収支比率等に係る経年分析!J$47,"▲","-")),2)</f>
        <v>13.85</v>
      </c>
    </row>
    <row r="21" spans="1:11" x14ac:dyDescent="0.2">
      <c r="A21" s="170" t="s">
        <v>56</v>
      </c>
      <c r="B21" s="170">
        <f>IF(ISNUMBER(VALUE(SUBSTITUTE(実質収支比率等に係る経年分析!F$49,"▲","-"))),ROUND(VALUE(SUBSTITUTE(実質収支比率等に係る経年分析!F$49,"▲","-")),2),NA())</f>
        <v>-6.96</v>
      </c>
      <c r="C21" s="170">
        <f>IF(ISNUMBER(VALUE(SUBSTITUTE(実質収支比率等に係る経年分析!G$49,"▲","-"))),ROUND(VALUE(SUBSTITUTE(実質収支比率等に係る経年分析!G$49,"▲","-")),2),NA())</f>
        <v>-2.4300000000000002</v>
      </c>
      <c r="D21" s="170">
        <f>IF(ISNUMBER(VALUE(SUBSTITUTE(実質収支比率等に係る経年分析!H$49,"▲","-"))),ROUND(VALUE(SUBSTITUTE(実質収支比率等に係る経年分析!H$49,"▲","-")),2),NA())</f>
        <v>-4</v>
      </c>
      <c r="E21" s="170">
        <f>IF(ISNUMBER(VALUE(SUBSTITUTE(実質収支比率等に係る経年分析!I$49,"▲","-"))),ROUND(VALUE(SUBSTITUTE(実質収支比率等に係る経年分析!I$49,"▲","-")),2),NA())</f>
        <v>4.8</v>
      </c>
      <c r="F21" s="170">
        <f>IF(ISNUMBER(VALUE(SUBSTITUTE(実質収支比率等に係る経年分析!J$49,"▲","-"))),ROUND(VALUE(SUBSTITUTE(実質収支比率等に係る経年分析!J$49,"▲","-")),2),NA())</f>
        <v>-1.85</v>
      </c>
    </row>
    <row r="24" spans="1:11" x14ac:dyDescent="0.2">
      <c r="A24" s="140" t="s">
        <v>57</v>
      </c>
    </row>
    <row r="25" spans="1:11" x14ac:dyDescent="0.2">
      <c r="A25" s="171"/>
      <c r="B25" s="171" t="str">
        <f>連結実質赤字比率に係る赤字・黒字の構成分析!F$33</f>
        <v>H29</v>
      </c>
      <c r="C25" s="171"/>
      <c r="D25" s="171" t="str">
        <f>連結実質赤字比率に係る赤字・黒字の構成分析!G$33</f>
        <v>H30</v>
      </c>
      <c r="E25" s="171"/>
      <c r="F25" s="171" t="str">
        <f>連結実質赤字比率に係る赤字・黒字の構成分析!H$33</f>
        <v>R01</v>
      </c>
      <c r="G25" s="171"/>
      <c r="H25" s="171" t="str">
        <f>連結実質赤字比率に係る赤字・黒字の構成分析!I$33</f>
        <v>R02</v>
      </c>
      <c r="I25" s="171"/>
      <c r="J25" s="171" t="str">
        <f>連結実質赤字比率に係る赤字・黒字の構成分析!J$33</f>
        <v>R03</v>
      </c>
      <c r="K25" s="171"/>
    </row>
    <row r="26" spans="1:11" x14ac:dyDescent="0.2">
      <c r="A26" s="171"/>
      <c r="B26" s="171" t="s">
        <v>58</v>
      </c>
      <c r="C26" s="171" t="s">
        <v>59</v>
      </c>
      <c r="D26" s="171" t="s">
        <v>58</v>
      </c>
      <c r="E26" s="171" t="s">
        <v>59</v>
      </c>
      <c r="F26" s="171" t="s">
        <v>58</v>
      </c>
      <c r="G26" s="171" t="s">
        <v>59</v>
      </c>
      <c r="H26" s="171" t="s">
        <v>58</v>
      </c>
      <c r="I26" s="171" t="s">
        <v>59</v>
      </c>
      <c r="J26" s="171" t="s">
        <v>58</v>
      </c>
      <c r="K26" s="171" t="s">
        <v>59</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0.17</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0.17</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0.14000000000000001</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2">
      <c r="A30" s="171" t="str">
        <f>IF(連結実質赤字比率に係る赤字・黒字の構成分析!C$40="",NA(),連結実質赤字比率に係る赤字・黒字の構成分析!C$40)</f>
        <v>村山市土地区画整理事業特別会計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2">
      <c r="A31" s="171" t="str">
        <f>IF(連結実質赤字比率に係る赤字・黒字の構成分析!C$39="",NA(),連結実質赤字比率に係る赤字・黒字の構成分析!C$39)</f>
        <v>村山市後期高齢者医療事業特別会計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0.02</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0.04</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0.05</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0.06</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0.05</v>
      </c>
    </row>
    <row r="32" spans="1:11" x14ac:dyDescent="0.2">
      <c r="A32" s="171" t="str">
        <f>IF(連結実質赤字比率に係る赤字・黒字の構成分析!C$38="",NA(),連結実質赤字比率に係る赤字・黒字の構成分析!C$38)</f>
        <v>村山市下水道事業会計</v>
      </c>
      <c r="B32" s="171" t="e">
        <f>IF(ROUND(VALUE(SUBSTITUTE(連結実質赤字比率に係る赤字・黒字の構成分析!F$38,"▲", "-")), 2) &lt; 0, ABS(ROUND(VALUE(SUBSTITUTE(連結実質赤字比率に係る赤字・黒字の構成分析!F$38,"▲", "-")), 2)), NA())</f>
        <v>#VALUE!</v>
      </c>
      <c r="C32" s="171" t="e">
        <f>IF(ROUND(VALUE(SUBSTITUTE(連結実質赤字比率に係る赤字・黒字の構成分析!F$38,"▲", "-")), 2) &gt;= 0, ABS(ROUND(VALUE(SUBSTITUTE(連結実質赤字比率に係る赤字・黒字の構成分析!F$38,"▲", "-")), 2)), NA())</f>
        <v>#VALUE!</v>
      </c>
      <c r="D32" s="171" t="e">
        <f>IF(ROUND(VALUE(SUBSTITUTE(連結実質赤字比率に係る赤字・黒字の構成分析!G$38,"▲", "-")), 2) &lt; 0, ABS(ROUND(VALUE(SUBSTITUTE(連結実質赤字比率に係る赤字・黒字の構成分析!G$38,"▲", "-")), 2)), NA())</f>
        <v>#VALUE!</v>
      </c>
      <c r="E32" s="171" t="e">
        <f>IF(ROUND(VALUE(SUBSTITUTE(連結実質赤字比率に係る赤字・黒字の構成分析!G$38,"▲", "-")), 2) &gt;= 0, ABS(ROUND(VALUE(SUBSTITUTE(連結実質赤字比率に係る赤字・黒字の構成分析!G$38,"▲", "-")), 2)), NA())</f>
        <v>#VALUE!</v>
      </c>
      <c r="F32" s="171" t="e">
        <f>IF(ROUND(VALUE(SUBSTITUTE(連結実質赤字比率に係る赤字・黒字の構成分析!H$38,"▲", "-")), 2) &lt; 0, ABS(ROUND(VALUE(SUBSTITUTE(連結実質赤字比率に係る赤字・黒字の構成分析!H$38,"▲", "-")), 2)), NA())</f>
        <v>#VALUE!</v>
      </c>
      <c r="G32" s="171" t="e">
        <f>IF(ROUND(VALUE(SUBSTITUTE(連結実質赤字比率に係る赤字・黒字の構成分析!H$38,"▲", "-")), 2) &gt;= 0, ABS(ROUND(VALUE(SUBSTITUTE(連結実質赤字比率に係る赤字・黒字の構成分析!H$38,"▲", "-")), 2)), NA())</f>
        <v>#VALUE!</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0.62</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0.86</v>
      </c>
    </row>
    <row r="33" spans="1:16" x14ac:dyDescent="0.2">
      <c r="A33" s="171" t="str">
        <f>IF(連結実質赤字比率に係る赤字・黒字の構成分析!C$37="",NA(),連結実質赤字比率に係る赤字・黒字の構成分析!C$37)</f>
        <v>村山市介護保険事業特別会計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0.22</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0.48</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0.62</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1.1399999999999999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1.42</v>
      </c>
    </row>
    <row r="34" spans="1:16" x14ac:dyDescent="0.2">
      <c r="A34" s="171" t="str">
        <f>IF(連結実質赤字比率に係る赤字・黒字の構成分析!C$36="",NA(),連結実質赤字比率に係る赤字・黒字の構成分析!C$36)</f>
        <v>村山市国民健康保険事業特別会計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2.64</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0.96</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1.23</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1.44</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1.6</v>
      </c>
    </row>
    <row r="35" spans="1:16" x14ac:dyDescent="0.2">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7.85</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9.52</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10.199999999999999</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16.68</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18.48</v>
      </c>
    </row>
    <row r="36" spans="1:16" x14ac:dyDescent="0.2">
      <c r="A36" s="171" t="str">
        <f>IF(連結実質赤字比率に係る赤字・黒字の構成分析!C$34="",NA(),連結実質赤字比率に係る赤字・黒字の構成分析!C$34)</f>
        <v>村山市水道事業会計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18.53</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19.309999999999999</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21.05</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20.63</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19.96</v>
      </c>
    </row>
    <row r="39" spans="1:16" x14ac:dyDescent="0.2">
      <c r="A39" s="140" t="s">
        <v>60</v>
      </c>
    </row>
    <row r="40" spans="1:16" x14ac:dyDescent="0.2">
      <c r="A40" s="172"/>
      <c r="B40" s="172" t="str">
        <f>'実質公債費比率（分子）の構造'!K$44</f>
        <v>H29</v>
      </c>
      <c r="C40" s="172"/>
      <c r="D40" s="172"/>
      <c r="E40" s="172" t="str">
        <f>'実質公債費比率（分子）の構造'!L$44</f>
        <v>H30</v>
      </c>
      <c r="F40" s="172"/>
      <c r="G40" s="172"/>
      <c r="H40" s="172" t="str">
        <f>'実質公債費比率（分子）の構造'!M$44</f>
        <v>R01</v>
      </c>
      <c r="I40" s="172"/>
      <c r="J40" s="172"/>
      <c r="K40" s="172" t="str">
        <f>'実質公債費比率（分子）の構造'!N$44</f>
        <v>R02</v>
      </c>
      <c r="L40" s="172"/>
      <c r="M40" s="172"/>
      <c r="N40" s="172" t="str">
        <f>'実質公債費比率（分子）の構造'!O$44</f>
        <v>R03</v>
      </c>
      <c r="O40" s="172"/>
      <c r="P40" s="172"/>
    </row>
    <row r="41" spans="1:16" x14ac:dyDescent="0.2">
      <c r="A41" s="172"/>
      <c r="B41" s="172" t="s">
        <v>61</v>
      </c>
      <c r="C41" s="172"/>
      <c r="D41" s="172" t="s">
        <v>62</v>
      </c>
      <c r="E41" s="172" t="s">
        <v>61</v>
      </c>
      <c r="F41" s="172"/>
      <c r="G41" s="172" t="s">
        <v>62</v>
      </c>
      <c r="H41" s="172" t="s">
        <v>61</v>
      </c>
      <c r="I41" s="172"/>
      <c r="J41" s="172" t="s">
        <v>62</v>
      </c>
      <c r="K41" s="172" t="s">
        <v>61</v>
      </c>
      <c r="L41" s="172"/>
      <c r="M41" s="172" t="s">
        <v>62</v>
      </c>
      <c r="N41" s="172" t="s">
        <v>61</v>
      </c>
      <c r="O41" s="172"/>
      <c r="P41" s="172" t="s">
        <v>62</v>
      </c>
    </row>
    <row r="42" spans="1:16" x14ac:dyDescent="0.2">
      <c r="A42" s="172" t="s">
        <v>63</v>
      </c>
      <c r="B42" s="172"/>
      <c r="C42" s="172"/>
      <c r="D42" s="172">
        <f>'実質公債費比率（分子）の構造'!K$52</f>
        <v>1435</v>
      </c>
      <c r="E42" s="172"/>
      <c r="F42" s="172"/>
      <c r="G42" s="172">
        <f>'実質公債費比率（分子）の構造'!L$52</f>
        <v>1468</v>
      </c>
      <c r="H42" s="172"/>
      <c r="I42" s="172"/>
      <c r="J42" s="172">
        <f>'実質公債費比率（分子）の構造'!M$52</f>
        <v>1397</v>
      </c>
      <c r="K42" s="172"/>
      <c r="L42" s="172"/>
      <c r="M42" s="172">
        <f>'実質公債費比率（分子）の構造'!N$52</f>
        <v>1345</v>
      </c>
      <c r="N42" s="172"/>
      <c r="O42" s="172"/>
      <c r="P42" s="172">
        <f>'実質公債費比率（分子）の構造'!O$52</f>
        <v>1351</v>
      </c>
    </row>
    <row r="43" spans="1:16" x14ac:dyDescent="0.2">
      <c r="A43" s="172" t="s">
        <v>64</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65</v>
      </c>
      <c r="B44" s="172">
        <f>'実質公債費比率（分子）の構造'!K$50</f>
        <v>5</v>
      </c>
      <c r="C44" s="172"/>
      <c r="D44" s="172"/>
      <c r="E44" s="172">
        <f>'実質公債費比率（分子）の構造'!L$50</f>
        <v>5</v>
      </c>
      <c r="F44" s="172"/>
      <c r="G44" s="172"/>
      <c r="H44" s="172">
        <f>'実質公債費比率（分子）の構造'!M$50</f>
        <v>2</v>
      </c>
      <c r="I44" s="172"/>
      <c r="J44" s="172"/>
      <c r="K44" s="172">
        <f>'実質公債費比率（分子）の構造'!N$50</f>
        <v>2</v>
      </c>
      <c r="L44" s="172"/>
      <c r="M44" s="172"/>
      <c r="N44" s="172">
        <f>'実質公債費比率（分子）の構造'!O$50</f>
        <v>1</v>
      </c>
      <c r="O44" s="172"/>
      <c r="P44" s="172"/>
    </row>
    <row r="45" spans="1:16" x14ac:dyDescent="0.2">
      <c r="A45" s="172" t="s">
        <v>66</v>
      </c>
      <c r="B45" s="172">
        <f>'実質公債費比率（分子）の構造'!K$49</f>
        <v>131</v>
      </c>
      <c r="C45" s="172"/>
      <c r="D45" s="172"/>
      <c r="E45" s="172">
        <f>'実質公債費比率（分子）の構造'!L$49</f>
        <v>128</v>
      </c>
      <c r="F45" s="172"/>
      <c r="G45" s="172"/>
      <c r="H45" s="172">
        <f>'実質公債費比率（分子）の構造'!M$49</f>
        <v>115</v>
      </c>
      <c r="I45" s="172"/>
      <c r="J45" s="172"/>
      <c r="K45" s="172">
        <f>'実質公債費比率（分子）の構造'!N$49</f>
        <v>109</v>
      </c>
      <c r="L45" s="172"/>
      <c r="M45" s="172"/>
      <c r="N45" s="172">
        <f>'実質公債費比率（分子）の構造'!O$49</f>
        <v>89</v>
      </c>
      <c r="O45" s="172"/>
      <c r="P45" s="172"/>
    </row>
    <row r="46" spans="1:16" x14ac:dyDescent="0.2">
      <c r="A46" s="172" t="s">
        <v>67</v>
      </c>
      <c r="B46" s="172">
        <f>'実質公債費比率（分子）の構造'!K$48</f>
        <v>498</v>
      </c>
      <c r="C46" s="172"/>
      <c r="D46" s="172"/>
      <c r="E46" s="172">
        <f>'実質公債費比率（分子）の構造'!L$48</f>
        <v>591</v>
      </c>
      <c r="F46" s="172"/>
      <c r="G46" s="172"/>
      <c r="H46" s="172">
        <f>'実質公債費比率（分子）の構造'!M$48</f>
        <v>566</v>
      </c>
      <c r="I46" s="172"/>
      <c r="J46" s="172"/>
      <c r="K46" s="172">
        <f>'実質公債費比率（分子）の構造'!N$48</f>
        <v>475</v>
      </c>
      <c r="L46" s="172"/>
      <c r="M46" s="172"/>
      <c r="N46" s="172">
        <f>'実質公債費比率（分子）の構造'!O$48</f>
        <v>483</v>
      </c>
      <c r="O46" s="172"/>
      <c r="P46" s="172"/>
    </row>
    <row r="47" spans="1:16" x14ac:dyDescent="0.2">
      <c r="A47" s="172" t="s">
        <v>68</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69</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70</v>
      </c>
      <c r="B49" s="172">
        <f>'実質公債費比率（分子）の構造'!K$45</f>
        <v>1508</v>
      </c>
      <c r="C49" s="172"/>
      <c r="D49" s="172"/>
      <c r="E49" s="172">
        <f>'実質公債費比率（分子）の構造'!L$45</f>
        <v>1460</v>
      </c>
      <c r="F49" s="172"/>
      <c r="G49" s="172"/>
      <c r="H49" s="172">
        <f>'実質公債費比率（分子）の構造'!M$45</f>
        <v>1290</v>
      </c>
      <c r="I49" s="172"/>
      <c r="J49" s="172"/>
      <c r="K49" s="172">
        <f>'実質公債費比率（分子）の構造'!N$45</f>
        <v>1299</v>
      </c>
      <c r="L49" s="172"/>
      <c r="M49" s="172"/>
      <c r="N49" s="172">
        <f>'実質公債費比率（分子）の構造'!O$45</f>
        <v>1298</v>
      </c>
      <c r="O49" s="172"/>
      <c r="P49" s="172"/>
    </row>
    <row r="50" spans="1:16" x14ac:dyDescent="0.2">
      <c r="A50" s="172" t="s">
        <v>71</v>
      </c>
      <c r="B50" s="172" t="e">
        <f>NA()</f>
        <v>#N/A</v>
      </c>
      <c r="C50" s="172">
        <f>IF(ISNUMBER('実質公債費比率（分子）の構造'!K$53),'実質公債費比率（分子）の構造'!K$53,NA())</f>
        <v>707</v>
      </c>
      <c r="D50" s="172" t="e">
        <f>NA()</f>
        <v>#N/A</v>
      </c>
      <c r="E50" s="172" t="e">
        <f>NA()</f>
        <v>#N/A</v>
      </c>
      <c r="F50" s="172">
        <f>IF(ISNUMBER('実質公債費比率（分子）の構造'!L$53),'実質公債費比率（分子）の構造'!L$53,NA())</f>
        <v>716</v>
      </c>
      <c r="G50" s="172" t="e">
        <f>NA()</f>
        <v>#N/A</v>
      </c>
      <c r="H50" s="172" t="e">
        <f>NA()</f>
        <v>#N/A</v>
      </c>
      <c r="I50" s="172">
        <f>IF(ISNUMBER('実質公債費比率（分子）の構造'!M$53),'実質公債費比率（分子）の構造'!M$53,NA())</f>
        <v>576</v>
      </c>
      <c r="J50" s="172" t="e">
        <f>NA()</f>
        <v>#N/A</v>
      </c>
      <c r="K50" s="172" t="e">
        <f>NA()</f>
        <v>#N/A</v>
      </c>
      <c r="L50" s="172">
        <f>IF(ISNUMBER('実質公債費比率（分子）の構造'!N$53),'実質公債費比率（分子）の構造'!N$53,NA())</f>
        <v>540</v>
      </c>
      <c r="M50" s="172" t="e">
        <f>NA()</f>
        <v>#N/A</v>
      </c>
      <c r="N50" s="172" t="e">
        <f>NA()</f>
        <v>#N/A</v>
      </c>
      <c r="O50" s="172">
        <f>IF(ISNUMBER('実質公債費比率（分子）の構造'!O$53),'実質公債費比率（分子）の構造'!O$53,NA())</f>
        <v>520</v>
      </c>
      <c r="P50" s="172" t="e">
        <f>NA()</f>
        <v>#N/A</v>
      </c>
    </row>
    <row r="53" spans="1:16" x14ac:dyDescent="0.2">
      <c r="A53" s="140" t="s">
        <v>72</v>
      </c>
    </row>
    <row r="54" spans="1:16" x14ac:dyDescent="0.2">
      <c r="A54" s="171"/>
      <c r="B54" s="171" t="str">
        <f>'将来負担比率（分子）の構造'!I$40</f>
        <v>H29</v>
      </c>
      <c r="C54" s="171"/>
      <c r="D54" s="171"/>
      <c r="E54" s="171" t="str">
        <f>'将来負担比率（分子）の構造'!J$40</f>
        <v>H30</v>
      </c>
      <c r="F54" s="171"/>
      <c r="G54" s="171"/>
      <c r="H54" s="171" t="str">
        <f>'将来負担比率（分子）の構造'!K$40</f>
        <v>R01</v>
      </c>
      <c r="I54" s="171"/>
      <c r="J54" s="171"/>
      <c r="K54" s="171" t="str">
        <f>'将来負担比率（分子）の構造'!L$40</f>
        <v>R02</v>
      </c>
      <c r="L54" s="171"/>
      <c r="M54" s="171"/>
      <c r="N54" s="171" t="str">
        <f>'将来負担比率（分子）の構造'!M$40</f>
        <v>R03</v>
      </c>
      <c r="O54" s="171"/>
      <c r="P54" s="171"/>
    </row>
    <row r="55" spans="1:16" x14ac:dyDescent="0.2">
      <c r="A55" s="171"/>
      <c r="B55" s="171" t="s">
        <v>73</v>
      </c>
      <c r="C55" s="171"/>
      <c r="D55" s="171" t="s">
        <v>74</v>
      </c>
      <c r="E55" s="171" t="s">
        <v>73</v>
      </c>
      <c r="F55" s="171"/>
      <c r="G55" s="171" t="s">
        <v>74</v>
      </c>
      <c r="H55" s="171" t="s">
        <v>73</v>
      </c>
      <c r="I55" s="171"/>
      <c r="J55" s="171" t="s">
        <v>74</v>
      </c>
      <c r="K55" s="171" t="s">
        <v>73</v>
      </c>
      <c r="L55" s="171"/>
      <c r="M55" s="171" t="s">
        <v>74</v>
      </c>
      <c r="N55" s="171" t="s">
        <v>73</v>
      </c>
      <c r="O55" s="171"/>
      <c r="P55" s="171" t="s">
        <v>74</v>
      </c>
    </row>
    <row r="56" spans="1:16" x14ac:dyDescent="0.2">
      <c r="A56" s="171" t="s">
        <v>43</v>
      </c>
      <c r="B56" s="171"/>
      <c r="C56" s="171"/>
      <c r="D56" s="171">
        <f>'将来負担比率（分子）の構造'!I$52</f>
        <v>13129</v>
      </c>
      <c r="E56" s="171"/>
      <c r="F56" s="171"/>
      <c r="G56" s="171">
        <f>'将来負担比率（分子）の構造'!J$52</f>
        <v>13261</v>
      </c>
      <c r="H56" s="171"/>
      <c r="I56" s="171"/>
      <c r="J56" s="171">
        <f>'将来負担比率（分子）の構造'!K$52</f>
        <v>12994</v>
      </c>
      <c r="K56" s="171"/>
      <c r="L56" s="171"/>
      <c r="M56" s="171">
        <f>'将来負担比率（分子）の構造'!L$52</f>
        <v>12850</v>
      </c>
      <c r="N56" s="171"/>
      <c r="O56" s="171"/>
      <c r="P56" s="171">
        <f>'将来負担比率（分子）の構造'!M$52</f>
        <v>12916</v>
      </c>
    </row>
    <row r="57" spans="1:16" x14ac:dyDescent="0.2">
      <c r="A57" s="171" t="s">
        <v>42</v>
      </c>
      <c r="B57" s="171"/>
      <c r="C57" s="171"/>
      <c r="D57" s="171">
        <f>'将来負担比率（分子）の構造'!I$51</f>
        <v>1870</v>
      </c>
      <c r="E57" s="171"/>
      <c r="F57" s="171"/>
      <c r="G57" s="171">
        <f>'将来負担比率（分子）の構造'!J$51</f>
        <v>1682</v>
      </c>
      <c r="H57" s="171"/>
      <c r="I57" s="171"/>
      <c r="J57" s="171">
        <f>'将来負担比率（分子）の構造'!K$51</f>
        <v>1494</v>
      </c>
      <c r="K57" s="171"/>
      <c r="L57" s="171"/>
      <c r="M57" s="171">
        <f>'将来負担比率（分子）の構造'!L$51</f>
        <v>1372</v>
      </c>
      <c r="N57" s="171"/>
      <c r="O57" s="171"/>
      <c r="P57" s="171">
        <f>'将来負担比率（分子）の構造'!M$51</f>
        <v>1284</v>
      </c>
    </row>
    <row r="58" spans="1:16" x14ac:dyDescent="0.2">
      <c r="A58" s="171" t="s">
        <v>41</v>
      </c>
      <c r="B58" s="171"/>
      <c r="C58" s="171"/>
      <c r="D58" s="171">
        <f>'将来負担比率（分子）の構造'!I$50</f>
        <v>2414</v>
      </c>
      <c r="E58" s="171"/>
      <c r="F58" s="171"/>
      <c r="G58" s="171">
        <f>'将来負担比率（分子）の構造'!J$50</f>
        <v>2244</v>
      </c>
      <c r="H58" s="171"/>
      <c r="I58" s="171"/>
      <c r="J58" s="171">
        <f>'将来負担比率（分子）の構造'!K$50</f>
        <v>2054</v>
      </c>
      <c r="K58" s="171"/>
      <c r="L58" s="171"/>
      <c r="M58" s="171">
        <f>'将来負担比率（分子）の構造'!L$50</f>
        <v>2507</v>
      </c>
      <c r="N58" s="171"/>
      <c r="O58" s="171"/>
      <c r="P58" s="171">
        <f>'将来負担比率（分子）の構造'!M$50</f>
        <v>3454</v>
      </c>
    </row>
    <row r="59" spans="1:16" x14ac:dyDescent="0.2">
      <c r="A59" s="171" t="s">
        <v>39</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38</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36</v>
      </c>
      <c r="B61" s="171" t="str">
        <f>'将来負担比率（分子）の構造'!I$46</f>
        <v>-</v>
      </c>
      <c r="C61" s="171"/>
      <c r="D61" s="171"/>
      <c r="E61" s="171" t="str">
        <f>'将来負担比率（分子）の構造'!J$46</f>
        <v>-</v>
      </c>
      <c r="F61" s="171"/>
      <c r="G61" s="171"/>
      <c r="H61" s="171" t="str">
        <f>'将来負担比率（分子）の構造'!K$46</f>
        <v>-</v>
      </c>
      <c r="I61" s="171"/>
      <c r="J61" s="171"/>
      <c r="K61" s="171">
        <f>'将来負担比率（分子）の構造'!L$46</f>
        <v>150</v>
      </c>
      <c r="L61" s="171"/>
      <c r="M61" s="171"/>
      <c r="N61" s="171">
        <f>'将来負担比率（分子）の構造'!M$46</f>
        <v>125</v>
      </c>
      <c r="O61" s="171"/>
      <c r="P61" s="171"/>
    </row>
    <row r="62" spans="1:16" x14ac:dyDescent="0.2">
      <c r="A62" s="171" t="s">
        <v>35</v>
      </c>
      <c r="B62" s="171">
        <f>'将来負担比率（分子）の構造'!I$45</f>
        <v>2444</v>
      </c>
      <c r="C62" s="171"/>
      <c r="D62" s="171"/>
      <c r="E62" s="171">
        <f>'将来負担比率（分子）の構造'!J$45</f>
        <v>2336</v>
      </c>
      <c r="F62" s="171"/>
      <c r="G62" s="171"/>
      <c r="H62" s="171">
        <f>'将来負担比率（分子）の構造'!K$45</f>
        <v>2261</v>
      </c>
      <c r="I62" s="171"/>
      <c r="J62" s="171"/>
      <c r="K62" s="171">
        <f>'将来負担比率（分子）の構造'!L$45</f>
        <v>2215</v>
      </c>
      <c r="L62" s="171"/>
      <c r="M62" s="171"/>
      <c r="N62" s="171">
        <f>'将来負担比率（分子）の構造'!M$45</f>
        <v>2155</v>
      </c>
      <c r="O62" s="171"/>
      <c r="P62" s="171"/>
    </row>
    <row r="63" spans="1:16" x14ac:dyDescent="0.2">
      <c r="A63" s="171" t="s">
        <v>34</v>
      </c>
      <c r="B63" s="171">
        <f>'将来負担比率（分子）の構造'!I$44</f>
        <v>431</v>
      </c>
      <c r="C63" s="171"/>
      <c r="D63" s="171"/>
      <c r="E63" s="171">
        <f>'将来負担比率（分子）の構造'!J$44</f>
        <v>365</v>
      </c>
      <c r="F63" s="171"/>
      <c r="G63" s="171"/>
      <c r="H63" s="171">
        <f>'将来負担比率（分子）の構造'!K$44</f>
        <v>362</v>
      </c>
      <c r="I63" s="171"/>
      <c r="J63" s="171"/>
      <c r="K63" s="171">
        <f>'将来負担比率（分子）の構造'!L$44</f>
        <v>357</v>
      </c>
      <c r="L63" s="171"/>
      <c r="M63" s="171"/>
      <c r="N63" s="171">
        <f>'将来負担比率（分子）の構造'!M$44</f>
        <v>374</v>
      </c>
      <c r="O63" s="171"/>
      <c r="P63" s="171"/>
    </row>
    <row r="64" spans="1:16" x14ac:dyDescent="0.2">
      <c r="A64" s="171" t="s">
        <v>33</v>
      </c>
      <c r="B64" s="171">
        <f>'将来負担比率（分子）の構造'!I$43</f>
        <v>7391</v>
      </c>
      <c r="C64" s="171"/>
      <c r="D64" s="171"/>
      <c r="E64" s="171">
        <f>'将来負担比率（分子）の構造'!J$43</f>
        <v>6948</v>
      </c>
      <c r="F64" s="171"/>
      <c r="G64" s="171"/>
      <c r="H64" s="171">
        <f>'将来負担比率（分子）の構造'!K$43</f>
        <v>6585</v>
      </c>
      <c r="I64" s="171"/>
      <c r="J64" s="171"/>
      <c r="K64" s="171">
        <f>'将来負担比率（分子）の構造'!L$43</f>
        <v>6136</v>
      </c>
      <c r="L64" s="171"/>
      <c r="M64" s="171"/>
      <c r="N64" s="171">
        <f>'将来負担比率（分子）の構造'!M$43</f>
        <v>5334</v>
      </c>
      <c r="O64" s="171"/>
      <c r="P64" s="171"/>
    </row>
    <row r="65" spans="1:16" x14ac:dyDescent="0.2">
      <c r="A65" s="171" t="s">
        <v>32</v>
      </c>
      <c r="B65" s="171">
        <f>'将来負担比率（分子）の構造'!I$42</f>
        <v>3</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2">
      <c r="A66" s="171" t="s">
        <v>31</v>
      </c>
      <c r="B66" s="171">
        <f>'将来負担比率（分子）の構造'!I$41</f>
        <v>13931</v>
      </c>
      <c r="C66" s="171"/>
      <c r="D66" s="171"/>
      <c r="E66" s="171">
        <f>'将来負担比率（分子）の構造'!J$41</f>
        <v>13919</v>
      </c>
      <c r="F66" s="171"/>
      <c r="G66" s="171"/>
      <c r="H66" s="171">
        <f>'将来負担比率（分子）の構造'!K$41</f>
        <v>13887</v>
      </c>
      <c r="I66" s="171"/>
      <c r="J66" s="171"/>
      <c r="K66" s="171">
        <f>'将来負担比率（分子）の構造'!L$41</f>
        <v>13772</v>
      </c>
      <c r="L66" s="171"/>
      <c r="M66" s="171"/>
      <c r="N66" s="171">
        <f>'将来負担比率（分子）の構造'!M$41</f>
        <v>13770</v>
      </c>
      <c r="O66" s="171"/>
      <c r="P66" s="171"/>
    </row>
    <row r="67" spans="1:16" x14ac:dyDescent="0.2">
      <c r="A67" s="171" t="s">
        <v>75</v>
      </c>
      <c r="B67" s="171" t="e">
        <f>NA()</f>
        <v>#N/A</v>
      </c>
      <c r="C67" s="171">
        <f>IF(ISNUMBER('将来負担比率（分子）の構造'!I$53), IF('将来負担比率（分子）の構造'!I$53 &lt; 0, 0, '将来負担比率（分子）の構造'!I$53), NA())</f>
        <v>6789</v>
      </c>
      <c r="D67" s="171" t="e">
        <f>NA()</f>
        <v>#N/A</v>
      </c>
      <c r="E67" s="171" t="e">
        <f>NA()</f>
        <v>#N/A</v>
      </c>
      <c r="F67" s="171">
        <f>IF(ISNUMBER('将来負担比率（分子）の構造'!J$53), IF('将来負担比率（分子）の構造'!J$53 &lt; 0, 0, '将来負担比率（分子）の構造'!J$53), NA())</f>
        <v>6380</v>
      </c>
      <c r="G67" s="171" t="e">
        <f>NA()</f>
        <v>#N/A</v>
      </c>
      <c r="H67" s="171" t="e">
        <f>NA()</f>
        <v>#N/A</v>
      </c>
      <c r="I67" s="171">
        <f>IF(ISNUMBER('将来負担比率（分子）の構造'!K$53), IF('将来負担比率（分子）の構造'!K$53 &lt; 0, 0, '将来負担比率（分子）の構造'!K$53), NA())</f>
        <v>6553</v>
      </c>
      <c r="J67" s="171" t="e">
        <f>NA()</f>
        <v>#N/A</v>
      </c>
      <c r="K67" s="171" t="e">
        <f>NA()</f>
        <v>#N/A</v>
      </c>
      <c r="L67" s="171">
        <f>IF(ISNUMBER('将来負担比率（分子）の構造'!L$53), IF('将来負担比率（分子）の構造'!L$53 &lt; 0, 0, '将来負担比率（分子）の構造'!L$53), NA())</f>
        <v>5900</v>
      </c>
      <c r="M67" s="171" t="e">
        <f>NA()</f>
        <v>#N/A</v>
      </c>
      <c r="N67" s="171" t="e">
        <f>NA()</f>
        <v>#N/A</v>
      </c>
      <c r="O67" s="171">
        <f>IF(ISNUMBER('将来負担比率（分子）の構造'!M$53), IF('将来負担比率（分子）の構造'!M$53 &lt; 0, 0, '将来負担比率（分子）の構造'!M$53), NA())</f>
        <v>4103</v>
      </c>
      <c r="P67" s="171" t="e">
        <f>NA()</f>
        <v>#N/A</v>
      </c>
    </row>
    <row r="70" spans="1:16" x14ac:dyDescent="0.2">
      <c r="A70" s="173" t="s">
        <v>76</v>
      </c>
      <c r="B70" s="173"/>
      <c r="C70" s="173"/>
      <c r="D70" s="173"/>
      <c r="E70" s="173"/>
      <c r="F70" s="173"/>
    </row>
    <row r="71" spans="1:16" x14ac:dyDescent="0.2">
      <c r="A71" s="174"/>
      <c r="B71" s="174" t="str">
        <f>基金残高に係る経年分析!F54</f>
        <v>R01</v>
      </c>
      <c r="C71" s="174" t="str">
        <f>基金残高に係る経年分析!G54</f>
        <v>R02</v>
      </c>
      <c r="D71" s="174" t="str">
        <f>基金残高に係る経年分析!H54</f>
        <v>R03</v>
      </c>
    </row>
    <row r="72" spans="1:16" x14ac:dyDescent="0.2">
      <c r="A72" s="174" t="s">
        <v>77</v>
      </c>
      <c r="B72" s="175">
        <f>基金残高に係る経年分析!F55</f>
        <v>750</v>
      </c>
      <c r="C72" s="175">
        <f>基金残高に係る経年分析!G55</f>
        <v>920</v>
      </c>
      <c r="D72" s="175">
        <f>基金残高に係る経年分析!H55</f>
        <v>1079</v>
      </c>
    </row>
    <row r="73" spans="1:16" x14ac:dyDescent="0.2">
      <c r="A73" s="174" t="s">
        <v>78</v>
      </c>
      <c r="B73" s="175">
        <f>基金残高に係る経年分析!F56</f>
        <v>101</v>
      </c>
      <c r="C73" s="175">
        <f>基金残高に係る経年分析!G56</f>
        <v>74</v>
      </c>
      <c r="D73" s="175">
        <f>基金残高に係る経年分析!H56</f>
        <v>177</v>
      </c>
    </row>
    <row r="74" spans="1:16" x14ac:dyDescent="0.2">
      <c r="A74" s="174" t="s">
        <v>79</v>
      </c>
      <c r="B74" s="175">
        <f>基金残高に係る経年分析!F57</f>
        <v>672</v>
      </c>
      <c r="C74" s="175">
        <f>基金残高に係る経年分析!G57</f>
        <v>1207</v>
      </c>
      <c r="D74" s="175">
        <f>基金残高に係る経年分析!H57</f>
        <v>1823</v>
      </c>
    </row>
  </sheetData>
  <sheetProtection algorithmName="SHA-512" hashValue="eNeTqCa0X4hQ7J9HQxJ/mZTlkpdkz490qGVnHO/hjc9NhMBHhReNaekkaS25DeuXgyN6isRqzgeq1pE5DBTGKA==" saltValue="SzLRCpFJHE3xvyyFO5mKO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21" customWidth="1"/>
    <col min="134" max="143" width="1.6640625" style="211" customWidth="1"/>
    <col min="144" max="16384" width="0" style="211"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81" t="s">
        <v>216</v>
      </c>
      <c r="DI1" s="782"/>
      <c r="DJ1" s="782"/>
      <c r="DK1" s="782"/>
      <c r="DL1" s="782"/>
      <c r="DM1" s="782"/>
      <c r="DN1" s="783"/>
      <c r="DO1" s="211"/>
      <c r="DP1" s="781" t="s">
        <v>217</v>
      </c>
      <c r="DQ1" s="782"/>
      <c r="DR1" s="782"/>
      <c r="DS1" s="782"/>
      <c r="DT1" s="782"/>
      <c r="DU1" s="782"/>
      <c r="DV1" s="782"/>
      <c r="DW1" s="782"/>
      <c r="DX1" s="782"/>
      <c r="DY1" s="782"/>
      <c r="DZ1" s="782"/>
      <c r="EA1" s="782"/>
      <c r="EB1" s="782"/>
      <c r="EC1" s="783"/>
      <c r="ED1" s="209"/>
      <c r="EE1" s="209"/>
      <c r="EF1" s="209"/>
      <c r="EG1" s="209"/>
      <c r="EH1" s="209"/>
      <c r="EI1" s="209"/>
      <c r="EJ1" s="209"/>
      <c r="EK1" s="209"/>
      <c r="EL1" s="209"/>
      <c r="EM1" s="209"/>
    </row>
    <row r="2" spans="2:143" ht="22.5" customHeight="1" x14ac:dyDescent="0.2">
      <c r="B2" s="212" t="s">
        <v>218</v>
      </c>
      <c r="R2" s="213"/>
      <c r="S2" s="213"/>
      <c r="T2" s="213"/>
      <c r="U2" s="213"/>
      <c r="V2" s="213"/>
      <c r="W2" s="213"/>
      <c r="X2" s="213"/>
      <c r="Y2" s="213"/>
      <c r="Z2" s="213"/>
      <c r="AA2" s="213"/>
      <c r="AB2" s="213"/>
      <c r="AC2" s="213"/>
      <c r="AE2" s="214"/>
      <c r="AF2" s="214"/>
      <c r="AG2" s="214"/>
      <c r="AH2" s="214"/>
      <c r="AI2" s="21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723" t="s">
        <v>219</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220</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221</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222</v>
      </c>
      <c r="S4" s="724"/>
      <c r="T4" s="724"/>
      <c r="U4" s="724"/>
      <c r="V4" s="724"/>
      <c r="W4" s="724"/>
      <c r="X4" s="724"/>
      <c r="Y4" s="725"/>
      <c r="Z4" s="723" t="s">
        <v>223</v>
      </c>
      <c r="AA4" s="724"/>
      <c r="AB4" s="724"/>
      <c r="AC4" s="725"/>
      <c r="AD4" s="723" t="s">
        <v>224</v>
      </c>
      <c r="AE4" s="724"/>
      <c r="AF4" s="724"/>
      <c r="AG4" s="724"/>
      <c r="AH4" s="724"/>
      <c r="AI4" s="724"/>
      <c r="AJ4" s="724"/>
      <c r="AK4" s="725"/>
      <c r="AL4" s="723" t="s">
        <v>223</v>
      </c>
      <c r="AM4" s="724"/>
      <c r="AN4" s="724"/>
      <c r="AO4" s="725"/>
      <c r="AP4" s="784" t="s">
        <v>225</v>
      </c>
      <c r="AQ4" s="784"/>
      <c r="AR4" s="784"/>
      <c r="AS4" s="784"/>
      <c r="AT4" s="784"/>
      <c r="AU4" s="784"/>
      <c r="AV4" s="784"/>
      <c r="AW4" s="784"/>
      <c r="AX4" s="784"/>
      <c r="AY4" s="784"/>
      <c r="AZ4" s="784"/>
      <c r="BA4" s="784"/>
      <c r="BB4" s="784"/>
      <c r="BC4" s="784"/>
      <c r="BD4" s="784"/>
      <c r="BE4" s="784"/>
      <c r="BF4" s="784"/>
      <c r="BG4" s="784" t="s">
        <v>226</v>
      </c>
      <c r="BH4" s="784"/>
      <c r="BI4" s="784"/>
      <c r="BJ4" s="784"/>
      <c r="BK4" s="784"/>
      <c r="BL4" s="784"/>
      <c r="BM4" s="784"/>
      <c r="BN4" s="784"/>
      <c r="BO4" s="784" t="s">
        <v>223</v>
      </c>
      <c r="BP4" s="784"/>
      <c r="BQ4" s="784"/>
      <c r="BR4" s="784"/>
      <c r="BS4" s="784" t="s">
        <v>227</v>
      </c>
      <c r="BT4" s="784"/>
      <c r="BU4" s="784"/>
      <c r="BV4" s="784"/>
      <c r="BW4" s="784"/>
      <c r="BX4" s="784"/>
      <c r="BY4" s="784"/>
      <c r="BZ4" s="784"/>
      <c r="CA4" s="784"/>
      <c r="CB4" s="784"/>
      <c r="CD4" s="766" t="s">
        <v>228</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0" customFormat="1" ht="11.25" customHeight="1" x14ac:dyDescent="0.2">
      <c r="B5" s="730" t="s">
        <v>229</v>
      </c>
      <c r="C5" s="731"/>
      <c r="D5" s="731"/>
      <c r="E5" s="731"/>
      <c r="F5" s="731"/>
      <c r="G5" s="731"/>
      <c r="H5" s="731"/>
      <c r="I5" s="731"/>
      <c r="J5" s="731"/>
      <c r="K5" s="731"/>
      <c r="L5" s="731"/>
      <c r="M5" s="731"/>
      <c r="N5" s="731"/>
      <c r="O5" s="731"/>
      <c r="P5" s="731"/>
      <c r="Q5" s="732"/>
      <c r="R5" s="717">
        <v>2360096</v>
      </c>
      <c r="S5" s="718"/>
      <c r="T5" s="718"/>
      <c r="U5" s="718"/>
      <c r="V5" s="718"/>
      <c r="W5" s="718"/>
      <c r="X5" s="718"/>
      <c r="Y5" s="761"/>
      <c r="Z5" s="779">
        <v>12.2</v>
      </c>
      <c r="AA5" s="779"/>
      <c r="AB5" s="779"/>
      <c r="AC5" s="779"/>
      <c r="AD5" s="780">
        <v>2248874</v>
      </c>
      <c r="AE5" s="780"/>
      <c r="AF5" s="780"/>
      <c r="AG5" s="780"/>
      <c r="AH5" s="780"/>
      <c r="AI5" s="780"/>
      <c r="AJ5" s="780"/>
      <c r="AK5" s="780"/>
      <c r="AL5" s="762">
        <v>29.5</v>
      </c>
      <c r="AM5" s="735"/>
      <c r="AN5" s="735"/>
      <c r="AO5" s="763"/>
      <c r="AP5" s="730" t="s">
        <v>230</v>
      </c>
      <c r="AQ5" s="731"/>
      <c r="AR5" s="731"/>
      <c r="AS5" s="731"/>
      <c r="AT5" s="731"/>
      <c r="AU5" s="731"/>
      <c r="AV5" s="731"/>
      <c r="AW5" s="731"/>
      <c r="AX5" s="731"/>
      <c r="AY5" s="731"/>
      <c r="AZ5" s="731"/>
      <c r="BA5" s="731"/>
      <c r="BB5" s="731"/>
      <c r="BC5" s="731"/>
      <c r="BD5" s="731"/>
      <c r="BE5" s="731"/>
      <c r="BF5" s="732"/>
      <c r="BG5" s="664">
        <v>2232639</v>
      </c>
      <c r="BH5" s="665"/>
      <c r="BI5" s="665"/>
      <c r="BJ5" s="665"/>
      <c r="BK5" s="665"/>
      <c r="BL5" s="665"/>
      <c r="BM5" s="665"/>
      <c r="BN5" s="666"/>
      <c r="BO5" s="691">
        <v>94.6</v>
      </c>
      <c r="BP5" s="691"/>
      <c r="BQ5" s="691"/>
      <c r="BR5" s="691"/>
      <c r="BS5" s="692">
        <v>23732</v>
      </c>
      <c r="BT5" s="692"/>
      <c r="BU5" s="692"/>
      <c r="BV5" s="692"/>
      <c r="BW5" s="692"/>
      <c r="BX5" s="692"/>
      <c r="BY5" s="692"/>
      <c r="BZ5" s="692"/>
      <c r="CA5" s="692"/>
      <c r="CB5" s="750"/>
      <c r="CD5" s="766" t="s">
        <v>225</v>
      </c>
      <c r="CE5" s="767"/>
      <c r="CF5" s="767"/>
      <c r="CG5" s="767"/>
      <c r="CH5" s="767"/>
      <c r="CI5" s="767"/>
      <c r="CJ5" s="767"/>
      <c r="CK5" s="767"/>
      <c r="CL5" s="767"/>
      <c r="CM5" s="767"/>
      <c r="CN5" s="767"/>
      <c r="CO5" s="767"/>
      <c r="CP5" s="767"/>
      <c r="CQ5" s="768"/>
      <c r="CR5" s="766" t="s">
        <v>231</v>
      </c>
      <c r="CS5" s="767"/>
      <c r="CT5" s="767"/>
      <c r="CU5" s="767"/>
      <c r="CV5" s="767"/>
      <c r="CW5" s="767"/>
      <c r="CX5" s="767"/>
      <c r="CY5" s="768"/>
      <c r="CZ5" s="766" t="s">
        <v>223</v>
      </c>
      <c r="DA5" s="767"/>
      <c r="DB5" s="767"/>
      <c r="DC5" s="768"/>
      <c r="DD5" s="766" t="s">
        <v>232</v>
      </c>
      <c r="DE5" s="767"/>
      <c r="DF5" s="767"/>
      <c r="DG5" s="767"/>
      <c r="DH5" s="767"/>
      <c r="DI5" s="767"/>
      <c r="DJ5" s="767"/>
      <c r="DK5" s="767"/>
      <c r="DL5" s="767"/>
      <c r="DM5" s="767"/>
      <c r="DN5" s="767"/>
      <c r="DO5" s="767"/>
      <c r="DP5" s="768"/>
      <c r="DQ5" s="766" t="s">
        <v>233</v>
      </c>
      <c r="DR5" s="767"/>
      <c r="DS5" s="767"/>
      <c r="DT5" s="767"/>
      <c r="DU5" s="767"/>
      <c r="DV5" s="767"/>
      <c r="DW5" s="767"/>
      <c r="DX5" s="767"/>
      <c r="DY5" s="767"/>
      <c r="DZ5" s="767"/>
      <c r="EA5" s="767"/>
      <c r="EB5" s="767"/>
      <c r="EC5" s="768"/>
    </row>
    <row r="6" spans="2:143" ht="11.25" customHeight="1" x14ac:dyDescent="0.2">
      <c r="B6" s="661" t="s">
        <v>234</v>
      </c>
      <c r="C6" s="662"/>
      <c r="D6" s="662"/>
      <c r="E6" s="662"/>
      <c r="F6" s="662"/>
      <c r="G6" s="662"/>
      <c r="H6" s="662"/>
      <c r="I6" s="662"/>
      <c r="J6" s="662"/>
      <c r="K6" s="662"/>
      <c r="L6" s="662"/>
      <c r="M6" s="662"/>
      <c r="N6" s="662"/>
      <c r="O6" s="662"/>
      <c r="P6" s="662"/>
      <c r="Q6" s="663"/>
      <c r="R6" s="664">
        <v>122624</v>
      </c>
      <c r="S6" s="665"/>
      <c r="T6" s="665"/>
      <c r="U6" s="665"/>
      <c r="V6" s="665"/>
      <c r="W6" s="665"/>
      <c r="X6" s="665"/>
      <c r="Y6" s="666"/>
      <c r="Z6" s="691">
        <v>0.6</v>
      </c>
      <c r="AA6" s="691"/>
      <c r="AB6" s="691"/>
      <c r="AC6" s="691"/>
      <c r="AD6" s="692">
        <v>122624</v>
      </c>
      <c r="AE6" s="692"/>
      <c r="AF6" s="692"/>
      <c r="AG6" s="692"/>
      <c r="AH6" s="692"/>
      <c r="AI6" s="692"/>
      <c r="AJ6" s="692"/>
      <c r="AK6" s="692"/>
      <c r="AL6" s="667">
        <v>1.6</v>
      </c>
      <c r="AM6" s="668"/>
      <c r="AN6" s="668"/>
      <c r="AO6" s="693"/>
      <c r="AP6" s="661" t="s">
        <v>235</v>
      </c>
      <c r="AQ6" s="662"/>
      <c r="AR6" s="662"/>
      <c r="AS6" s="662"/>
      <c r="AT6" s="662"/>
      <c r="AU6" s="662"/>
      <c r="AV6" s="662"/>
      <c r="AW6" s="662"/>
      <c r="AX6" s="662"/>
      <c r="AY6" s="662"/>
      <c r="AZ6" s="662"/>
      <c r="BA6" s="662"/>
      <c r="BB6" s="662"/>
      <c r="BC6" s="662"/>
      <c r="BD6" s="662"/>
      <c r="BE6" s="662"/>
      <c r="BF6" s="663"/>
      <c r="BG6" s="664">
        <v>2232639</v>
      </c>
      <c r="BH6" s="665"/>
      <c r="BI6" s="665"/>
      <c r="BJ6" s="665"/>
      <c r="BK6" s="665"/>
      <c r="BL6" s="665"/>
      <c r="BM6" s="665"/>
      <c r="BN6" s="666"/>
      <c r="BO6" s="691">
        <v>94.6</v>
      </c>
      <c r="BP6" s="691"/>
      <c r="BQ6" s="691"/>
      <c r="BR6" s="691"/>
      <c r="BS6" s="692">
        <v>23732</v>
      </c>
      <c r="BT6" s="692"/>
      <c r="BU6" s="692"/>
      <c r="BV6" s="692"/>
      <c r="BW6" s="692"/>
      <c r="BX6" s="692"/>
      <c r="BY6" s="692"/>
      <c r="BZ6" s="692"/>
      <c r="CA6" s="692"/>
      <c r="CB6" s="750"/>
      <c r="CD6" s="720" t="s">
        <v>236</v>
      </c>
      <c r="CE6" s="721"/>
      <c r="CF6" s="721"/>
      <c r="CG6" s="721"/>
      <c r="CH6" s="721"/>
      <c r="CI6" s="721"/>
      <c r="CJ6" s="721"/>
      <c r="CK6" s="721"/>
      <c r="CL6" s="721"/>
      <c r="CM6" s="721"/>
      <c r="CN6" s="721"/>
      <c r="CO6" s="721"/>
      <c r="CP6" s="721"/>
      <c r="CQ6" s="722"/>
      <c r="CR6" s="664">
        <v>161202</v>
      </c>
      <c r="CS6" s="665"/>
      <c r="CT6" s="665"/>
      <c r="CU6" s="665"/>
      <c r="CV6" s="665"/>
      <c r="CW6" s="665"/>
      <c r="CX6" s="665"/>
      <c r="CY6" s="666"/>
      <c r="CZ6" s="762">
        <v>0.9</v>
      </c>
      <c r="DA6" s="735"/>
      <c r="DB6" s="735"/>
      <c r="DC6" s="765"/>
      <c r="DD6" s="670" t="s">
        <v>127</v>
      </c>
      <c r="DE6" s="665"/>
      <c r="DF6" s="665"/>
      <c r="DG6" s="665"/>
      <c r="DH6" s="665"/>
      <c r="DI6" s="665"/>
      <c r="DJ6" s="665"/>
      <c r="DK6" s="665"/>
      <c r="DL6" s="665"/>
      <c r="DM6" s="665"/>
      <c r="DN6" s="665"/>
      <c r="DO6" s="665"/>
      <c r="DP6" s="666"/>
      <c r="DQ6" s="670">
        <v>161202</v>
      </c>
      <c r="DR6" s="665"/>
      <c r="DS6" s="665"/>
      <c r="DT6" s="665"/>
      <c r="DU6" s="665"/>
      <c r="DV6" s="665"/>
      <c r="DW6" s="665"/>
      <c r="DX6" s="665"/>
      <c r="DY6" s="665"/>
      <c r="DZ6" s="665"/>
      <c r="EA6" s="665"/>
      <c r="EB6" s="665"/>
      <c r="EC6" s="705"/>
    </row>
    <row r="7" spans="2:143" ht="11.25" customHeight="1" x14ac:dyDescent="0.2">
      <c r="B7" s="661" t="s">
        <v>237</v>
      </c>
      <c r="C7" s="662"/>
      <c r="D7" s="662"/>
      <c r="E7" s="662"/>
      <c r="F7" s="662"/>
      <c r="G7" s="662"/>
      <c r="H7" s="662"/>
      <c r="I7" s="662"/>
      <c r="J7" s="662"/>
      <c r="K7" s="662"/>
      <c r="L7" s="662"/>
      <c r="M7" s="662"/>
      <c r="N7" s="662"/>
      <c r="O7" s="662"/>
      <c r="P7" s="662"/>
      <c r="Q7" s="663"/>
      <c r="R7" s="664">
        <v>1616</v>
      </c>
      <c r="S7" s="665"/>
      <c r="T7" s="665"/>
      <c r="U7" s="665"/>
      <c r="V7" s="665"/>
      <c r="W7" s="665"/>
      <c r="X7" s="665"/>
      <c r="Y7" s="666"/>
      <c r="Z7" s="691">
        <v>0</v>
      </c>
      <c r="AA7" s="691"/>
      <c r="AB7" s="691"/>
      <c r="AC7" s="691"/>
      <c r="AD7" s="692">
        <v>1616</v>
      </c>
      <c r="AE7" s="692"/>
      <c r="AF7" s="692"/>
      <c r="AG7" s="692"/>
      <c r="AH7" s="692"/>
      <c r="AI7" s="692"/>
      <c r="AJ7" s="692"/>
      <c r="AK7" s="692"/>
      <c r="AL7" s="667">
        <v>0</v>
      </c>
      <c r="AM7" s="668"/>
      <c r="AN7" s="668"/>
      <c r="AO7" s="693"/>
      <c r="AP7" s="661" t="s">
        <v>238</v>
      </c>
      <c r="AQ7" s="662"/>
      <c r="AR7" s="662"/>
      <c r="AS7" s="662"/>
      <c r="AT7" s="662"/>
      <c r="AU7" s="662"/>
      <c r="AV7" s="662"/>
      <c r="AW7" s="662"/>
      <c r="AX7" s="662"/>
      <c r="AY7" s="662"/>
      <c r="AZ7" s="662"/>
      <c r="BA7" s="662"/>
      <c r="BB7" s="662"/>
      <c r="BC7" s="662"/>
      <c r="BD7" s="662"/>
      <c r="BE7" s="662"/>
      <c r="BF7" s="663"/>
      <c r="BG7" s="664">
        <v>982387</v>
      </c>
      <c r="BH7" s="665"/>
      <c r="BI7" s="665"/>
      <c r="BJ7" s="665"/>
      <c r="BK7" s="665"/>
      <c r="BL7" s="665"/>
      <c r="BM7" s="665"/>
      <c r="BN7" s="666"/>
      <c r="BO7" s="691">
        <v>41.6</v>
      </c>
      <c r="BP7" s="691"/>
      <c r="BQ7" s="691"/>
      <c r="BR7" s="691"/>
      <c r="BS7" s="692">
        <v>23732</v>
      </c>
      <c r="BT7" s="692"/>
      <c r="BU7" s="692"/>
      <c r="BV7" s="692"/>
      <c r="BW7" s="692"/>
      <c r="BX7" s="692"/>
      <c r="BY7" s="692"/>
      <c r="BZ7" s="692"/>
      <c r="CA7" s="692"/>
      <c r="CB7" s="750"/>
      <c r="CD7" s="706" t="s">
        <v>239</v>
      </c>
      <c r="CE7" s="703"/>
      <c r="CF7" s="703"/>
      <c r="CG7" s="703"/>
      <c r="CH7" s="703"/>
      <c r="CI7" s="703"/>
      <c r="CJ7" s="703"/>
      <c r="CK7" s="703"/>
      <c r="CL7" s="703"/>
      <c r="CM7" s="703"/>
      <c r="CN7" s="703"/>
      <c r="CO7" s="703"/>
      <c r="CP7" s="703"/>
      <c r="CQ7" s="704"/>
      <c r="CR7" s="664">
        <v>5302594</v>
      </c>
      <c r="CS7" s="665"/>
      <c r="CT7" s="665"/>
      <c r="CU7" s="665"/>
      <c r="CV7" s="665"/>
      <c r="CW7" s="665"/>
      <c r="CX7" s="665"/>
      <c r="CY7" s="666"/>
      <c r="CZ7" s="691">
        <v>29.9</v>
      </c>
      <c r="DA7" s="691"/>
      <c r="DB7" s="691"/>
      <c r="DC7" s="691"/>
      <c r="DD7" s="670">
        <v>605559</v>
      </c>
      <c r="DE7" s="665"/>
      <c r="DF7" s="665"/>
      <c r="DG7" s="665"/>
      <c r="DH7" s="665"/>
      <c r="DI7" s="665"/>
      <c r="DJ7" s="665"/>
      <c r="DK7" s="665"/>
      <c r="DL7" s="665"/>
      <c r="DM7" s="665"/>
      <c r="DN7" s="665"/>
      <c r="DO7" s="665"/>
      <c r="DP7" s="666"/>
      <c r="DQ7" s="670">
        <v>3691299</v>
      </c>
      <c r="DR7" s="665"/>
      <c r="DS7" s="665"/>
      <c r="DT7" s="665"/>
      <c r="DU7" s="665"/>
      <c r="DV7" s="665"/>
      <c r="DW7" s="665"/>
      <c r="DX7" s="665"/>
      <c r="DY7" s="665"/>
      <c r="DZ7" s="665"/>
      <c r="EA7" s="665"/>
      <c r="EB7" s="665"/>
      <c r="EC7" s="705"/>
    </row>
    <row r="8" spans="2:143" ht="11.25" customHeight="1" x14ac:dyDescent="0.2">
      <c r="B8" s="661" t="s">
        <v>240</v>
      </c>
      <c r="C8" s="662"/>
      <c r="D8" s="662"/>
      <c r="E8" s="662"/>
      <c r="F8" s="662"/>
      <c r="G8" s="662"/>
      <c r="H8" s="662"/>
      <c r="I8" s="662"/>
      <c r="J8" s="662"/>
      <c r="K8" s="662"/>
      <c r="L8" s="662"/>
      <c r="M8" s="662"/>
      <c r="N8" s="662"/>
      <c r="O8" s="662"/>
      <c r="P8" s="662"/>
      <c r="Q8" s="663"/>
      <c r="R8" s="664">
        <v>7850</v>
      </c>
      <c r="S8" s="665"/>
      <c r="T8" s="665"/>
      <c r="U8" s="665"/>
      <c r="V8" s="665"/>
      <c r="W8" s="665"/>
      <c r="X8" s="665"/>
      <c r="Y8" s="666"/>
      <c r="Z8" s="691">
        <v>0</v>
      </c>
      <c r="AA8" s="691"/>
      <c r="AB8" s="691"/>
      <c r="AC8" s="691"/>
      <c r="AD8" s="692">
        <v>7850</v>
      </c>
      <c r="AE8" s="692"/>
      <c r="AF8" s="692"/>
      <c r="AG8" s="692"/>
      <c r="AH8" s="692"/>
      <c r="AI8" s="692"/>
      <c r="AJ8" s="692"/>
      <c r="AK8" s="692"/>
      <c r="AL8" s="667">
        <v>0.1</v>
      </c>
      <c r="AM8" s="668"/>
      <c r="AN8" s="668"/>
      <c r="AO8" s="693"/>
      <c r="AP8" s="661" t="s">
        <v>241</v>
      </c>
      <c r="AQ8" s="662"/>
      <c r="AR8" s="662"/>
      <c r="AS8" s="662"/>
      <c r="AT8" s="662"/>
      <c r="AU8" s="662"/>
      <c r="AV8" s="662"/>
      <c r="AW8" s="662"/>
      <c r="AX8" s="662"/>
      <c r="AY8" s="662"/>
      <c r="AZ8" s="662"/>
      <c r="BA8" s="662"/>
      <c r="BB8" s="662"/>
      <c r="BC8" s="662"/>
      <c r="BD8" s="662"/>
      <c r="BE8" s="662"/>
      <c r="BF8" s="663"/>
      <c r="BG8" s="664">
        <v>39320</v>
      </c>
      <c r="BH8" s="665"/>
      <c r="BI8" s="665"/>
      <c r="BJ8" s="665"/>
      <c r="BK8" s="665"/>
      <c r="BL8" s="665"/>
      <c r="BM8" s="665"/>
      <c r="BN8" s="666"/>
      <c r="BO8" s="691">
        <v>1.7</v>
      </c>
      <c r="BP8" s="691"/>
      <c r="BQ8" s="691"/>
      <c r="BR8" s="691"/>
      <c r="BS8" s="692" t="s">
        <v>127</v>
      </c>
      <c r="BT8" s="692"/>
      <c r="BU8" s="692"/>
      <c r="BV8" s="692"/>
      <c r="BW8" s="692"/>
      <c r="BX8" s="692"/>
      <c r="BY8" s="692"/>
      <c r="BZ8" s="692"/>
      <c r="CA8" s="692"/>
      <c r="CB8" s="750"/>
      <c r="CD8" s="706" t="s">
        <v>242</v>
      </c>
      <c r="CE8" s="703"/>
      <c r="CF8" s="703"/>
      <c r="CG8" s="703"/>
      <c r="CH8" s="703"/>
      <c r="CI8" s="703"/>
      <c r="CJ8" s="703"/>
      <c r="CK8" s="703"/>
      <c r="CL8" s="703"/>
      <c r="CM8" s="703"/>
      <c r="CN8" s="703"/>
      <c r="CO8" s="703"/>
      <c r="CP8" s="703"/>
      <c r="CQ8" s="704"/>
      <c r="CR8" s="664">
        <v>4082724</v>
      </c>
      <c r="CS8" s="665"/>
      <c r="CT8" s="665"/>
      <c r="CU8" s="665"/>
      <c r="CV8" s="665"/>
      <c r="CW8" s="665"/>
      <c r="CX8" s="665"/>
      <c r="CY8" s="666"/>
      <c r="CZ8" s="691">
        <v>23</v>
      </c>
      <c r="DA8" s="691"/>
      <c r="DB8" s="691"/>
      <c r="DC8" s="691"/>
      <c r="DD8" s="670">
        <v>10548</v>
      </c>
      <c r="DE8" s="665"/>
      <c r="DF8" s="665"/>
      <c r="DG8" s="665"/>
      <c r="DH8" s="665"/>
      <c r="DI8" s="665"/>
      <c r="DJ8" s="665"/>
      <c r="DK8" s="665"/>
      <c r="DL8" s="665"/>
      <c r="DM8" s="665"/>
      <c r="DN8" s="665"/>
      <c r="DO8" s="665"/>
      <c r="DP8" s="666"/>
      <c r="DQ8" s="670">
        <v>2043415</v>
      </c>
      <c r="DR8" s="665"/>
      <c r="DS8" s="665"/>
      <c r="DT8" s="665"/>
      <c r="DU8" s="665"/>
      <c r="DV8" s="665"/>
      <c r="DW8" s="665"/>
      <c r="DX8" s="665"/>
      <c r="DY8" s="665"/>
      <c r="DZ8" s="665"/>
      <c r="EA8" s="665"/>
      <c r="EB8" s="665"/>
      <c r="EC8" s="705"/>
    </row>
    <row r="9" spans="2:143" ht="11.25" customHeight="1" x14ac:dyDescent="0.2">
      <c r="B9" s="661" t="s">
        <v>243</v>
      </c>
      <c r="C9" s="662"/>
      <c r="D9" s="662"/>
      <c r="E9" s="662"/>
      <c r="F9" s="662"/>
      <c r="G9" s="662"/>
      <c r="H9" s="662"/>
      <c r="I9" s="662"/>
      <c r="J9" s="662"/>
      <c r="K9" s="662"/>
      <c r="L9" s="662"/>
      <c r="M9" s="662"/>
      <c r="N9" s="662"/>
      <c r="O9" s="662"/>
      <c r="P9" s="662"/>
      <c r="Q9" s="663"/>
      <c r="R9" s="664">
        <v>10205</v>
      </c>
      <c r="S9" s="665"/>
      <c r="T9" s="665"/>
      <c r="U9" s="665"/>
      <c r="V9" s="665"/>
      <c r="W9" s="665"/>
      <c r="X9" s="665"/>
      <c r="Y9" s="666"/>
      <c r="Z9" s="691">
        <v>0.1</v>
      </c>
      <c r="AA9" s="691"/>
      <c r="AB9" s="691"/>
      <c r="AC9" s="691"/>
      <c r="AD9" s="692">
        <v>10205</v>
      </c>
      <c r="AE9" s="692"/>
      <c r="AF9" s="692"/>
      <c r="AG9" s="692"/>
      <c r="AH9" s="692"/>
      <c r="AI9" s="692"/>
      <c r="AJ9" s="692"/>
      <c r="AK9" s="692"/>
      <c r="AL9" s="667">
        <v>0.1</v>
      </c>
      <c r="AM9" s="668"/>
      <c r="AN9" s="668"/>
      <c r="AO9" s="693"/>
      <c r="AP9" s="661" t="s">
        <v>244</v>
      </c>
      <c r="AQ9" s="662"/>
      <c r="AR9" s="662"/>
      <c r="AS9" s="662"/>
      <c r="AT9" s="662"/>
      <c r="AU9" s="662"/>
      <c r="AV9" s="662"/>
      <c r="AW9" s="662"/>
      <c r="AX9" s="662"/>
      <c r="AY9" s="662"/>
      <c r="AZ9" s="662"/>
      <c r="BA9" s="662"/>
      <c r="BB9" s="662"/>
      <c r="BC9" s="662"/>
      <c r="BD9" s="662"/>
      <c r="BE9" s="662"/>
      <c r="BF9" s="663"/>
      <c r="BG9" s="664">
        <v>813022</v>
      </c>
      <c r="BH9" s="665"/>
      <c r="BI9" s="665"/>
      <c r="BJ9" s="665"/>
      <c r="BK9" s="665"/>
      <c r="BL9" s="665"/>
      <c r="BM9" s="665"/>
      <c r="BN9" s="666"/>
      <c r="BO9" s="691">
        <v>34.4</v>
      </c>
      <c r="BP9" s="691"/>
      <c r="BQ9" s="691"/>
      <c r="BR9" s="691"/>
      <c r="BS9" s="692" t="s">
        <v>127</v>
      </c>
      <c r="BT9" s="692"/>
      <c r="BU9" s="692"/>
      <c r="BV9" s="692"/>
      <c r="BW9" s="692"/>
      <c r="BX9" s="692"/>
      <c r="BY9" s="692"/>
      <c r="BZ9" s="692"/>
      <c r="CA9" s="692"/>
      <c r="CB9" s="750"/>
      <c r="CD9" s="706" t="s">
        <v>245</v>
      </c>
      <c r="CE9" s="703"/>
      <c r="CF9" s="703"/>
      <c r="CG9" s="703"/>
      <c r="CH9" s="703"/>
      <c r="CI9" s="703"/>
      <c r="CJ9" s="703"/>
      <c r="CK9" s="703"/>
      <c r="CL9" s="703"/>
      <c r="CM9" s="703"/>
      <c r="CN9" s="703"/>
      <c r="CO9" s="703"/>
      <c r="CP9" s="703"/>
      <c r="CQ9" s="704"/>
      <c r="CR9" s="664">
        <v>746851</v>
      </c>
      <c r="CS9" s="665"/>
      <c r="CT9" s="665"/>
      <c r="CU9" s="665"/>
      <c r="CV9" s="665"/>
      <c r="CW9" s="665"/>
      <c r="CX9" s="665"/>
      <c r="CY9" s="666"/>
      <c r="CZ9" s="691">
        <v>4.2</v>
      </c>
      <c r="DA9" s="691"/>
      <c r="DB9" s="691"/>
      <c r="DC9" s="691"/>
      <c r="DD9" s="670">
        <v>7558</v>
      </c>
      <c r="DE9" s="665"/>
      <c r="DF9" s="665"/>
      <c r="DG9" s="665"/>
      <c r="DH9" s="665"/>
      <c r="DI9" s="665"/>
      <c r="DJ9" s="665"/>
      <c r="DK9" s="665"/>
      <c r="DL9" s="665"/>
      <c r="DM9" s="665"/>
      <c r="DN9" s="665"/>
      <c r="DO9" s="665"/>
      <c r="DP9" s="666"/>
      <c r="DQ9" s="670">
        <v>571294</v>
      </c>
      <c r="DR9" s="665"/>
      <c r="DS9" s="665"/>
      <c r="DT9" s="665"/>
      <c r="DU9" s="665"/>
      <c r="DV9" s="665"/>
      <c r="DW9" s="665"/>
      <c r="DX9" s="665"/>
      <c r="DY9" s="665"/>
      <c r="DZ9" s="665"/>
      <c r="EA9" s="665"/>
      <c r="EB9" s="665"/>
      <c r="EC9" s="705"/>
    </row>
    <row r="10" spans="2:143" ht="11.25" customHeight="1" x14ac:dyDescent="0.2">
      <c r="B10" s="661" t="s">
        <v>246</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247</v>
      </c>
      <c r="AQ10" s="662"/>
      <c r="AR10" s="662"/>
      <c r="AS10" s="662"/>
      <c r="AT10" s="662"/>
      <c r="AU10" s="662"/>
      <c r="AV10" s="662"/>
      <c r="AW10" s="662"/>
      <c r="AX10" s="662"/>
      <c r="AY10" s="662"/>
      <c r="AZ10" s="662"/>
      <c r="BA10" s="662"/>
      <c r="BB10" s="662"/>
      <c r="BC10" s="662"/>
      <c r="BD10" s="662"/>
      <c r="BE10" s="662"/>
      <c r="BF10" s="663"/>
      <c r="BG10" s="664">
        <v>46847</v>
      </c>
      <c r="BH10" s="665"/>
      <c r="BI10" s="665"/>
      <c r="BJ10" s="665"/>
      <c r="BK10" s="665"/>
      <c r="BL10" s="665"/>
      <c r="BM10" s="665"/>
      <c r="BN10" s="666"/>
      <c r="BO10" s="691">
        <v>2</v>
      </c>
      <c r="BP10" s="691"/>
      <c r="BQ10" s="691"/>
      <c r="BR10" s="691"/>
      <c r="BS10" s="692" t="s">
        <v>127</v>
      </c>
      <c r="BT10" s="692"/>
      <c r="BU10" s="692"/>
      <c r="BV10" s="692"/>
      <c r="BW10" s="692"/>
      <c r="BX10" s="692"/>
      <c r="BY10" s="692"/>
      <c r="BZ10" s="692"/>
      <c r="CA10" s="692"/>
      <c r="CB10" s="750"/>
      <c r="CD10" s="706" t="s">
        <v>248</v>
      </c>
      <c r="CE10" s="703"/>
      <c r="CF10" s="703"/>
      <c r="CG10" s="703"/>
      <c r="CH10" s="703"/>
      <c r="CI10" s="703"/>
      <c r="CJ10" s="703"/>
      <c r="CK10" s="703"/>
      <c r="CL10" s="703"/>
      <c r="CM10" s="703"/>
      <c r="CN10" s="703"/>
      <c r="CO10" s="703"/>
      <c r="CP10" s="703"/>
      <c r="CQ10" s="704"/>
      <c r="CR10" s="664">
        <v>30010</v>
      </c>
      <c r="CS10" s="665"/>
      <c r="CT10" s="665"/>
      <c r="CU10" s="665"/>
      <c r="CV10" s="665"/>
      <c r="CW10" s="665"/>
      <c r="CX10" s="665"/>
      <c r="CY10" s="666"/>
      <c r="CZ10" s="691">
        <v>0.2</v>
      </c>
      <c r="DA10" s="691"/>
      <c r="DB10" s="691"/>
      <c r="DC10" s="691"/>
      <c r="DD10" s="670" t="s">
        <v>127</v>
      </c>
      <c r="DE10" s="665"/>
      <c r="DF10" s="665"/>
      <c r="DG10" s="665"/>
      <c r="DH10" s="665"/>
      <c r="DI10" s="665"/>
      <c r="DJ10" s="665"/>
      <c r="DK10" s="665"/>
      <c r="DL10" s="665"/>
      <c r="DM10" s="665"/>
      <c r="DN10" s="665"/>
      <c r="DO10" s="665"/>
      <c r="DP10" s="666"/>
      <c r="DQ10" s="670">
        <v>15010</v>
      </c>
      <c r="DR10" s="665"/>
      <c r="DS10" s="665"/>
      <c r="DT10" s="665"/>
      <c r="DU10" s="665"/>
      <c r="DV10" s="665"/>
      <c r="DW10" s="665"/>
      <c r="DX10" s="665"/>
      <c r="DY10" s="665"/>
      <c r="DZ10" s="665"/>
      <c r="EA10" s="665"/>
      <c r="EB10" s="665"/>
      <c r="EC10" s="705"/>
    </row>
    <row r="11" spans="2:143" ht="11.25" customHeight="1" x14ac:dyDescent="0.2">
      <c r="B11" s="661" t="s">
        <v>249</v>
      </c>
      <c r="C11" s="662"/>
      <c r="D11" s="662"/>
      <c r="E11" s="662"/>
      <c r="F11" s="662"/>
      <c r="G11" s="662"/>
      <c r="H11" s="662"/>
      <c r="I11" s="662"/>
      <c r="J11" s="662"/>
      <c r="K11" s="662"/>
      <c r="L11" s="662"/>
      <c r="M11" s="662"/>
      <c r="N11" s="662"/>
      <c r="O11" s="662"/>
      <c r="P11" s="662"/>
      <c r="Q11" s="663"/>
      <c r="R11" s="664">
        <v>565582</v>
      </c>
      <c r="S11" s="665"/>
      <c r="T11" s="665"/>
      <c r="U11" s="665"/>
      <c r="V11" s="665"/>
      <c r="W11" s="665"/>
      <c r="X11" s="665"/>
      <c r="Y11" s="666"/>
      <c r="Z11" s="667">
        <v>2.9</v>
      </c>
      <c r="AA11" s="668"/>
      <c r="AB11" s="668"/>
      <c r="AC11" s="669"/>
      <c r="AD11" s="670">
        <v>565582</v>
      </c>
      <c r="AE11" s="665"/>
      <c r="AF11" s="665"/>
      <c r="AG11" s="665"/>
      <c r="AH11" s="665"/>
      <c r="AI11" s="665"/>
      <c r="AJ11" s="665"/>
      <c r="AK11" s="666"/>
      <c r="AL11" s="667">
        <v>7.4</v>
      </c>
      <c r="AM11" s="668"/>
      <c r="AN11" s="668"/>
      <c r="AO11" s="693"/>
      <c r="AP11" s="661" t="s">
        <v>250</v>
      </c>
      <c r="AQ11" s="662"/>
      <c r="AR11" s="662"/>
      <c r="AS11" s="662"/>
      <c r="AT11" s="662"/>
      <c r="AU11" s="662"/>
      <c r="AV11" s="662"/>
      <c r="AW11" s="662"/>
      <c r="AX11" s="662"/>
      <c r="AY11" s="662"/>
      <c r="AZ11" s="662"/>
      <c r="BA11" s="662"/>
      <c r="BB11" s="662"/>
      <c r="BC11" s="662"/>
      <c r="BD11" s="662"/>
      <c r="BE11" s="662"/>
      <c r="BF11" s="663"/>
      <c r="BG11" s="664">
        <v>83198</v>
      </c>
      <c r="BH11" s="665"/>
      <c r="BI11" s="665"/>
      <c r="BJ11" s="665"/>
      <c r="BK11" s="665"/>
      <c r="BL11" s="665"/>
      <c r="BM11" s="665"/>
      <c r="BN11" s="666"/>
      <c r="BO11" s="691">
        <v>3.5</v>
      </c>
      <c r="BP11" s="691"/>
      <c r="BQ11" s="691"/>
      <c r="BR11" s="691"/>
      <c r="BS11" s="692">
        <v>23732</v>
      </c>
      <c r="BT11" s="692"/>
      <c r="BU11" s="692"/>
      <c r="BV11" s="692"/>
      <c r="BW11" s="692"/>
      <c r="BX11" s="692"/>
      <c r="BY11" s="692"/>
      <c r="BZ11" s="692"/>
      <c r="CA11" s="692"/>
      <c r="CB11" s="750"/>
      <c r="CD11" s="706" t="s">
        <v>251</v>
      </c>
      <c r="CE11" s="703"/>
      <c r="CF11" s="703"/>
      <c r="CG11" s="703"/>
      <c r="CH11" s="703"/>
      <c r="CI11" s="703"/>
      <c r="CJ11" s="703"/>
      <c r="CK11" s="703"/>
      <c r="CL11" s="703"/>
      <c r="CM11" s="703"/>
      <c r="CN11" s="703"/>
      <c r="CO11" s="703"/>
      <c r="CP11" s="703"/>
      <c r="CQ11" s="704"/>
      <c r="CR11" s="664">
        <v>656230</v>
      </c>
      <c r="CS11" s="665"/>
      <c r="CT11" s="665"/>
      <c r="CU11" s="665"/>
      <c r="CV11" s="665"/>
      <c r="CW11" s="665"/>
      <c r="CX11" s="665"/>
      <c r="CY11" s="666"/>
      <c r="CZ11" s="691">
        <v>3.7</v>
      </c>
      <c r="DA11" s="691"/>
      <c r="DB11" s="691"/>
      <c r="DC11" s="691"/>
      <c r="DD11" s="670">
        <v>255401</v>
      </c>
      <c r="DE11" s="665"/>
      <c r="DF11" s="665"/>
      <c r="DG11" s="665"/>
      <c r="DH11" s="665"/>
      <c r="DI11" s="665"/>
      <c r="DJ11" s="665"/>
      <c r="DK11" s="665"/>
      <c r="DL11" s="665"/>
      <c r="DM11" s="665"/>
      <c r="DN11" s="665"/>
      <c r="DO11" s="665"/>
      <c r="DP11" s="666"/>
      <c r="DQ11" s="670">
        <v>269763</v>
      </c>
      <c r="DR11" s="665"/>
      <c r="DS11" s="665"/>
      <c r="DT11" s="665"/>
      <c r="DU11" s="665"/>
      <c r="DV11" s="665"/>
      <c r="DW11" s="665"/>
      <c r="DX11" s="665"/>
      <c r="DY11" s="665"/>
      <c r="DZ11" s="665"/>
      <c r="EA11" s="665"/>
      <c r="EB11" s="665"/>
      <c r="EC11" s="705"/>
    </row>
    <row r="12" spans="2:143" ht="11.25" customHeight="1" x14ac:dyDescent="0.2">
      <c r="B12" s="661" t="s">
        <v>252</v>
      </c>
      <c r="C12" s="662"/>
      <c r="D12" s="662"/>
      <c r="E12" s="662"/>
      <c r="F12" s="662"/>
      <c r="G12" s="662"/>
      <c r="H12" s="662"/>
      <c r="I12" s="662"/>
      <c r="J12" s="662"/>
      <c r="K12" s="662"/>
      <c r="L12" s="662"/>
      <c r="M12" s="662"/>
      <c r="N12" s="662"/>
      <c r="O12" s="662"/>
      <c r="P12" s="662"/>
      <c r="Q12" s="663"/>
      <c r="R12" s="664">
        <v>6899</v>
      </c>
      <c r="S12" s="665"/>
      <c r="T12" s="665"/>
      <c r="U12" s="665"/>
      <c r="V12" s="665"/>
      <c r="W12" s="665"/>
      <c r="X12" s="665"/>
      <c r="Y12" s="666"/>
      <c r="Z12" s="691">
        <v>0</v>
      </c>
      <c r="AA12" s="691"/>
      <c r="AB12" s="691"/>
      <c r="AC12" s="691"/>
      <c r="AD12" s="692">
        <v>6899</v>
      </c>
      <c r="AE12" s="692"/>
      <c r="AF12" s="692"/>
      <c r="AG12" s="692"/>
      <c r="AH12" s="692"/>
      <c r="AI12" s="692"/>
      <c r="AJ12" s="692"/>
      <c r="AK12" s="692"/>
      <c r="AL12" s="667">
        <v>0.1</v>
      </c>
      <c r="AM12" s="668"/>
      <c r="AN12" s="668"/>
      <c r="AO12" s="693"/>
      <c r="AP12" s="661" t="s">
        <v>253</v>
      </c>
      <c r="AQ12" s="662"/>
      <c r="AR12" s="662"/>
      <c r="AS12" s="662"/>
      <c r="AT12" s="662"/>
      <c r="AU12" s="662"/>
      <c r="AV12" s="662"/>
      <c r="AW12" s="662"/>
      <c r="AX12" s="662"/>
      <c r="AY12" s="662"/>
      <c r="AZ12" s="662"/>
      <c r="BA12" s="662"/>
      <c r="BB12" s="662"/>
      <c r="BC12" s="662"/>
      <c r="BD12" s="662"/>
      <c r="BE12" s="662"/>
      <c r="BF12" s="663"/>
      <c r="BG12" s="664">
        <v>1012714</v>
      </c>
      <c r="BH12" s="665"/>
      <c r="BI12" s="665"/>
      <c r="BJ12" s="665"/>
      <c r="BK12" s="665"/>
      <c r="BL12" s="665"/>
      <c r="BM12" s="665"/>
      <c r="BN12" s="666"/>
      <c r="BO12" s="691">
        <v>42.9</v>
      </c>
      <c r="BP12" s="691"/>
      <c r="BQ12" s="691"/>
      <c r="BR12" s="691"/>
      <c r="BS12" s="692" t="s">
        <v>127</v>
      </c>
      <c r="BT12" s="692"/>
      <c r="BU12" s="692"/>
      <c r="BV12" s="692"/>
      <c r="BW12" s="692"/>
      <c r="BX12" s="692"/>
      <c r="BY12" s="692"/>
      <c r="BZ12" s="692"/>
      <c r="CA12" s="692"/>
      <c r="CB12" s="750"/>
      <c r="CD12" s="706" t="s">
        <v>254</v>
      </c>
      <c r="CE12" s="703"/>
      <c r="CF12" s="703"/>
      <c r="CG12" s="703"/>
      <c r="CH12" s="703"/>
      <c r="CI12" s="703"/>
      <c r="CJ12" s="703"/>
      <c r="CK12" s="703"/>
      <c r="CL12" s="703"/>
      <c r="CM12" s="703"/>
      <c r="CN12" s="703"/>
      <c r="CO12" s="703"/>
      <c r="CP12" s="703"/>
      <c r="CQ12" s="704"/>
      <c r="CR12" s="664">
        <v>773302</v>
      </c>
      <c r="CS12" s="665"/>
      <c r="CT12" s="665"/>
      <c r="CU12" s="665"/>
      <c r="CV12" s="665"/>
      <c r="CW12" s="665"/>
      <c r="CX12" s="665"/>
      <c r="CY12" s="666"/>
      <c r="CZ12" s="691">
        <v>4.4000000000000004</v>
      </c>
      <c r="DA12" s="691"/>
      <c r="DB12" s="691"/>
      <c r="DC12" s="691"/>
      <c r="DD12" s="670">
        <v>45435</v>
      </c>
      <c r="DE12" s="665"/>
      <c r="DF12" s="665"/>
      <c r="DG12" s="665"/>
      <c r="DH12" s="665"/>
      <c r="DI12" s="665"/>
      <c r="DJ12" s="665"/>
      <c r="DK12" s="665"/>
      <c r="DL12" s="665"/>
      <c r="DM12" s="665"/>
      <c r="DN12" s="665"/>
      <c r="DO12" s="665"/>
      <c r="DP12" s="666"/>
      <c r="DQ12" s="670">
        <v>332180</v>
      </c>
      <c r="DR12" s="665"/>
      <c r="DS12" s="665"/>
      <c r="DT12" s="665"/>
      <c r="DU12" s="665"/>
      <c r="DV12" s="665"/>
      <c r="DW12" s="665"/>
      <c r="DX12" s="665"/>
      <c r="DY12" s="665"/>
      <c r="DZ12" s="665"/>
      <c r="EA12" s="665"/>
      <c r="EB12" s="665"/>
      <c r="EC12" s="705"/>
    </row>
    <row r="13" spans="2:143" ht="11.25" customHeight="1" x14ac:dyDescent="0.2">
      <c r="B13" s="661" t="s">
        <v>255</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256</v>
      </c>
      <c r="AQ13" s="662"/>
      <c r="AR13" s="662"/>
      <c r="AS13" s="662"/>
      <c r="AT13" s="662"/>
      <c r="AU13" s="662"/>
      <c r="AV13" s="662"/>
      <c r="AW13" s="662"/>
      <c r="AX13" s="662"/>
      <c r="AY13" s="662"/>
      <c r="AZ13" s="662"/>
      <c r="BA13" s="662"/>
      <c r="BB13" s="662"/>
      <c r="BC13" s="662"/>
      <c r="BD13" s="662"/>
      <c r="BE13" s="662"/>
      <c r="BF13" s="663"/>
      <c r="BG13" s="664">
        <v>1000942</v>
      </c>
      <c r="BH13" s="665"/>
      <c r="BI13" s="665"/>
      <c r="BJ13" s="665"/>
      <c r="BK13" s="665"/>
      <c r="BL13" s="665"/>
      <c r="BM13" s="665"/>
      <c r="BN13" s="666"/>
      <c r="BO13" s="691">
        <v>42.4</v>
      </c>
      <c r="BP13" s="691"/>
      <c r="BQ13" s="691"/>
      <c r="BR13" s="691"/>
      <c r="BS13" s="692" t="s">
        <v>127</v>
      </c>
      <c r="BT13" s="692"/>
      <c r="BU13" s="692"/>
      <c r="BV13" s="692"/>
      <c r="BW13" s="692"/>
      <c r="BX13" s="692"/>
      <c r="BY13" s="692"/>
      <c r="BZ13" s="692"/>
      <c r="CA13" s="692"/>
      <c r="CB13" s="750"/>
      <c r="CD13" s="706" t="s">
        <v>257</v>
      </c>
      <c r="CE13" s="703"/>
      <c r="CF13" s="703"/>
      <c r="CG13" s="703"/>
      <c r="CH13" s="703"/>
      <c r="CI13" s="703"/>
      <c r="CJ13" s="703"/>
      <c r="CK13" s="703"/>
      <c r="CL13" s="703"/>
      <c r="CM13" s="703"/>
      <c r="CN13" s="703"/>
      <c r="CO13" s="703"/>
      <c r="CP13" s="703"/>
      <c r="CQ13" s="704"/>
      <c r="CR13" s="664">
        <v>2313967</v>
      </c>
      <c r="CS13" s="665"/>
      <c r="CT13" s="665"/>
      <c r="CU13" s="665"/>
      <c r="CV13" s="665"/>
      <c r="CW13" s="665"/>
      <c r="CX13" s="665"/>
      <c r="CY13" s="666"/>
      <c r="CZ13" s="691">
        <v>13.1</v>
      </c>
      <c r="DA13" s="691"/>
      <c r="DB13" s="691"/>
      <c r="DC13" s="691"/>
      <c r="DD13" s="670">
        <v>899527</v>
      </c>
      <c r="DE13" s="665"/>
      <c r="DF13" s="665"/>
      <c r="DG13" s="665"/>
      <c r="DH13" s="665"/>
      <c r="DI13" s="665"/>
      <c r="DJ13" s="665"/>
      <c r="DK13" s="665"/>
      <c r="DL13" s="665"/>
      <c r="DM13" s="665"/>
      <c r="DN13" s="665"/>
      <c r="DO13" s="665"/>
      <c r="DP13" s="666"/>
      <c r="DQ13" s="670">
        <v>1394957</v>
      </c>
      <c r="DR13" s="665"/>
      <c r="DS13" s="665"/>
      <c r="DT13" s="665"/>
      <c r="DU13" s="665"/>
      <c r="DV13" s="665"/>
      <c r="DW13" s="665"/>
      <c r="DX13" s="665"/>
      <c r="DY13" s="665"/>
      <c r="DZ13" s="665"/>
      <c r="EA13" s="665"/>
      <c r="EB13" s="665"/>
      <c r="EC13" s="705"/>
    </row>
    <row r="14" spans="2:143" ht="11.25" customHeight="1" x14ac:dyDescent="0.2">
      <c r="B14" s="661" t="s">
        <v>258</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259</v>
      </c>
      <c r="AQ14" s="662"/>
      <c r="AR14" s="662"/>
      <c r="AS14" s="662"/>
      <c r="AT14" s="662"/>
      <c r="AU14" s="662"/>
      <c r="AV14" s="662"/>
      <c r="AW14" s="662"/>
      <c r="AX14" s="662"/>
      <c r="AY14" s="662"/>
      <c r="AZ14" s="662"/>
      <c r="BA14" s="662"/>
      <c r="BB14" s="662"/>
      <c r="BC14" s="662"/>
      <c r="BD14" s="662"/>
      <c r="BE14" s="662"/>
      <c r="BF14" s="663"/>
      <c r="BG14" s="664">
        <v>94069</v>
      </c>
      <c r="BH14" s="665"/>
      <c r="BI14" s="665"/>
      <c r="BJ14" s="665"/>
      <c r="BK14" s="665"/>
      <c r="BL14" s="665"/>
      <c r="BM14" s="665"/>
      <c r="BN14" s="666"/>
      <c r="BO14" s="691">
        <v>4</v>
      </c>
      <c r="BP14" s="691"/>
      <c r="BQ14" s="691"/>
      <c r="BR14" s="691"/>
      <c r="BS14" s="692" t="s">
        <v>127</v>
      </c>
      <c r="BT14" s="692"/>
      <c r="BU14" s="692"/>
      <c r="BV14" s="692"/>
      <c r="BW14" s="692"/>
      <c r="BX14" s="692"/>
      <c r="BY14" s="692"/>
      <c r="BZ14" s="692"/>
      <c r="CA14" s="692"/>
      <c r="CB14" s="750"/>
      <c r="CD14" s="706" t="s">
        <v>260</v>
      </c>
      <c r="CE14" s="703"/>
      <c r="CF14" s="703"/>
      <c r="CG14" s="703"/>
      <c r="CH14" s="703"/>
      <c r="CI14" s="703"/>
      <c r="CJ14" s="703"/>
      <c r="CK14" s="703"/>
      <c r="CL14" s="703"/>
      <c r="CM14" s="703"/>
      <c r="CN14" s="703"/>
      <c r="CO14" s="703"/>
      <c r="CP14" s="703"/>
      <c r="CQ14" s="704"/>
      <c r="CR14" s="664">
        <v>464308</v>
      </c>
      <c r="CS14" s="665"/>
      <c r="CT14" s="665"/>
      <c r="CU14" s="665"/>
      <c r="CV14" s="665"/>
      <c r="CW14" s="665"/>
      <c r="CX14" s="665"/>
      <c r="CY14" s="666"/>
      <c r="CZ14" s="691">
        <v>2.6</v>
      </c>
      <c r="DA14" s="691"/>
      <c r="DB14" s="691"/>
      <c r="DC14" s="691"/>
      <c r="DD14" s="670">
        <v>74368</v>
      </c>
      <c r="DE14" s="665"/>
      <c r="DF14" s="665"/>
      <c r="DG14" s="665"/>
      <c r="DH14" s="665"/>
      <c r="DI14" s="665"/>
      <c r="DJ14" s="665"/>
      <c r="DK14" s="665"/>
      <c r="DL14" s="665"/>
      <c r="DM14" s="665"/>
      <c r="DN14" s="665"/>
      <c r="DO14" s="665"/>
      <c r="DP14" s="666"/>
      <c r="DQ14" s="670">
        <v>433500</v>
      </c>
      <c r="DR14" s="665"/>
      <c r="DS14" s="665"/>
      <c r="DT14" s="665"/>
      <c r="DU14" s="665"/>
      <c r="DV14" s="665"/>
      <c r="DW14" s="665"/>
      <c r="DX14" s="665"/>
      <c r="DY14" s="665"/>
      <c r="DZ14" s="665"/>
      <c r="EA14" s="665"/>
      <c r="EB14" s="665"/>
      <c r="EC14" s="705"/>
    </row>
    <row r="15" spans="2:143" ht="11.25" customHeight="1" x14ac:dyDescent="0.2">
      <c r="B15" s="661" t="s">
        <v>261</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262</v>
      </c>
      <c r="AQ15" s="662"/>
      <c r="AR15" s="662"/>
      <c r="AS15" s="662"/>
      <c r="AT15" s="662"/>
      <c r="AU15" s="662"/>
      <c r="AV15" s="662"/>
      <c r="AW15" s="662"/>
      <c r="AX15" s="662"/>
      <c r="AY15" s="662"/>
      <c r="AZ15" s="662"/>
      <c r="BA15" s="662"/>
      <c r="BB15" s="662"/>
      <c r="BC15" s="662"/>
      <c r="BD15" s="662"/>
      <c r="BE15" s="662"/>
      <c r="BF15" s="663"/>
      <c r="BG15" s="664">
        <v>143469</v>
      </c>
      <c r="BH15" s="665"/>
      <c r="BI15" s="665"/>
      <c r="BJ15" s="665"/>
      <c r="BK15" s="665"/>
      <c r="BL15" s="665"/>
      <c r="BM15" s="665"/>
      <c r="BN15" s="666"/>
      <c r="BO15" s="691">
        <v>6.1</v>
      </c>
      <c r="BP15" s="691"/>
      <c r="BQ15" s="691"/>
      <c r="BR15" s="691"/>
      <c r="BS15" s="692" t="s">
        <v>127</v>
      </c>
      <c r="BT15" s="692"/>
      <c r="BU15" s="692"/>
      <c r="BV15" s="692"/>
      <c r="BW15" s="692"/>
      <c r="BX15" s="692"/>
      <c r="BY15" s="692"/>
      <c r="BZ15" s="692"/>
      <c r="CA15" s="692"/>
      <c r="CB15" s="750"/>
      <c r="CD15" s="706" t="s">
        <v>263</v>
      </c>
      <c r="CE15" s="703"/>
      <c r="CF15" s="703"/>
      <c r="CG15" s="703"/>
      <c r="CH15" s="703"/>
      <c r="CI15" s="703"/>
      <c r="CJ15" s="703"/>
      <c r="CK15" s="703"/>
      <c r="CL15" s="703"/>
      <c r="CM15" s="703"/>
      <c r="CN15" s="703"/>
      <c r="CO15" s="703"/>
      <c r="CP15" s="703"/>
      <c r="CQ15" s="704"/>
      <c r="CR15" s="664">
        <v>1103071</v>
      </c>
      <c r="CS15" s="665"/>
      <c r="CT15" s="665"/>
      <c r="CU15" s="665"/>
      <c r="CV15" s="665"/>
      <c r="CW15" s="665"/>
      <c r="CX15" s="665"/>
      <c r="CY15" s="666"/>
      <c r="CZ15" s="691">
        <v>6.2</v>
      </c>
      <c r="DA15" s="691"/>
      <c r="DB15" s="691"/>
      <c r="DC15" s="691"/>
      <c r="DD15" s="670">
        <v>112407</v>
      </c>
      <c r="DE15" s="665"/>
      <c r="DF15" s="665"/>
      <c r="DG15" s="665"/>
      <c r="DH15" s="665"/>
      <c r="DI15" s="665"/>
      <c r="DJ15" s="665"/>
      <c r="DK15" s="665"/>
      <c r="DL15" s="665"/>
      <c r="DM15" s="665"/>
      <c r="DN15" s="665"/>
      <c r="DO15" s="665"/>
      <c r="DP15" s="666"/>
      <c r="DQ15" s="670">
        <v>794570</v>
      </c>
      <c r="DR15" s="665"/>
      <c r="DS15" s="665"/>
      <c r="DT15" s="665"/>
      <c r="DU15" s="665"/>
      <c r="DV15" s="665"/>
      <c r="DW15" s="665"/>
      <c r="DX15" s="665"/>
      <c r="DY15" s="665"/>
      <c r="DZ15" s="665"/>
      <c r="EA15" s="665"/>
      <c r="EB15" s="665"/>
      <c r="EC15" s="705"/>
    </row>
    <row r="16" spans="2:143" ht="11.25" customHeight="1" x14ac:dyDescent="0.2">
      <c r="B16" s="661" t="s">
        <v>264</v>
      </c>
      <c r="C16" s="662"/>
      <c r="D16" s="662"/>
      <c r="E16" s="662"/>
      <c r="F16" s="662"/>
      <c r="G16" s="662"/>
      <c r="H16" s="662"/>
      <c r="I16" s="662"/>
      <c r="J16" s="662"/>
      <c r="K16" s="662"/>
      <c r="L16" s="662"/>
      <c r="M16" s="662"/>
      <c r="N16" s="662"/>
      <c r="O16" s="662"/>
      <c r="P16" s="662"/>
      <c r="Q16" s="663"/>
      <c r="R16" s="664">
        <v>8587</v>
      </c>
      <c r="S16" s="665"/>
      <c r="T16" s="665"/>
      <c r="U16" s="665"/>
      <c r="V16" s="665"/>
      <c r="W16" s="665"/>
      <c r="X16" s="665"/>
      <c r="Y16" s="666"/>
      <c r="Z16" s="691">
        <v>0</v>
      </c>
      <c r="AA16" s="691"/>
      <c r="AB16" s="691"/>
      <c r="AC16" s="691"/>
      <c r="AD16" s="692">
        <v>8587</v>
      </c>
      <c r="AE16" s="692"/>
      <c r="AF16" s="692"/>
      <c r="AG16" s="692"/>
      <c r="AH16" s="692"/>
      <c r="AI16" s="692"/>
      <c r="AJ16" s="692"/>
      <c r="AK16" s="692"/>
      <c r="AL16" s="667">
        <v>0.1</v>
      </c>
      <c r="AM16" s="668"/>
      <c r="AN16" s="668"/>
      <c r="AO16" s="693"/>
      <c r="AP16" s="661" t="s">
        <v>265</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706" t="s">
        <v>266</v>
      </c>
      <c r="CE16" s="703"/>
      <c r="CF16" s="703"/>
      <c r="CG16" s="703"/>
      <c r="CH16" s="703"/>
      <c r="CI16" s="703"/>
      <c r="CJ16" s="703"/>
      <c r="CK16" s="703"/>
      <c r="CL16" s="703"/>
      <c r="CM16" s="703"/>
      <c r="CN16" s="703"/>
      <c r="CO16" s="703"/>
      <c r="CP16" s="703"/>
      <c r="CQ16" s="704"/>
      <c r="CR16" s="664">
        <v>728403</v>
      </c>
      <c r="CS16" s="665"/>
      <c r="CT16" s="665"/>
      <c r="CU16" s="665"/>
      <c r="CV16" s="665"/>
      <c r="CW16" s="665"/>
      <c r="CX16" s="665"/>
      <c r="CY16" s="666"/>
      <c r="CZ16" s="691">
        <v>4.0999999999999996</v>
      </c>
      <c r="DA16" s="691"/>
      <c r="DB16" s="691"/>
      <c r="DC16" s="691"/>
      <c r="DD16" s="670" t="s">
        <v>127</v>
      </c>
      <c r="DE16" s="665"/>
      <c r="DF16" s="665"/>
      <c r="DG16" s="665"/>
      <c r="DH16" s="665"/>
      <c r="DI16" s="665"/>
      <c r="DJ16" s="665"/>
      <c r="DK16" s="665"/>
      <c r="DL16" s="665"/>
      <c r="DM16" s="665"/>
      <c r="DN16" s="665"/>
      <c r="DO16" s="665"/>
      <c r="DP16" s="666"/>
      <c r="DQ16" s="670">
        <v>48810</v>
      </c>
      <c r="DR16" s="665"/>
      <c r="DS16" s="665"/>
      <c r="DT16" s="665"/>
      <c r="DU16" s="665"/>
      <c r="DV16" s="665"/>
      <c r="DW16" s="665"/>
      <c r="DX16" s="665"/>
      <c r="DY16" s="665"/>
      <c r="DZ16" s="665"/>
      <c r="EA16" s="665"/>
      <c r="EB16" s="665"/>
      <c r="EC16" s="705"/>
    </row>
    <row r="17" spans="2:133" ht="11.25" customHeight="1" x14ac:dyDescent="0.2">
      <c r="B17" s="661" t="s">
        <v>267</v>
      </c>
      <c r="C17" s="662"/>
      <c r="D17" s="662"/>
      <c r="E17" s="662"/>
      <c r="F17" s="662"/>
      <c r="G17" s="662"/>
      <c r="H17" s="662"/>
      <c r="I17" s="662"/>
      <c r="J17" s="662"/>
      <c r="K17" s="662"/>
      <c r="L17" s="662"/>
      <c r="M17" s="662"/>
      <c r="N17" s="662"/>
      <c r="O17" s="662"/>
      <c r="P17" s="662"/>
      <c r="Q17" s="663"/>
      <c r="R17" s="664">
        <v>24206</v>
      </c>
      <c r="S17" s="665"/>
      <c r="T17" s="665"/>
      <c r="U17" s="665"/>
      <c r="V17" s="665"/>
      <c r="W17" s="665"/>
      <c r="X17" s="665"/>
      <c r="Y17" s="666"/>
      <c r="Z17" s="691">
        <v>0.1</v>
      </c>
      <c r="AA17" s="691"/>
      <c r="AB17" s="691"/>
      <c r="AC17" s="691"/>
      <c r="AD17" s="692">
        <v>24206</v>
      </c>
      <c r="AE17" s="692"/>
      <c r="AF17" s="692"/>
      <c r="AG17" s="692"/>
      <c r="AH17" s="692"/>
      <c r="AI17" s="692"/>
      <c r="AJ17" s="692"/>
      <c r="AK17" s="692"/>
      <c r="AL17" s="667">
        <v>0.3</v>
      </c>
      <c r="AM17" s="668"/>
      <c r="AN17" s="668"/>
      <c r="AO17" s="693"/>
      <c r="AP17" s="661" t="s">
        <v>268</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706" t="s">
        <v>269</v>
      </c>
      <c r="CE17" s="703"/>
      <c r="CF17" s="703"/>
      <c r="CG17" s="703"/>
      <c r="CH17" s="703"/>
      <c r="CI17" s="703"/>
      <c r="CJ17" s="703"/>
      <c r="CK17" s="703"/>
      <c r="CL17" s="703"/>
      <c r="CM17" s="703"/>
      <c r="CN17" s="703"/>
      <c r="CO17" s="703"/>
      <c r="CP17" s="703"/>
      <c r="CQ17" s="704"/>
      <c r="CR17" s="664">
        <v>1341576</v>
      </c>
      <c r="CS17" s="665"/>
      <c r="CT17" s="665"/>
      <c r="CU17" s="665"/>
      <c r="CV17" s="665"/>
      <c r="CW17" s="665"/>
      <c r="CX17" s="665"/>
      <c r="CY17" s="666"/>
      <c r="CZ17" s="691">
        <v>7.6</v>
      </c>
      <c r="DA17" s="691"/>
      <c r="DB17" s="691"/>
      <c r="DC17" s="691"/>
      <c r="DD17" s="670" t="s">
        <v>127</v>
      </c>
      <c r="DE17" s="665"/>
      <c r="DF17" s="665"/>
      <c r="DG17" s="665"/>
      <c r="DH17" s="665"/>
      <c r="DI17" s="665"/>
      <c r="DJ17" s="665"/>
      <c r="DK17" s="665"/>
      <c r="DL17" s="665"/>
      <c r="DM17" s="665"/>
      <c r="DN17" s="665"/>
      <c r="DO17" s="665"/>
      <c r="DP17" s="666"/>
      <c r="DQ17" s="670">
        <v>1286221</v>
      </c>
      <c r="DR17" s="665"/>
      <c r="DS17" s="665"/>
      <c r="DT17" s="665"/>
      <c r="DU17" s="665"/>
      <c r="DV17" s="665"/>
      <c r="DW17" s="665"/>
      <c r="DX17" s="665"/>
      <c r="DY17" s="665"/>
      <c r="DZ17" s="665"/>
      <c r="EA17" s="665"/>
      <c r="EB17" s="665"/>
      <c r="EC17" s="705"/>
    </row>
    <row r="18" spans="2:133" ht="11.25" customHeight="1" x14ac:dyDescent="0.2">
      <c r="B18" s="661" t="s">
        <v>270</v>
      </c>
      <c r="C18" s="662"/>
      <c r="D18" s="662"/>
      <c r="E18" s="662"/>
      <c r="F18" s="662"/>
      <c r="G18" s="662"/>
      <c r="H18" s="662"/>
      <c r="I18" s="662"/>
      <c r="J18" s="662"/>
      <c r="K18" s="662"/>
      <c r="L18" s="662"/>
      <c r="M18" s="662"/>
      <c r="N18" s="662"/>
      <c r="O18" s="662"/>
      <c r="P18" s="662"/>
      <c r="Q18" s="663"/>
      <c r="R18" s="664">
        <v>54738</v>
      </c>
      <c r="S18" s="665"/>
      <c r="T18" s="665"/>
      <c r="U18" s="665"/>
      <c r="V18" s="665"/>
      <c r="W18" s="665"/>
      <c r="X18" s="665"/>
      <c r="Y18" s="666"/>
      <c r="Z18" s="691">
        <v>0.3</v>
      </c>
      <c r="AA18" s="691"/>
      <c r="AB18" s="691"/>
      <c r="AC18" s="691"/>
      <c r="AD18" s="692">
        <v>51105</v>
      </c>
      <c r="AE18" s="692"/>
      <c r="AF18" s="692"/>
      <c r="AG18" s="692"/>
      <c r="AH18" s="692"/>
      <c r="AI18" s="692"/>
      <c r="AJ18" s="692"/>
      <c r="AK18" s="692"/>
      <c r="AL18" s="667">
        <v>0.69999998807907104</v>
      </c>
      <c r="AM18" s="668"/>
      <c r="AN18" s="668"/>
      <c r="AO18" s="693"/>
      <c r="AP18" s="661" t="s">
        <v>271</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0"/>
      <c r="CD18" s="706" t="s">
        <v>272</v>
      </c>
      <c r="CE18" s="703"/>
      <c r="CF18" s="703"/>
      <c r="CG18" s="703"/>
      <c r="CH18" s="703"/>
      <c r="CI18" s="703"/>
      <c r="CJ18" s="703"/>
      <c r="CK18" s="703"/>
      <c r="CL18" s="703"/>
      <c r="CM18" s="703"/>
      <c r="CN18" s="703"/>
      <c r="CO18" s="703"/>
      <c r="CP18" s="703"/>
      <c r="CQ18" s="704"/>
      <c r="CR18" s="664">
        <v>15399</v>
      </c>
      <c r="CS18" s="665"/>
      <c r="CT18" s="665"/>
      <c r="CU18" s="665"/>
      <c r="CV18" s="665"/>
      <c r="CW18" s="665"/>
      <c r="CX18" s="665"/>
      <c r="CY18" s="666"/>
      <c r="CZ18" s="691">
        <v>0.1</v>
      </c>
      <c r="DA18" s="691"/>
      <c r="DB18" s="691"/>
      <c r="DC18" s="691"/>
      <c r="DD18" s="670">
        <v>15399</v>
      </c>
      <c r="DE18" s="665"/>
      <c r="DF18" s="665"/>
      <c r="DG18" s="665"/>
      <c r="DH18" s="665"/>
      <c r="DI18" s="665"/>
      <c r="DJ18" s="665"/>
      <c r="DK18" s="665"/>
      <c r="DL18" s="665"/>
      <c r="DM18" s="665"/>
      <c r="DN18" s="665"/>
      <c r="DO18" s="665"/>
      <c r="DP18" s="666"/>
      <c r="DQ18" s="670">
        <v>15399</v>
      </c>
      <c r="DR18" s="665"/>
      <c r="DS18" s="665"/>
      <c r="DT18" s="665"/>
      <c r="DU18" s="665"/>
      <c r="DV18" s="665"/>
      <c r="DW18" s="665"/>
      <c r="DX18" s="665"/>
      <c r="DY18" s="665"/>
      <c r="DZ18" s="665"/>
      <c r="EA18" s="665"/>
      <c r="EB18" s="665"/>
      <c r="EC18" s="705"/>
    </row>
    <row r="19" spans="2:133" ht="11.25" customHeight="1" x14ac:dyDescent="0.2">
      <c r="B19" s="661" t="s">
        <v>273</v>
      </c>
      <c r="C19" s="662"/>
      <c r="D19" s="662"/>
      <c r="E19" s="662"/>
      <c r="F19" s="662"/>
      <c r="G19" s="662"/>
      <c r="H19" s="662"/>
      <c r="I19" s="662"/>
      <c r="J19" s="662"/>
      <c r="K19" s="662"/>
      <c r="L19" s="662"/>
      <c r="M19" s="662"/>
      <c r="N19" s="662"/>
      <c r="O19" s="662"/>
      <c r="P19" s="662"/>
      <c r="Q19" s="663"/>
      <c r="R19" s="664">
        <v>12340</v>
      </c>
      <c r="S19" s="665"/>
      <c r="T19" s="665"/>
      <c r="U19" s="665"/>
      <c r="V19" s="665"/>
      <c r="W19" s="665"/>
      <c r="X19" s="665"/>
      <c r="Y19" s="666"/>
      <c r="Z19" s="691">
        <v>0.1</v>
      </c>
      <c r="AA19" s="691"/>
      <c r="AB19" s="691"/>
      <c r="AC19" s="691"/>
      <c r="AD19" s="692">
        <v>12340</v>
      </c>
      <c r="AE19" s="692"/>
      <c r="AF19" s="692"/>
      <c r="AG19" s="692"/>
      <c r="AH19" s="692"/>
      <c r="AI19" s="692"/>
      <c r="AJ19" s="692"/>
      <c r="AK19" s="692"/>
      <c r="AL19" s="667">
        <v>0.2</v>
      </c>
      <c r="AM19" s="668"/>
      <c r="AN19" s="668"/>
      <c r="AO19" s="693"/>
      <c r="AP19" s="661" t="s">
        <v>274</v>
      </c>
      <c r="AQ19" s="662"/>
      <c r="AR19" s="662"/>
      <c r="AS19" s="662"/>
      <c r="AT19" s="662"/>
      <c r="AU19" s="662"/>
      <c r="AV19" s="662"/>
      <c r="AW19" s="662"/>
      <c r="AX19" s="662"/>
      <c r="AY19" s="662"/>
      <c r="AZ19" s="662"/>
      <c r="BA19" s="662"/>
      <c r="BB19" s="662"/>
      <c r="BC19" s="662"/>
      <c r="BD19" s="662"/>
      <c r="BE19" s="662"/>
      <c r="BF19" s="663"/>
      <c r="BG19" s="664">
        <v>127457</v>
      </c>
      <c r="BH19" s="665"/>
      <c r="BI19" s="665"/>
      <c r="BJ19" s="665"/>
      <c r="BK19" s="665"/>
      <c r="BL19" s="665"/>
      <c r="BM19" s="665"/>
      <c r="BN19" s="666"/>
      <c r="BO19" s="691">
        <v>5.4</v>
      </c>
      <c r="BP19" s="691"/>
      <c r="BQ19" s="691"/>
      <c r="BR19" s="691"/>
      <c r="BS19" s="692" t="s">
        <v>127</v>
      </c>
      <c r="BT19" s="692"/>
      <c r="BU19" s="692"/>
      <c r="BV19" s="692"/>
      <c r="BW19" s="692"/>
      <c r="BX19" s="692"/>
      <c r="BY19" s="692"/>
      <c r="BZ19" s="692"/>
      <c r="CA19" s="692"/>
      <c r="CB19" s="750"/>
      <c r="CD19" s="706" t="s">
        <v>275</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x14ac:dyDescent="0.2">
      <c r="B20" s="661" t="s">
        <v>276</v>
      </c>
      <c r="C20" s="662"/>
      <c r="D20" s="662"/>
      <c r="E20" s="662"/>
      <c r="F20" s="662"/>
      <c r="G20" s="662"/>
      <c r="H20" s="662"/>
      <c r="I20" s="662"/>
      <c r="J20" s="662"/>
      <c r="K20" s="662"/>
      <c r="L20" s="662"/>
      <c r="M20" s="662"/>
      <c r="N20" s="662"/>
      <c r="O20" s="662"/>
      <c r="P20" s="662"/>
      <c r="Q20" s="663"/>
      <c r="R20" s="664">
        <v>2674</v>
      </c>
      <c r="S20" s="665"/>
      <c r="T20" s="665"/>
      <c r="U20" s="665"/>
      <c r="V20" s="665"/>
      <c r="W20" s="665"/>
      <c r="X20" s="665"/>
      <c r="Y20" s="666"/>
      <c r="Z20" s="691">
        <v>0</v>
      </c>
      <c r="AA20" s="691"/>
      <c r="AB20" s="691"/>
      <c r="AC20" s="691"/>
      <c r="AD20" s="692">
        <v>2674</v>
      </c>
      <c r="AE20" s="692"/>
      <c r="AF20" s="692"/>
      <c r="AG20" s="692"/>
      <c r="AH20" s="692"/>
      <c r="AI20" s="692"/>
      <c r="AJ20" s="692"/>
      <c r="AK20" s="692"/>
      <c r="AL20" s="667">
        <v>0</v>
      </c>
      <c r="AM20" s="668"/>
      <c r="AN20" s="668"/>
      <c r="AO20" s="693"/>
      <c r="AP20" s="661" t="s">
        <v>277</v>
      </c>
      <c r="AQ20" s="662"/>
      <c r="AR20" s="662"/>
      <c r="AS20" s="662"/>
      <c r="AT20" s="662"/>
      <c r="AU20" s="662"/>
      <c r="AV20" s="662"/>
      <c r="AW20" s="662"/>
      <c r="AX20" s="662"/>
      <c r="AY20" s="662"/>
      <c r="AZ20" s="662"/>
      <c r="BA20" s="662"/>
      <c r="BB20" s="662"/>
      <c r="BC20" s="662"/>
      <c r="BD20" s="662"/>
      <c r="BE20" s="662"/>
      <c r="BF20" s="663"/>
      <c r="BG20" s="664">
        <v>127457</v>
      </c>
      <c r="BH20" s="665"/>
      <c r="BI20" s="665"/>
      <c r="BJ20" s="665"/>
      <c r="BK20" s="665"/>
      <c r="BL20" s="665"/>
      <c r="BM20" s="665"/>
      <c r="BN20" s="666"/>
      <c r="BO20" s="691">
        <v>5.4</v>
      </c>
      <c r="BP20" s="691"/>
      <c r="BQ20" s="691"/>
      <c r="BR20" s="691"/>
      <c r="BS20" s="692" t="s">
        <v>127</v>
      </c>
      <c r="BT20" s="692"/>
      <c r="BU20" s="692"/>
      <c r="BV20" s="692"/>
      <c r="BW20" s="692"/>
      <c r="BX20" s="692"/>
      <c r="BY20" s="692"/>
      <c r="BZ20" s="692"/>
      <c r="CA20" s="692"/>
      <c r="CB20" s="750"/>
      <c r="CD20" s="706" t="s">
        <v>278</v>
      </c>
      <c r="CE20" s="703"/>
      <c r="CF20" s="703"/>
      <c r="CG20" s="703"/>
      <c r="CH20" s="703"/>
      <c r="CI20" s="703"/>
      <c r="CJ20" s="703"/>
      <c r="CK20" s="703"/>
      <c r="CL20" s="703"/>
      <c r="CM20" s="703"/>
      <c r="CN20" s="703"/>
      <c r="CO20" s="703"/>
      <c r="CP20" s="703"/>
      <c r="CQ20" s="704"/>
      <c r="CR20" s="664">
        <v>17719637</v>
      </c>
      <c r="CS20" s="665"/>
      <c r="CT20" s="665"/>
      <c r="CU20" s="665"/>
      <c r="CV20" s="665"/>
      <c r="CW20" s="665"/>
      <c r="CX20" s="665"/>
      <c r="CY20" s="666"/>
      <c r="CZ20" s="691">
        <v>100</v>
      </c>
      <c r="DA20" s="691"/>
      <c r="DB20" s="691"/>
      <c r="DC20" s="691"/>
      <c r="DD20" s="670">
        <v>2026202</v>
      </c>
      <c r="DE20" s="665"/>
      <c r="DF20" s="665"/>
      <c r="DG20" s="665"/>
      <c r="DH20" s="665"/>
      <c r="DI20" s="665"/>
      <c r="DJ20" s="665"/>
      <c r="DK20" s="665"/>
      <c r="DL20" s="665"/>
      <c r="DM20" s="665"/>
      <c r="DN20" s="665"/>
      <c r="DO20" s="665"/>
      <c r="DP20" s="666"/>
      <c r="DQ20" s="670">
        <v>11057620</v>
      </c>
      <c r="DR20" s="665"/>
      <c r="DS20" s="665"/>
      <c r="DT20" s="665"/>
      <c r="DU20" s="665"/>
      <c r="DV20" s="665"/>
      <c r="DW20" s="665"/>
      <c r="DX20" s="665"/>
      <c r="DY20" s="665"/>
      <c r="DZ20" s="665"/>
      <c r="EA20" s="665"/>
      <c r="EB20" s="665"/>
      <c r="EC20" s="705"/>
    </row>
    <row r="21" spans="2:133" ht="11.25" customHeight="1" x14ac:dyDescent="0.2">
      <c r="B21" s="661" t="s">
        <v>279</v>
      </c>
      <c r="C21" s="662"/>
      <c r="D21" s="662"/>
      <c r="E21" s="662"/>
      <c r="F21" s="662"/>
      <c r="G21" s="662"/>
      <c r="H21" s="662"/>
      <c r="I21" s="662"/>
      <c r="J21" s="662"/>
      <c r="K21" s="662"/>
      <c r="L21" s="662"/>
      <c r="M21" s="662"/>
      <c r="N21" s="662"/>
      <c r="O21" s="662"/>
      <c r="P21" s="662"/>
      <c r="Q21" s="663"/>
      <c r="R21" s="664">
        <v>864</v>
      </c>
      <c r="S21" s="665"/>
      <c r="T21" s="665"/>
      <c r="U21" s="665"/>
      <c r="V21" s="665"/>
      <c r="W21" s="665"/>
      <c r="X21" s="665"/>
      <c r="Y21" s="666"/>
      <c r="Z21" s="691">
        <v>0</v>
      </c>
      <c r="AA21" s="691"/>
      <c r="AB21" s="691"/>
      <c r="AC21" s="691"/>
      <c r="AD21" s="692">
        <v>864</v>
      </c>
      <c r="AE21" s="692"/>
      <c r="AF21" s="692"/>
      <c r="AG21" s="692"/>
      <c r="AH21" s="692"/>
      <c r="AI21" s="692"/>
      <c r="AJ21" s="692"/>
      <c r="AK21" s="692"/>
      <c r="AL21" s="667">
        <v>0</v>
      </c>
      <c r="AM21" s="668"/>
      <c r="AN21" s="668"/>
      <c r="AO21" s="693"/>
      <c r="AP21" s="757" t="s">
        <v>280</v>
      </c>
      <c r="AQ21" s="764"/>
      <c r="AR21" s="764"/>
      <c r="AS21" s="764"/>
      <c r="AT21" s="764"/>
      <c r="AU21" s="764"/>
      <c r="AV21" s="764"/>
      <c r="AW21" s="764"/>
      <c r="AX21" s="764"/>
      <c r="AY21" s="764"/>
      <c r="AZ21" s="764"/>
      <c r="BA21" s="764"/>
      <c r="BB21" s="764"/>
      <c r="BC21" s="764"/>
      <c r="BD21" s="764"/>
      <c r="BE21" s="764"/>
      <c r="BF21" s="759"/>
      <c r="BG21" s="664">
        <v>16490</v>
      </c>
      <c r="BH21" s="665"/>
      <c r="BI21" s="665"/>
      <c r="BJ21" s="665"/>
      <c r="BK21" s="665"/>
      <c r="BL21" s="665"/>
      <c r="BM21" s="665"/>
      <c r="BN21" s="666"/>
      <c r="BO21" s="691">
        <v>0.7</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281</v>
      </c>
      <c r="C22" s="728"/>
      <c r="D22" s="728"/>
      <c r="E22" s="728"/>
      <c r="F22" s="728"/>
      <c r="G22" s="728"/>
      <c r="H22" s="728"/>
      <c r="I22" s="728"/>
      <c r="J22" s="728"/>
      <c r="K22" s="728"/>
      <c r="L22" s="728"/>
      <c r="M22" s="728"/>
      <c r="N22" s="728"/>
      <c r="O22" s="728"/>
      <c r="P22" s="728"/>
      <c r="Q22" s="729"/>
      <c r="R22" s="664">
        <v>38860</v>
      </c>
      <c r="S22" s="665"/>
      <c r="T22" s="665"/>
      <c r="U22" s="665"/>
      <c r="V22" s="665"/>
      <c r="W22" s="665"/>
      <c r="X22" s="665"/>
      <c r="Y22" s="666"/>
      <c r="Z22" s="691">
        <v>0.2</v>
      </c>
      <c r="AA22" s="691"/>
      <c r="AB22" s="691"/>
      <c r="AC22" s="691"/>
      <c r="AD22" s="692">
        <v>35227</v>
      </c>
      <c r="AE22" s="692"/>
      <c r="AF22" s="692"/>
      <c r="AG22" s="692"/>
      <c r="AH22" s="692"/>
      <c r="AI22" s="692"/>
      <c r="AJ22" s="692"/>
      <c r="AK22" s="692"/>
      <c r="AL22" s="667">
        <v>0.5</v>
      </c>
      <c r="AM22" s="668"/>
      <c r="AN22" s="668"/>
      <c r="AO22" s="693"/>
      <c r="AP22" s="757" t="s">
        <v>282</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283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284</v>
      </c>
      <c r="C23" s="662"/>
      <c r="D23" s="662"/>
      <c r="E23" s="662"/>
      <c r="F23" s="662"/>
      <c r="G23" s="662"/>
      <c r="H23" s="662"/>
      <c r="I23" s="662"/>
      <c r="J23" s="662"/>
      <c r="K23" s="662"/>
      <c r="L23" s="662"/>
      <c r="M23" s="662"/>
      <c r="N23" s="662"/>
      <c r="O23" s="662"/>
      <c r="P23" s="662"/>
      <c r="Q23" s="663"/>
      <c r="R23" s="664">
        <v>5623436</v>
      </c>
      <c r="S23" s="665"/>
      <c r="T23" s="665"/>
      <c r="U23" s="665"/>
      <c r="V23" s="665"/>
      <c r="W23" s="665"/>
      <c r="X23" s="665"/>
      <c r="Y23" s="666"/>
      <c r="Z23" s="691">
        <v>29.2</v>
      </c>
      <c r="AA23" s="691"/>
      <c r="AB23" s="691"/>
      <c r="AC23" s="691"/>
      <c r="AD23" s="692">
        <v>4565213</v>
      </c>
      <c r="AE23" s="692"/>
      <c r="AF23" s="692"/>
      <c r="AG23" s="692"/>
      <c r="AH23" s="692"/>
      <c r="AI23" s="692"/>
      <c r="AJ23" s="692"/>
      <c r="AK23" s="692"/>
      <c r="AL23" s="667">
        <v>59.8</v>
      </c>
      <c r="AM23" s="668"/>
      <c r="AN23" s="668"/>
      <c r="AO23" s="693"/>
      <c r="AP23" s="757" t="s">
        <v>285</v>
      </c>
      <c r="AQ23" s="764"/>
      <c r="AR23" s="764"/>
      <c r="AS23" s="764"/>
      <c r="AT23" s="764"/>
      <c r="AU23" s="764"/>
      <c r="AV23" s="764"/>
      <c r="AW23" s="764"/>
      <c r="AX23" s="764"/>
      <c r="AY23" s="764"/>
      <c r="AZ23" s="764"/>
      <c r="BA23" s="764"/>
      <c r="BB23" s="764"/>
      <c r="BC23" s="764"/>
      <c r="BD23" s="764"/>
      <c r="BE23" s="764"/>
      <c r="BF23" s="759"/>
      <c r="BG23" s="664">
        <v>110967</v>
      </c>
      <c r="BH23" s="665"/>
      <c r="BI23" s="665"/>
      <c r="BJ23" s="665"/>
      <c r="BK23" s="665"/>
      <c r="BL23" s="665"/>
      <c r="BM23" s="665"/>
      <c r="BN23" s="666"/>
      <c r="BO23" s="691">
        <v>4.7</v>
      </c>
      <c r="BP23" s="691"/>
      <c r="BQ23" s="691"/>
      <c r="BR23" s="691"/>
      <c r="BS23" s="692" t="s">
        <v>127</v>
      </c>
      <c r="BT23" s="692"/>
      <c r="BU23" s="692"/>
      <c r="BV23" s="692"/>
      <c r="BW23" s="692"/>
      <c r="BX23" s="692"/>
      <c r="BY23" s="692"/>
      <c r="BZ23" s="692"/>
      <c r="CA23" s="692"/>
      <c r="CB23" s="750"/>
      <c r="CD23" s="766" t="s">
        <v>225</v>
      </c>
      <c r="CE23" s="767"/>
      <c r="CF23" s="767"/>
      <c r="CG23" s="767"/>
      <c r="CH23" s="767"/>
      <c r="CI23" s="767"/>
      <c r="CJ23" s="767"/>
      <c r="CK23" s="767"/>
      <c r="CL23" s="767"/>
      <c r="CM23" s="767"/>
      <c r="CN23" s="767"/>
      <c r="CO23" s="767"/>
      <c r="CP23" s="767"/>
      <c r="CQ23" s="768"/>
      <c r="CR23" s="766" t="s">
        <v>286</v>
      </c>
      <c r="CS23" s="767"/>
      <c r="CT23" s="767"/>
      <c r="CU23" s="767"/>
      <c r="CV23" s="767"/>
      <c r="CW23" s="767"/>
      <c r="CX23" s="767"/>
      <c r="CY23" s="768"/>
      <c r="CZ23" s="766" t="s">
        <v>287</v>
      </c>
      <c r="DA23" s="767"/>
      <c r="DB23" s="767"/>
      <c r="DC23" s="768"/>
      <c r="DD23" s="766" t="s">
        <v>288</v>
      </c>
      <c r="DE23" s="767"/>
      <c r="DF23" s="767"/>
      <c r="DG23" s="767"/>
      <c r="DH23" s="767"/>
      <c r="DI23" s="767"/>
      <c r="DJ23" s="767"/>
      <c r="DK23" s="768"/>
      <c r="DL23" s="775" t="s">
        <v>289</v>
      </c>
      <c r="DM23" s="776"/>
      <c r="DN23" s="776"/>
      <c r="DO23" s="776"/>
      <c r="DP23" s="776"/>
      <c r="DQ23" s="776"/>
      <c r="DR23" s="776"/>
      <c r="DS23" s="776"/>
      <c r="DT23" s="776"/>
      <c r="DU23" s="776"/>
      <c r="DV23" s="777"/>
      <c r="DW23" s="766" t="s">
        <v>290</v>
      </c>
      <c r="DX23" s="767"/>
      <c r="DY23" s="767"/>
      <c r="DZ23" s="767"/>
      <c r="EA23" s="767"/>
      <c r="EB23" s="767"/>
      <c r="EC23" s="768"/>
    </row>
    <row r="24" spans="2:133" ht="11.25" customHeight="1" x14ac:dyDescent="0.2">
      <c r="B24" s="661" t="s">
        <v>291</v>
      </c>
      <c r="C24" s="662"/>
      <c r="D24" s="662"/>
      <c r="E24" s="662"/>
      <c r="F24" s="662"/>
      <c r="G24" s="662"/>
      <c r="H24" s="662"/>
      <c r="I24" s="662"/>
      <c r="J24" s="662"/>
      <c r="K24" s="662"/>
      <c r="L24" s="662"/>
      <c r="M24" s="662"/>
      <c r="N24" s="662"/>
      <c r="O24" s="662"/>
      <c r="P24" s="662"/>
      <c r="Q24" s="663"/>
      <c r="R24" s="664">
        <v>4565213</v>
      </c>
      <c r="S24" s="665"/>
      <c r="T24" s="665"/>
      <c r="U24" s="665"/>
      <c r="V24" s="665"/>
      <c r="W24" s="665"/>
      <c r="X24" s="665"/>
      <c r="Y24" s="666"/>
      <c r="Z24" s="691">
        <v>23.7</v>
      </c>
      <c r="AA24" s="691"/>
      <c r="AB24" s="691"/>
      <c r="AC24" s="691"/>
      <c r="AD24" s="692">
        <v>4565213</v>
      </c>
      <c r="AE24" s="692"/>
      <c r="AF24" s="692"/>
      <c r="AG24" s="692"/>
      <c r="AH24" s="692"/>
      <c r="AI24" s="692"/>
      <c r="AJ24" s="692"/>
      <c r="AK24" s="692"/>
      <c r="AL24" s="667">
        <v>59.8</v>
      </c>
      <c r="AM24" s="668"/>
      <c r="AN24" s="668"/>
      <c r="AO24" s="693"/>
      <c r="AP24" s="757" t="s">
        <v>292</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293</v>
      </c>
      <c r="CE24" s="721"/>
      <c r="CF24" s="721"/>
      <c r="CG24" s="721"/>
      <c r="CH24" s="721"/>
      <c r="CI24" s="721"/>
      <c r="CJ24" s="721"/>
      <c r="CK24" s="721"/>
      <c r="CL24" s="721"/>
      <c r="CM24" s="721"/>
      <c r="CN24" s="721"/>
      <c r="CO24" s="721"/>
      <c r="CP24" s="721"/>
      <c r="CQ24" s="722"/>
      <c r="CR24" s="717">
        <v>5874272</v>
      </c>
      <c r="CS24" s="718"/>
      <c r="CT24" s="718"/>
      <c r="CU24" s="718"/>
      <c r="CV24" s="718"/>
      <c r="CW24" s="718"/>
      <c r="CX24" s="718"/>
      <c r="CY24" s="761"/>
      <c r="CZ24" s="762">
        <v>33.200000000000003</v>
      </c>
      <c r="DA24" s="735"/>
      <c r="DB24" s="735"/>
      <c r="DC24" s="765"/>
      <c r="DD24" s="760">
        <v>4078504</v>
      </c>
      <c r="DE24" s="718"/>
      <c r="DF24" s="718"/>
      <c r="DG24" s="718"/>
      <c r="DH24" s="718"/>
      <c r="DI24" s="718"/>
      <c r="DJ24" s="718"/>
      <c r="DK24" s="761"/>
      <c r="DL24" s="760">
        <v>3673292</v>
      </c>
      <c r="DM24" s="718"/>
      <c r="DN24" s="718"/>
      <c r="DO24" s="718"/>
      <c r="DP24" s="718"/>
      <c r="DQ24" s="718"/>
      <c r="DR24" s="718"/>
      <c r="DS24" s="718"/>
      <c r="DT24" s="718"/>
      <c r="DU24" s="718"/>
      <c r="DV24" s="761"/>
      <c r="DW24" s="762">
        <v>46.1</v>
      </c>
      <c r="DX24" s="735"/>
      <c r="DY24" s="735"/>
      <c r="DZ24" s="735"/>
      <c r="EA24" s="735"/>
      <c r="EB24" s="735"/>
      <c r="EC24" s="763"/>
    </row>
    <row r="25" spans="2:133" ht="11.25" customHeight="1" x14ac:dyDescent="0.2">
      <c r="B25" s="661" t="s">
        <v>294</v>
      </c>
      <c r="C25" s="662"/>
      <c r="D25" s="662"/>
      <c r="E25" s="662"/>
      <c r="F25" s="662"/>
      <c r="G25" s="662"/>
      <c r="H25" s="662"/>
      <c r="I25" s="662"/>
      <c r="J25" s="662"/>
      <c r="K25" s="662"/>
      <c r="L25" s="662"/>
      <c r="M25" s="662"/>
      <c r="N25" s="662"/>
      <c r="O25" s="662"/>
      <c r="P25" s="662"/>
      <c r="Q25" s="663"/>
      <c r="R25" s="664">
        <v>1058219</v>
      </c>
      <c r="S25" s="665"/>
      <c r="T25" s="665"/>
      <c r="U25" s="665"/>
      <c r="V25" s="665"/>
      <c r="W25" s="665"/>
      <c r="X25" s="665"/>
      <c r="Y25" s="666"/>
      <c r="Z25" s="691">
        <v>5.5</v>
      </c>
      <c r="AA25" s="691"/>
      <c r="AB25" s="691"/>
      <c r="AC25" s="691"/>
      <c r="AD25" s="692" t="s">
        <v>127</v>
      </c>
      <c r="AE25" s="692"/>
      <c r="AF25" s="692"/>
      <c r="AG25" s="692"/>
      <c r="AH25" s="692"/>
      <c r="AI25" s="692"/>
      <c r="AJ25" s="692"/>
      <c r="AK25" s="692"/>
      <c r="AL25" s="667" t="s">
        <v>127</v>
      </c>
      <c r="AM25" s="668"/>
      <c r="AN25" s="668"/>
      <c r="AO25" s="693"/>
      <c r="AP25" s="757" t="s">
        <v>295</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706" t="s">
        <v>296</v>
      </c>
      <c r="CE25" s="703"/>
      <c r="CF25" s="703"/>
      <c r="CG25" s="703"/>
      <c r="CH25" s="703"/>
      <c r="CI25" s="703"/>
      <c r="CJ25" s="703"/>
      <c r="CK25" s="703"/>
      <c r="CL25" s="703"/>
      <c r="CM25" s="703"/>
      <c r="CN25" s="703"/>
      <c r="CO25" s="703"/>
      <c r="CP25" s="703"/>
      <c r="CQ25" s="704"/>
      <c r="CR25" s="664">
        <v>2374453</v>
      </c>
      <c r="CS25" s="675"/>
      <c r="CT25" s="675"/>
      <c r="CU25" s="675"/>
      <c r="CV25" s="675"/>
      <c r="CW25" s="675"/>
      <c r="CX25" s="675"/>
      <c r="CY25" s="676"/>
      <c r="CZ25" s="667">
        <v>13.4</v>
      </c>
      <c r="DA25" s="677"/>
      <c r="DB25" s="677"/>
      <c r="DC25" s="678"/>
      <c r="DD25" s="670">
        <v>2269743</v>
      </c>
      <c r="DE25" s="675"/>
      <c r="DF25" s="675"/>
      <c r="DG25" s="675"/>
      <c r="DH25" s="675"/>
      <c r="DI25" s="675"/>
      <c r="DJ25" s="675"/>
      <c r="DK25" s="676"/>
      <c r="DL25" s="670">
        <v>1943565</v>
      </c>
      <c r="DM25" s="675"/>
      <c r="DN25" s="675"/>
      <c r="DO25" s="675"/>
      <c r="DP25" s="675"/>
      <c r="DQ25" s="675"/>
      <c r="DR25" s="675"/>
      <c r="DS25" s="675"/>
      <c r="DT25" s="675"/>
      <c r="DU25" s="675"/>
      <c r="DV25" s="676"/>
      <c r="DW25" s="667">
        <v>24.4</v>
      </c>
      <c r="DX25" s="677"/>
      <c r="DY25" s="677"/>
      <c r="DZ25" s="677"/>
      <c r="EA25" s="677"/>
      <c r="EB25" s="677"/>
      <c r="EC25" s="698"/>
    </row>
    <row r="26" spans="2:133" ht="11.25" customHeight="1" x14ac:dyDescent="0.2">
      <c r="B26" s="661" t="s">
        <v>297</v>
      </c>
      <c r="C26" s="662"/>
      <c r="D26" s="662"/>
      <c r="E26" s="662"/>
      <c r="F26" s="662"/>
      <c r="G26" s="662"/>
      <c r="H26" s="662"/>
      <c r="I26" s="662"/>
      <c r="J26" s="662"/>
      <c r="K26" s="662"/>
      <c r="L26" s="662"/>
      <c r="M26" s="662"/>
      <c r="N26" s="662"/>
      <c r="O26" s="662"/>
      <c r="P26" s="662"/>
      <c r="Q26" s="663"/>
      <c r="R26" s="664">
        <v>4</v>
      </c>
      <c r="S26" s="665"/>
      <c r="T26" s="665"/>
      <c r="U26" s="665"/>
      <c r="V26" s="665"/>
      <c r="W26" s="665"/>
      <c r="X26" s="665"/>
      <c r="Y26" s="666"/>
      <c r="Z26" s="691">
        <v>0</v>
      </c>
      <c r="AA26" s="691"/>
      <c r="AB26" s="691"/>
      <c r="AC26" s="691"/>
      <c r="AD26" s="692" t="s">
        <v>127</v>
      </c>
      <c r="AE26" s="692"/>
      <c r="AF26" s="692"/>
      <c r="AG26" s="692"/>
      <c r="AH26" s="692"/>
      <c r="AI26" s="692"/>
      <c r="AJ26" s="692"/>
      <c r="AK26" s="692"/>
      <c r="AL26" s="667" t="s">
        <v>127</v>
      </c>
      <c r="AM26" s="668"/>
      <c r="AN26" s="668"/>
      <c r="AO26" s="693"/>
      <c r="AP26" s="757" t="s">
        <v>298</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706" t="s">
        <v>299</v>
      </c>
      <c r="CE26" s="703"/>
      <c r="CF26" s="703"/>
      <c r="CG26" s="703"/>
      <c r="CH26" s="703"/>
      <c r="CI26" s="703"/>
      <c r="CJ26" s="703"/>
      <c r="CK26" s="703"/>
      <c r="CL26" s="703"/>
      <c r="CM26" s="703"/>
      <c r="CN26" s="703"/>
      <c r="CO26" s="703"/>
      <c r="CP26" s="703"/>
      <c r="CQ26" s="704"/>
      <c r="CR26" s="664">
        <v>1372220</v>
      </c>
      <c r="CS26" s="665"/>
      <c r="CT26" s="665"/>
      <c r="CU26" s="665"/>
      <c r="CV26" s="665"/>
      <c r="CW26" s="665"/>
      <c r="CX26" s="665"/>
      <c r="CY26" s="666"/>
      <c r="CZ26" s="667">
        <v>7.7</v>
      </c>
      <c r="DA26" s="677"/>
      <c r="DB26" s="677"/>
      <c r="DC26" s="678"/>
      <c r="DD26" s="670">
        <v>1295847</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698"/>
    </row>
    <row r="27" spans="2:133" ht="11.25" customHeight="1" x14ac:dyDescent="0.2">
      <c r="B27" s="661" t="s">
        <v>300</v>
      </c>
      <c r="C27" s="662"/>
      <c r="D27" s="662"/>
      <c r="E27" s="662"/>
      <c r="F27" s="662"/>
      <c r="G27" s="662"/>
      <c r="H27" s="662"/>
      <c r="I27" s="662"/>
      <c r="J27" s="662"/>
      <c r="K27" s="662"/>
      <c r="L27" s="662"/>
      <c r="M27" s="662"/>
      <c r="N27" s="662"/>
      <c r="O27" s="662"/>
      <c r="P27" s="662"/>
      <c r="Q27" s="663"/>
      <c r="R27" s="664">
        <v>8785839</v>
      </c>
      <c r="S27" s="665"/>
      <c r="T27" s="665"/>
      <c r="U27" s="665"/>
      <c r="V27" s="665"/>
      <c r="W27" s="665"/>
      <c r="X27" s="665"/>
      <c r="Y27" s="666"/>
      <c r="Z27" s="691">
        <v>45.6</v>
      </c>
      <c r="AA27" s="691"/>
      <c r="AB27" s="691"/>
      <c r="AC27" s="691"/>
      <c r="AD27" s="692">
        <v>7612761</v>
      </c>
      <c r="AE27" s="692"/>
      <c r="AF27" s="692"/>
      <c r="AG27" s="692"/>
      <c r="AH27" s="692"/>
      <c r="AI27" s="692"/>
      <c r="AJ27" s="692"/>
      <c r="AK27" s="692"/>
      <c r="AL27" s="667">
        <v>99.699996948242188</v>
      </c>
      <c r="AM27" s="668"/>
      <c r="AN27" s="668"/>
      <c r="AO27" s="693"/>
      <c r="AP27" s="661" t="s">
        <v>301</v>
      </c>
      <c r="AQ27" s="662"/>
      <c r="AR27" s="662"/>
      <c r="AS27" s="662"/>
      <c r="AT27" s="662"/>
      <c r="AU27" s="662"/>
      <c r="AV27" s="662"/>
      <c r="AW27" s="662"/>
      <c r="AX27" s="662"/>
      <c r="AY27" s="662"/>
      <c r="AZ27" s="662"/>
      <c r="BA27" s="662"/>
      <c r="BB27" s="662"/>
      <c r="BC27" s="662"/>
      <c r="BD27" s="662"/>
      <c r="BE27" s="662"/>
      <c r="BF27" s="663"/>
      <c r="BG27" s="664">
        <v>2360096</v>
      </c>
      <c r="BH27" s="665"/>
      <c r="BI27" s="665"/>
      <c r="BJ27" s="665"/>
      <c r="BK27" s="665"/>
      <c r="BL27" s="665"/>
      <c r="BM27" s="665"/>
      <c r="BN27" s="666"/>
      <c r="BO27" s="691">
        <v>100</v>
      </c>
      <c r="BP27" s="691"/>
      <c r="BQ27" s="691"/>
      <c r="BR27" s="691"/>
      <c r="BS27" s="692">
        <v>23732</v>
      </c>
      <c r="BT27" s="692"/>
      <c r="BU27" s="692"/>
      <c r="BV27" s="692"/>
      <c r="BW27" s="692"/>
      <c r="BX27" s="692"/>
      <c r="BY27" s="692"/>
      <c r="BZ27" s="692"/>
      <c r="CA27" s="692"/>
      <c r="CB27" s="750"/>
      <c r="CD27" s="706" t="s">
        <v>302</v>
      </c>
      <c r="CE27" s="703"/>
      <c r="CF27" s="703"/>
      <c r="CG27" s="703"/>
      <c r="CH27" s="703"/>
      <c r="CI27" s="703"/>
      <c r="CJ27" s="703"/>
      <c r="CK27" s="703"/>
      <c r="CL27" s="703"/>
      <c r="CM27" s="703"/>
      <c r="CN27" s="703"/>
      <c r="CO27" s="703"/>
      <c r="CP27" s="703"/>
      <c r="CQ27" s="704"/>
      <c r="CR27" s="664">
        <v>2158243</v>
      </c>
      <c r="CS27" s="675"/>
      <c r="CT27" s="675"/>
      <c r="CU27" s="675"/>
      <c r="CV27" s="675"/>
      <c r="CW27" s="675"/>
      <c r="CX27" s="675"/>
      <c r="CY27" s="676"/>
      <c r="CZ27" s="667">
        <v>12.2</v>
      </c>
      <c r="DA27" s="677"/>
      <c r="DB27" s="677"/>
      <c r="DC27" s="678"/>
      <c r="DD27" s="670">
        <v>522540</v>
      </c>
      <c r="DE27" s="675"/>
      <c r="DF27" s="675"/>
      <c r="DG27" s="675"/>
      <c r="DH27" s="675"/>
      <c r="DI27" s="675"/>
      <c r="DJ27" s="675"/>
      <c r="DK27" s="676"/>
      <c r="DL27" s="670">
        <v>486884</v>
      </c>
      <c r="DM27" s="675"/>
      <c r="DN27" s="675"/>
      <c r="DO27" s="675"/>
      <c r="DP27" s="675"/>
      <c r="DQ27" s="675"/>
      <c r="DR27" s="675"/>
      <c r="DS27" s="675"/>
      <c r="DT27" s="675"/>
      <c r="DU27" s="675"/>
      <c r="DV27" s="676"/>
      <c r="DW27" s="667">
        <v>6.1</v>
      </c>
      <c r="DX27" s="677"/>
      <c r="DY27" s="677"/>
      <c r="DZ27" s="677"/>
      <c r="EA27" s="677"/>
      <c r="EB27" s="677"/>
      <c r="EC27" s="698"/>
    </row>
    <row r="28" spans="2:133" ht="11.25" customHeight="1" x14ac:dyDescent="0.2">
      <c r="B28" s="661" t="s">
        <v>303</v>
      </c>
      <c r="C28" s="662"/>
      <c r="D28" s="662"/>
      <c r="E28" s="662"/>
      <c r="F28" s="662"/>
      <c r="G28" s="662"/>
      <c r="H28" s="662"/>
      <c r="I28" s="662"/>
      <c r="J28" s="662"/>
      <c r="K28" s="662"/>
      <c r="L28" s="662"/>
      <c r="M28" s="662"/>
      <c r="N28" s="662"/>
      <c r="O28" s="662"/>
      <c r="P28" s="662"/>
      <c r="Q28" s="663"/>
      <c r="R28" s="664">
        <v>3473</v>
      </c>
      <c r="S28" s="665"/>
      <c r="T28" s="665"/>
      <c r="U28" s="665"/>
      <c r="V28" s="665"/>
      <c r="W28" s="665"/>
      <c r="X28" s="665"/>
      <c r="Y28" s="666"/>
      <c r="Z28" s="691">
        <v>0</v>
      </c>
      <c r="AA28" s="691"/>
      <c r="AB28" s="691"/>
      <c r="AC28" s="691"/>
      <c r="AD28" s="692">
        <v>3473</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304</v>
      </c>
      <c r="CE28" s="703"/>
      <c r="CF28" s="703"/>
      <c r="CG28" s="703"/>
      <c r="CH28" s="703"/>
      <c r="CI28" s="703"/>
      <c r="CJ28" s="703"/>
      <c r="CK28" s="703"/>
      <c r="CL28" s="703"/>
      <c r="CM28" s="703"/>
      <c r="CN28" s="703"/>
      <c r="CO28" s="703"/>
      <c r="CP28" s="703"/>
      <c r="CQ28" s="704"/>
      <c r="CR28" s="664">
        <v>1341576</v>
      </c>
      <c r="CS28" s="665"/>
      <c r="CT28" s="665"/>
      <c r="CU28" s="665"/>
      <c r="CV28" s="665"/>
      <c r="CW28" s="665"/>
      <c r="CX28" s="665"/>
      <c r="CY28" s="666"/>
      <c r="CZ28" s="667">
        <v>7.6</v>
      </c>
      <c r="DA28" s="677"/>
      <c r="DB28" s="677"/>
      <c r="DC28" s="678"/>
      <c r="DD28" s="670">
        <v>1286221</v>
      </c>
      <c r="DE28" s="665"/>
      <c r="DF28" s="665"/>
      <c r="DG28" s="665"/>
      <c r="DH28" s="665"/>
      <c r="DI28" s="665"/>
      <c r="DJ28" s="665"/>
      <c r="DK28" s="666"/>
      <c r="DL28" s="670">
        <v>1242843</v>
      </c>
      <c r="DM28" s="665"/>
      <c r="DN28" s="665"/>
      <c r="DO28" s="665"/>
      <c r="DP28" s="665"/>
      <c r="DQ28" s="665"/>
      <c r="DR28" s="665"/>
      <c r="DS28" s="665"/>
      <c r="DT28" s="665"/>
      <c r="DU28" s="665"/>
      <c r="DV28" s="666"/>
      <c r="DW28" s="667">
        <v>15.6</v>
      </c>
      <c r="DX28" s="677"/>
      <c r="DY28" s="677"/>
      <c r="DZ28" s="677"/>
      <c r="EA28" s="677"/>
      <c r="EB28" s="677"/>
      <c r="EC28" s="698"/>
    </row>
    <row r="29" spans="2:133" ht="11.25" customHeight="1" x14ac:dyDescent="0.2">
      <c r="B29" s="661" t="s">
        <v>305</v>
      </c>
      <c r="C29" s="662"/>
      <c r="D29" s="662"/>
      <c r="E29" s="662"/>
      <c r="F29" s="662"/>
      <c r="G29" s="662"/>
      <c r="H29" s="662"/>
      <c r="I29" s="662"/>
      <c r="J29" s="662"/>
      <c r="K29" s="662"/>
      <c r="L29" s="662"/>
      <c r="M29" s="662"/>
      <c r="N29" s="662"/>
      <c r="O29" s="662"/>
      <c r="P29" s="662"/>
      <c r="Q29" s="663"/>
      <c r="R29" s="664">
        <v>24109</v>
      </c>
      <c r="S29" s="665"/>
      <c r="T29" s="665"/>
      <c r="U29" s="665"/>
      <c r="V29" s="665"/>
      <c r="W29" s="665"/>
      <c r="X29" s="665"/>
      <c r="Y29" s="666"/>
      <c r="Z29" s="691">
        <v>0.1</v>
      </c>
      <c r="AA29" s="691"/>
      <c r="AB29" s="691"/>
      <c r="AC29" s="691"/>
      <c r="AD29" s="692" t="s">
        <v>127</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306</v>
      </c>
      <c r="CE29" s="752"/>
      <c r="CF29" s="706" t="s">
        <v>70</v>
      </c>
      <c r="CG29" s="703"/>
      <c r="CH29" s="703"/>
      <c r="CI29" s="703"/>
      <c r="CJ29" s="703"/>
      <c r="CK29" s="703"/>
      <c r="CL29" s="703"/>
      <c r="CM29" s="703"/>
      <c r="CN29" s="703"/>
      <c r="CO29" s="703"/>
      <c r="CP29" s="703"/>
      <c r="CQ29" s="704"/>
      <c r="CR29" s="664">
        <v>1341576</v>
      </c>
      <c r="CS29" s="675"/>
      <c r="CT29" s="675"/>
      <c r="CU29" s="675"/>
      <c r="CV29" s="675"/>
      <c r="CW29" s="675"/>
      <c r="CX29" s="675"/>
      <c r="CY29" s="676"/>
      <c r="CZ29" s="667">
        <v>7.6</v>
      </c>
      <c r="DA29" s="677"/>
      <c r="DB29" s="677"/>
      <c r="DC29" s="678"/>
      <c r="DD29" s="670">
        <v>1286221</v>
      </c>
      <c r="DE29" s="675"/>
      <c r="DF29" s="675"/>
      <c r="DG29" s="675"/>
      <c r="DH29" s="675"/>
      <c r="DI29" s="675"/>
      <c r="DJ29" s="675"/>
      <c r="DK29" s="676"/>
      <c r="DL29" s="670">
        <v>1242843</v>
      </c>
      <c r="DM29" s="675"/>
      <c r="DN29" s="675"/>
      <c r="DO29" s="675"/>
      <c r="DP29" s="675"/>
      <c r="DQ29" s="675"/>
      <c r="DR29" s="675"/>
      <c r="DS29" s="675"/>
      <c r="DT29" s="675"/>
      <c r="DU29" s="675"/>
      <c r="DV29" s="676"/>
      <c r="DW29" s="667">
        <v>15.6</v>
      </c>
      <c r="DX29" s="677"/>
      <c r="DY29" s="677"/>
      <c r="DZ29" s="677"/>
      <c r="EA29" s="677"/>
      <c r="EB29" s="677"/>
      <c r="EC29" s="698"/>
    </row>
    <row r="30" spans="2:133" ht="11.25" customHeight="1" x14ac:dyDescent="0.2">
      <c r="B30" s="661" t="s">
        <v>307</v>
      </c>
      <c r="C30" s="662"/>
      <c r="D30" s="662"/>
      <c r="E30" s="662"/>
      <c r="F30" s="662"/>
      <c r="G30" s="662"/>
      <c r="H30" s="662"/>
      <c r="I30" s="662"/>
      <c r="J30" s="662"/>
      <c r="K30" s="662"/>
      <c r="L30" s="662"/>
      <c r="M30" s="662"/>
      <c r="N30" s="662"/>
      <c r="O30" s="662"/>
      <c r="P30" s="662"/>
      <c r="Q30" s="663"/>
      <c r="R30" s="664">
        <v>98048</v>
      </c>
      <c r="S30" s="665"/>
      <c r="T30" s="665"/>
      <c r="U30" s="665"/>
      <c r="V30" s="665"/>
      <c r="W30" s="665"/>
      <c r="X30" s="665"/>
      <c r="Y30" s="666"/>
      <c r="Z30" s="691">
        <v>0.5</v>
      </c>
      <c r="AA30" s="691"/>
      <c r="AB30" s="691"/>
      <c r="AC30" s="691"/>
      <c r="AD30" s="692">
        <v>4321</v>
      </c>
      <c r="AE30" s="692"/>
      <c r="AF30" s="692"/>
      <c r="AG30" s="692"/>
      <c r="AH30" s="692"/>
      <c r="AI30" s="692"/>
      <c r="AJ30" s="692"/>
      <c r="AK30" s="692"/>
      <c r="AL30" s="667">
        <v>0.1</v>
      </c>
      <c r="AM30" s="668"/>
      <c r="AN30" s="668"/>
      <c r="AO30" s="693"/>
      <c r="AP30" s="723" t="s">
        <v>225</v>
      </c>
      <c r="AQ30" s="724"/>
      <c r="AR30" s="724"/>
      <c r="AS30" s="724"/>
      <c r="AT30" s="724"/>
      <c r="AU30" s="724"/>
      <c r="AV30" s="724"/>
      <c r="AW30" s="724"/>
      <c r="AX30" s="724"/>
      <c r="AY30" s="724"/>
      <c r="AZ30" s="724"/>
      <c r="BA30" s="724"/>
      <c r="BB30" s="724"/>
      <c r="BC30" s="724"/>
      <c r="BD30" s="724"/>
      <c r="BE30" s="724"/>
      <c r="BF30" s="725"/>
      <c r="BG30" s="723" t="s">
        <v>308</v>
      </c>
      <c r="BH30" s="748"/>
      <c r="BI30" s="748"/>
      <c r="BJ30" s="748"/>
      <c r="BK30" s="748"/>
      <c r="BL30" s="748"/>
      <c r="BM30" s="748"/>
      <c r="BN30" s="748"/>
      <c r="BO30" s="748"/>
      <c r="BP30" s="748"/>
      <c r="BQ30" s="749"/>
      <c r="BR30" s="723" t="s">
        <v>309</v>
      </c>
      <c r="BS30" s="748"/>
      <c r="BT30" s="748"/>
      <c r="BU30" s="748"/>
      <c r="BV30" s="748"/>
      <c r="BW30" s="748"/>
      <c r="BX30" s="748"/>
      <c r="BY30" s="748"/>
      <c r="BZ30" s="748"/>
      <c r="CA30" s="748"/>
      <c r="CB30" s="749"/>
      <c r="CD30" s="753"/>
      <c r="CE30" s="754"/>
      <c r="CF30" s="706" t="s">
        <v>310</v>
      </c>
      <c r="CG30" s="703"/>
      <c r="CH30" s="703"/>
      <c r="CI30" s="703"/>
      <c r="CJ30" s="703"/>
      <c r="CK30" s="703"/>
      <c r="CL30" s="703"/>
      <c r="CM30" s="703"/>
      <c r="CN30" s="703"/>
      <c r="CO30" s="703"/>
      <c r="CP30" s="703"/>
      <c r="CQ30" s="704"/>
      <c r="CR30" s="664">
        <v>1292416</v>
      </c>
      <c r="CS30" s="665"/>
      <c r="CT30" s="665"/>
      <c r="CU30" s="665"/>
      <c r="CV30" s="665"/>
      <c r="CW30" s="665"/>
      <c r="CX30" s="665"/>
      <c r="CY30" s="666"/>
      <c r="CZ30" s="667">
        <v>7.3</v>
      </c>
      <c r="DA30" s="677"/>
      <c r="DB30" s="677"/>
      <c r="DC30" s="678"/>
      <c r="DD30" s="670">
        <v>1237061</v>
      </c>
      <c r="DE30" s="665"/>
      <c r="DF30" s="665"/>
      <c r="DG30" s="665"/>
      <c r="DH30" s="665"/>
      <c r="DI30" s="665"/>
      <c r="DJ30" s="665"/>
      <c r="DK30" s="666"/>
      <c r="DL30" s="670">
        <v>1193683</v>
      </c>
      <c r="DM30" s="665"/>
      <c r="DN30" s="665"/>
      <c r="DO30" s="665"/>
      <c r="DP30" s="665"/>
      <c r="DQ30" s="665"/>
      <c r="DR30" s="665"/>
      <c r="DS30" s="665"/>
      <c r="DT30" s="665"/>
      <c r="DU30" s="665"/>
      <c r="DV30" s="666"/>
      <c r="DW30" s="667">
        <v>15</v>
      </c>
      <c r="DX30" s="677"/>
      <c r="DY30" s="677"/>
      <c r="DZ30" s="677"/>
      <c r="EA30" s="677"/>
      <c r="EB30" s="677"/>
      <c r="EC30" s="698"/>
    </row>
    <row r="31" spans="2:133" ht="11.25" customHeight="1" x14ac:dyDescent="0.2">
      <c r="B31" s="661" t="s">
        <v>311</v>
      </c>
      <c r="C31" s="662"/>
      <c r="D31" s="662"/>
      <c r="E31" s="662"/>
      <c r="F31" s="662"/>
      <c r="G31" s="662"/>
      <c r="H31" s="662"/>
      <c r="I31" s="662"/>
      <c r="J31" s="662"/>
      <c r="K31" s="662"/>
      <c r="L31" s="662"/>
      <c r="M31" s="662"/>
      <c r="N31" s="662"/>
      <c r="O31" s="662"/>
      <c r="P31" s="662"/>
      <c r="Q31" s="663"/>
      <c r="R31" s="664">
        <v>14568</v>
      </c>
      <c r="S31" s="665"/>
      <c r="T31" s="665"/>
      <c r="U31" s="665"/>
      <c r="V31" s="665"/>
      <c r="W31" s="665"/>
      <c r="X31" s="665"/>
      <c r="Y31" s="666"/>
      <c r="Z31" s="691">
        <v>0.1</v>
      </c>
      <c r="AA31" s="691"/>
      <c r="AB31" s="691"/>
      <c r="AC31" s="691"/>
      <c r="AD31" s="692" t="s">
        <v>127</v>
      </c>
      <c r="AE31" s="692"/>
      <c r="AF31" s="692"/>
      <c r="AG31" s="692"/>
      <c r="AH31" s="692"/>
      <c r="AI31" s="692"/>
      <c r="AJ31" s="692"/>
      <c r="AK31" s="692"/>
      <c r="AL31" s="667" t="s">
        <v>127</v>
      </c>
      <c r="AM31" s="668"/>
      <c r="AN31" s="668"/>
      <c r="AO31" s="693"/>
      <c r="AP31" s="737" t="s">
        <v>312</v>
      </c>
      <c r="AQ31" s="738"/>
      <c r="AR31" s="738"/>
      <c r="AS31" s="738"/>
      <c r="AT31" s="743" t="s">
        <v>313</v>
      </c>
      <c r="AU31" s="359"/>
      <c r="AV31" s="359"/>
      <c r="AW31" s="359"/>
      <c r="AX31" s="730" t="s">
        <v>189</v>
      </c>
      <c r="AY31" s="731"/>
      <c r="AZ31" s="731"/>
      <c r="BA31" s="731"/>
      <c r="BB31" s="731"/>
      <c r="BC31" s="731"/>
      <c r="BD31" s="731"/>
      <c r="BE31" s="731"/>
      <c r="BF31" s="732"/>
      <c r="BG31" s="733">
        <v>99.3</v>
      </c>
      <c r="BH31" s="734"/>
      <c r="BI31" s="734"/>
      <c r="BJ31" s="734"/>
      <c r="BK31" s="734"/>
      <c r="BL31" s="734"/>
      <c r="BM31" s="735">
        <v>93.7</v>
      </c>
      <c r="BN31" s="734"/>
      <c r="BO31" s="734"/>
      <c r="BP31" s="734"/>
      <c r="BQ31" s="736"/>
      <c r="BR31" s="733">
        <v>99.3</v>
      </c>
      <c r="BS31" s="734"/>
      <c r="BT31" s="734"/>
      <c r="BU31" s="734"/>
      <c r="BV31" s="734"/>
      <c r="BW31" s="734"/>
      <c r="BX31" s="735">
        <v>93.7</v>
      </c>
      <c r="BY31" s="734"/>
      <c r="BZ31" s="734"/>
      <c r="CA31" s="734"/>
      <c r="CB31" s="736"/>
      <c r="CD31" s="753"/>
      <c r="CE31" s="754"/>
      <c r="CF31" s="706" t="s">
        <v>314</v>
      </c>
      <c r="CG31" s="703"/>
      <c r="CH31" s="703"/>
      <c r="CI31" s="703"/>
      <c r="CJ31" s="703"/>
      <c r="CK31" s="703"/>
      <c r="CL31" s="703"/>
      <c r="CM31" s="703"/>
      <c r="CN31" s="703"/>
      <c r="CO31" s="703"/>
      <c r="CP31" s="703"/>
      <c r="CQ31" s="704"/>
      <c r="CR31" s="664">
        <v>49160</v>
      </c>
      <c r="CS31" s="675"/>
      <c r="CT31" s="675"/>
      <c r="CU31" s="675"/>
      <c r="CV31" s="675"/>
      <c r="CW31" s="675"/>
      <c r="CX31" s="675"/>
      <c r="CY31" s="676"/>
      <c r="CZ31" s="667">
        <v>0.3</v>
      </c>
      <c r="DA31" s="677"/>
      <c r="DB31" s="677"/>
      <c r="DC31" s="678"/>
      <c r="DD31" s="670">
        <v>49160</v>
      </c>
      <c r="DE31" s="675"/>
      <c r="DF31" s="675"/>
      <c r="DG31" s="675"/>
      <c r="DH31" s="675"/>
      <c r="DI31" s="675"/>
      <c r="DJ31" s="675"/>
      <c r="DK31" s="676"/>
      <c r="DL31" s="670">
        <v>49160</v>
      </c>
      <c r="DM31" s="675"/>
      <c r="DN31" s="675"/>
      <c r="DO31" s="675"/>
      <c r="DP31" s="675"/>
      <c r="DQ31" s="675"/>
      <c r="DR31" s="675"/>
      <c r="DS31" s="675"/>
      <c r="DT31" s="675"/>
      <c r="DU31" s="675"/>
      <c r="DV31" s="676"/>
      <c r="DW31" s="667">
        <v>0.6</v>
      </c>
      <c r="DX31" s="677"/>
      <c r="DY31" s="677"/>
      <c r="DZ31" s="677"/>
      <c r="EA31" s="677"/>
      <c r="EB31" s="677"/>
      <c r="EC31" s="698"/>
    </row>
    <row r="32" spans="2:133" ht="11.25" customHeight="1" x14ac:dyDescent="0.2">
      <c r="B32" s="661" t="s">
        <v>315</v>
      </c>
      <c r="C32" s="662"/>
      <c r="D32" s="662"/>
      <c r="E32" s="662"/>
      <c r="F32" s="662"/>
      <c r="G32" s="662"/>
      <c r="H32" s="662"/>
      <c r="I32" s="662"/>
      <c r="J32" s="662"/>
      <c r="K32" s="662"/>
      <c r="L32" s="662"/>
      <c r="M32" s="662"/>
      <c r="N32" s="662"/>
      <c r="O32" s="662"/>
      <c r="P32" s="662"/>
      <c r="Q32" s="663"/>
      <c r="R32" s="664">
        <v>2714515</v>
      </c>
      <c r="S32" s="665"/>
      <c r="T32" s="665"/>
      <c r="U32" s="665"/>
      <c r="V32" s="665"/>
      <c r="W32" s="665"/>
      <c r="X32" s="665"/>
      <c r="Y32" s="666"/>
      <c r="Z32" s="691">
        <v>14.1</v>
      </c>
      <c r="AA32" s="691"/>
      <c r="AB32" s="691"/>
      <c r="AC32" s="691"/>
      <c r="AD32" s="692" t="s">
        <v>127</v>
      </c>
      <c r="AE32" s="692"/>
      <c r="AF32" s="692"/>
      <c r="AG32" s="692"/>
      <c r="AH32" s="692"/>
      <c r="AI32" s="692"/>
      <c r="AJ32" s="692"/>
      <c r="AK32" s="692"/>
      <c r="AL32" s="667" t="s">
        <v>127</v>
      </c>
      <c r="AM32" s="668"/>
      <c r="AN32" s="668"/>
      <c r="AO32" s="693"/>
      <c r="AP32" s="739"/>
      <c r="AQ32" s="740"/>
      <c r="AR32" s="740"/>
      <c r="AS32" s="740"/>
      <c r="AT32" s="744"/>
      <c r="AU32" s="360" t="s">
        <v>316</v>
      </c>
      <c r="AV32" s="360"/>
      <c r="AW32" s="360"/>
      <c r="AX32" s="661" t="s">
        <v>317</v>
      </c>
      <c r="AY32" s="662"/>
      <c r="AZ32" s="662"/>
      <c r="BA32" s="662"/>
      <c r="BB32" s="662"/>
      <c r="BC32" s="662"/>
      <c r="BD32" s="662"/>
      <c r="BE32" s="662"/>
      <c r="BF32" s="663"/>
      <c r="BG32" s="746">
        <v>99.5</v>
      </c>
      <c r="BH32" s="675"/>
      <c r="BI32" s="675"/>
      <c r="BJ32" s="675"/>
      <c r="BK32" s="675"/>
      <c r="BL32" s="675"/>
      <c r="BM32" s="668">
        <v>97.4</v>
      </c>
      <c r="BN32" s="747"/>
      <c r="BO32" s="747"/>
      <c r="BP32" s="747"/>
      <c r="BQ32" s="702"/>
      <c r="BR32" s="746">
        <v>99.6</v>
      </c>
      <c r="BS32" s="675"/>
      <c r="BT32" s="675"/>
      <c r="BU32" s="675"/>
      <c r="BV32" s="675"/>
      <c r="BW32" s="675"/>
      <c r="BX32" s="668">
        <v>97.2</v>
      </c>
      <c r="BY32" s="747"/>
      <c r="BZ32" s="747"/>
      <c r="CA32" s="747"/>
      <c r="CB32" s="702"/>
      <c r="CD32" s="755"/>
      <c r="CE32" s="756"/>
      <c r="CF32" s="706" t="s">
        <v>318</v>
      </c>
      <c r="CG32" s="703"/>
      <c r="CH32" s="703"/>
      <c r="CI32" s="703"/>
      <c r="CJ32" s="703"/>
      <c r="CK32" s="703"/>
      <c r="CL32" s="703"/>
      <c r="CM32" s="703"/>
      <c r="CN32" s="703"/>
      <c r="CO32" s="703"/>
      <c r="CP32" s="703"/>
      <c r="CQ32" s="704"/>
      <c r="CR32" s="664" t="s">
        <v>127</v>
      </c>
      <c r="CS32" s="665"/>
      <c r="CT32" s="665"/>
      <c r="CU32" s="665"/>
      <c r="CV32" s="665"/>
      <c r="CW32" s="665"/>
      <c r="CX32" s="665"/>
      <c r="CY32" s="666"/>
      <c r="CZ32" s="667" t="s">
        <v>127</v>
      </c>
      <c r="DA32" s="677"/>
      <c r="DB32" s="677"/>
      <c r="DC32" s="678"/>
      <c r="DD32" s="670" t="s">
        <v>127</v>
      </c>
      <c r="DE32" s="665"/>
      <c r="DF32" s="665"/>
      <c r="DG32" s="665"/>
      <c r="DH32" s="665"/>
      <c r="DI32" s="665"/>
      <c r="DJ32" s="665"/>
      <c r="DK32" s="666"/>
      <c r="DL32" s="670" t="s">
        <v>127</v>
      </c>
      <c r="DM32" s="665"/>
      <c r="DN32" s="665"/>
      <c r="DO32" s="665"/>
      <c r="DP32" s="665"/>
      <c r="DQ32" s="665"/>
      <c r="DR32" s="665"/>
      <c r="DS32" s="665"/>
      <c r="DT32" s="665"/>
      <c r="DU32" s="665"/>
      <c r="DV32" s="666"/>
      <c r="DW32" s="667" t="s">
        <v>127</v>
      </c>
      <c r="DX32" s="677"/>
      <c r="DY32" s="677"/>
      <c r="DZ32" s="677"/>
      <c r="EA32" s="677"/>
      <c r="EB32" s="677"/>
      <c r="EC32" s="698"/>
    </row>
    <row r="33" spans="2:133" ht="11.25" customHeight="1" x14ac:dyDescent="0.2">
      <c r="B33" s="727" t="s">
        <v>319</v>
      </c>
      <c r="C33" s="728"/>
      <c r="D33" s="728"/>
      <c r="E33" s="728"/>
      <c r="F33" s="728"/>
      <c r="G33" s="728"/>
      <c r="H33" s="728"/>
      <c r="I33" s="728"/>
      <c r="J33" s="728"/>
      <c r="K33" s="728"/>
      <c r="L33" s="728"/>
      <c r="M33" s="728"/>
      <c r="N33" s="728"/>
      <c r="O33" s="728"/>
      <c r="P33" s="728"/>
      <c r="Q33" s="729"/>
      <c r="R33" s="664">
        <v>749</v>
      </c>
      <c r="S33" s="665"/>
      <c r="T33" s="665"/>
      <c r="U33" s="665"/>
      <c r="V33" s="665"/>
      <c r="W33" s="665"/>
      <c r="X33" s="665"/>
      <c r="Y33" s="666"/>
      <c r="Z33" s="691">
        <v>0</v>
      </c>
      <c r="AA33" s="691"/>
      <c r="AB33" s="691"/>
      <c r="AC33" s="691"/>
      <c r="AD33" s="692">
        <v>749</v>
      </c>
      <c r="AE33" s="692"/>
      <c r="AF33" s="692"/>
      <c r="AG33" s="692"/>
      <c r="AH33" s="692"/>
      <c r="AI33" s="692"/>
      <c r="AJ33" s="692"/>
      <c r="AK33" s="692"/>
      <c r="AL33" s="667">
        <v>0</v>
      </c>
      <c r="AM33" s="668"/>
      <c r="AN33" s="668"/>
      <c r="AO33" s="693"/>
      <c r="AP33" s="741"/>
      <c r="AQ33" s="742"/>
      <c r="AR33" s="742"/>
      <c r="AS33" s="742"/>
      <c r="AT33" s="745"/>
      <c r="AU33" s="361"/>
      <c r="AV33" s="361"/>
      <c r="AW33" s="361"/>
      <c r="AX33" s="641" t="s">
        <v>320</v>
      </c>
      <c r="AY33" s="642"/>
      <c r="AZ33" s="642"/>
      <c r="BA33" s="642"/>
      <c r="BB33" s="642"/>
      <c r="BC33" s="642"/>
      <c r="BD33" s="642"/>
      <c r="BE33" s="642"/>
      <c r="BF33" s="643"/>
      <c r="BG33" s="726">
        <v>99</v>
      </c>
      <c r="BH33" s="645"/>
      <c r="BI33" s="645"/>
      <c r="BJ33" s="645"/>
      <c r="BK33" s="645"/>
      <c r="BL33" s="645"/>
      <c r="BM33" s="683">
        <v>89.6</v>
      </c>
      <c r="BN33" s="645"/>
      <c r="BO33" s="645"/>
      <c r="BP33" s="645"/>
      <c r="BQ33" s="694"/>
      <c r="BR33" s="726">
        <v>98.9</v>
      </c>
      <c r="BS33" s="645"/>
      <c r="BT33" s="645"/>
      <c r="BU33" s="645"/>
      <c r="BV33" s="645"/>
      <c r="BW33" s="645"/>
      <c r="BX33" s="683">
        <v>90.1</v>
      </c>
      <c r="BY33" s="645"/>
      <c r="BZ33" s="645"/>
      <c r="CA33" s="645"/>
      <c r="CB33" s="694"/>
      <c r="CD33" s="706" t="s">
        <v>321</v>
      </c>
      <c r="CE33" s="703"/>
      <c r="CF33" s="703"/>
      <c r="CG33" s="703"/>
      <c r="CH33" s="703"/>
      <c r="CI33" s="703"/>
      <c r="CJ33" s="703"/>
      <c r="CK33" s="703"/>
      <c r="CL33" s="703"/>
      <c r="CM33" s="703"/>
      <c r="CN33" s="703"/>
      <c r="CO33" s="703"/>
      <c r="CP33" s="703"/>
      <c r="CQ33" s="704"/>
      <c r="CR33" s="664">
        <v>9090760</v>
      </c>
      <c r="CS33" s="675"/>
      <c r="CT33" s="675"/>
      <c r="CU33" s="675"/>
      <c r="CV33" s="675"/>
      <c r="CW33" s="675"/>
      <c r="CX33" s="675"/>
      <c r="CY33" s="676"/>
      <c r="CZ33" s="667">
        <v>51.3</v>
      </c>
      <c r="DA33" s="677"/>
      <c r="DB33" s="677"/>
      <c r="DC33" s="678"/>
      <c r="DD33" s="670">
        <v>6433433</v>
      </c>
      <c r="DE33" s="675"/>
      <c r="DF33" s="675"/>
      <c r="DG33" s="675"/>
      <c r="DH33" s="675"/>
      <c r="DI33" s="675"/>
      <c r="DJ33" s="675"/>
      <c r="DK33" s="676"/>
      <c r="DL33" s="670">
        <v>2593569</v>
      </c>
      <c r="DM33" s="675"/>
      <c r="DN33" s="675"/>
      <c r="DO33" s="675"/>
      <c r="DP33" s="675"/>
      <c r="DQ33" s="675"/>
      <c r="DR33" s="675"/>
      <c r="DS33" s="675"/>
      <c r="DT33" s="675"/>
      <c r="DU33" s="675"/>
      <c r="DV33" s="676"/>
      <c r="DW33" s="667">
        <v>32.5</v>
      </c>
      <c r="DX33" s="677"/>
      <c r="DY33" s="677"/>
      <c r="DZ33" s="677"/>
      <c r="EA33" s="677"/>
      <c r="EB33" s="677"/>
      <c r="EC33" s="698"/>
    </row>
    <row r="34" spans="2:133" ht="11.25" customHeight="1" x14ac:dyDescent="0.2">
      <c r="B34" s="661" t="s">
        <v>322</v>
      </c>
      <c r="C34" s="662"/>
      <c r="D34" s="662"/>
      <c r="E34" s="662"/>
      <c r="F34" s="662"/>
      <c r="G34" s="662"/>
      <c r="H34" s="662"/>
      <c r="I34" s="662"/>
      <c r="J34" s="662"/>
      <c r="K34" s="662"/>
      <c r="L34" s="662"/>
      <c r="M34" s="662"/>
      <c r="N34" s="662"/>
      <c r="O34" s="662"/>
      <c r="P34" s="662"/>
      <c r="Q34" s="663"/>
      <c r="R34" s="664">
        <v>1300341</v>
      </c>
      <c r="S34" s="665"/>
      <c r="T34" s="665"/>
      <c r="U34" s="665"/>
      <c r="V34" s="665"/>
      <c r="W34" s="665"/>
      <c r="X34" s="665"/>
      <c r="Y34" s="666"/>
      <c r="Z34" s="691">
        <v>6.7</v>
      </c>
      <c r="AA34" s="691"/>
      <c r="AB34" s="691"/>
      <c r="AC34" s="691"/>
      <c r="AD34" s="692" t="s">
        <v>127</v>
      </c>
      <c r="AE34" s="692"/>
      <c r="AF34" s="692"/>
      <c r="AG34" s="692"/>
      <c r="AH34" s="692"/>
      <c r="AI34" s="692"/>
      <c r="AJ34" s="692"/>
      <c r="AK34" s="692"/>
      <c r="AL34" s="667" t="s">
        <v>127</v>
      </c>
      <c r="AM34" s="668"/>
      <c r="AN34" s="668"/>
      <c r="AO34" s="693"/>
      <c r="AP34" s="215"/>
      <c r="AQ34" s="216"/>
      <c r="AR34" s="360"/>
      <c r="AS34" s="359"/>
      <c r="AT34" s="359"/>
      <c r="AU34" s="359"/>
      <c r="AV34" s="359"/>
      <c r="AW34" s="359"/>
      <c r="AX34" s="359"/>
      <c r="AY34" s="359"/>
      <c r="AZ34" s="359"/>
      <c r="BA34" s="359"/>
      <c r="BB34" s="359"/>
      <c r="BC34" s="359"/>
      <c r="BD34" s="359"/>
      <c r="BE34" s="359"/>
      <c r="BF34" s="359"/>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706" t="s">
        <v>323</v>
      </c>
      <c r="CE34" s="703"/>
      <c r="CF34" s="703"/>
      <c r="CG34" s="703"/>
      <c r="CH34" s="703"/>
      <c r="CI34" s="703"/>
      <c r="CJ34" s="703"/>
      <c r="CK34" s="703"/>
      <c r="CL34" s="703"/>
      <c r="CM34" s="703"/>
      <c r="CN34" s="703"/>
      <c r="CO34" s="703"/>
      <c r="CP34" s="703"/>
      <c r="CQ34" s="704"/>
      <c r="CR34" s="664">
        <v>2152788</v>
      </c>
      <c r="CS34" s="665"/>
      <c r="CT34" s="665"/>
      <c r="CU34" s="665"/>
      <c r="CV34" s="665"/>
      <c r="CW34" s="665"/>
      <c r="CX34" s="665"/>
      <c r="CY34" s="666"/>
      <c r="CZ34" s="667">
        <v>12.1</v>
      </c>
      <c r="DA34" s="677"/>
      <c r="DB34" s="677"/>
      <c r="DC34" s="678"/>
      <c r="DD34" s="670">
        <v>1140356</v>
      </c>
      <c r="DE34" s="665"/>
      <c r="DF34" s="665"/>
      <c r="DG34" s="665"/>
      <c r="DH34" s="665"/>
      <c r="DI34" s="665"/>
      <c r="DJ34" s="665"/>
      <c r="DK34" s="666"/>
      <c r="DL34" s="670">
        <v>850323</v>
      </c>
      <c r="DM34" s="665"/>
      <c r="DN34" s="665"/>
      <c r="DO34" s="665"/>
      <c r="DP34" s="665"/>
      <c r="DQ34" s="665"/>
      <c r="DR34" s="665"/>
      <c r="DS34" s="665"/>
      <c r="DT34" s="665"/>
      <c r="DU34" s="665"/>
      <c r="DV34" s="666"/>
      <c r="DW34" s="667">
        <v>10.7</v>
      </c>
      <c r="DX34" s="677"/>
      <c r="DY34" s="677"/>
      <c r="DZ34" s="677"/>
      <c r="EA34" s="677"/>
      <c r="EB34" s="677"/>
      <c r="EC34" s="698"/>
    </row>
    <row r="35" spans="2:133" ht="11.25" customHeight="1" x14ac:dyDescent="0.2">
      <c r="B35" s="661" t="s">
        <v>324</v>
      </c>
      <c r="C35" s="662"/>
      <c r="D35" s="662"/>
      <c r="E35" s="662"/>
      <c r="F35" s="662"/>
      <c r="G35" s="662"/>
      <c r="H35" s="662"/>
      <c r="I35" s="662"/>
      <c r="J35" s="662"/>
      <c r="K35" s="662"/>
      <c r="L35" s="662"/>
      <c r="M35" s="662"/>
      <c r="N35" s="662"/>
      <c r="O35" s="662"/>
      <c r="P35" s="662"/>
      <c r="Q35" s="663"/>
      <c r="R35" s="664">
        <v>57355</v>
      </c>
      <c r="S35" s="665"/>
      <c r="T35" s="665"/>
      <c r="U35" s="665"/>
      <c r="V35" s="665"/>
      <c r="W35" s="665"/>
      <c r="X35" s="665"/>
      <c r="Y35" s="666"/>
      <c r="Z35" s="691">
        <v>0.3</v>
      </c>
      <c r="AA35" s="691"/>
      <c r="AB35" s="691"/>
      <c r="AC35" s="691"/>
      <c r="AD35" s="692">
        <v>14489</v>
      </c>
      <c r="AE35" s="692"/>
      <c r="AF35" s="692"/>
      <c r="AG35" s="692"/>
      <c r="AH35" s="692"/>
      <c r="AI35" s="692"/>
      <c r="AJ35" s="692"/>
      <c r="AK35" s="692"/>
      <c r="AL35" s="667">
        <v>0.2</v>
      </c>
      <c r="AM35" s="668"/>
      <c r="AN35" s="668"/>
      <c r="AO35" s="693"/>
      <c r="AP35" s="217"/>
      <c r="AQ35" s="723" t="s">
        <v>325</v>
      </c>
      <c r="AR35" s="724"/>
      <c r="AS35" s="724"/>
      <c r="AT35" s="724"/>
      <c r="AU35" s="724"/>
      <c r="AV35" s="724"/>
      <c r="AW35" s="724"/>
      <c r="AX35" s="724"/>
      <c r="AY35" s="724"/>
      <c r="AZ35" s="724"/>
      <c r="BA35" s="724"/>
      <c r="BB35" s="724"/>
      <c r="BC35" s="724"/>
      <c r="BD35" s="724"/>
      <c r="BE35" s="724"/>
      <c r="BF35" s="725"/>
      <c r="BG35" s="723" t="s">
        <v>326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327</v>
      </c>
      <c r="CE35" s="703"/>
      <c r="CF35" s="703"/>
      <c r="CG35" s="703"/>
      <c r="CH35" s="703"/>
      <c r="CI35" s="703"/>
      <c r="CJ35" s="703"/>
      <c r="CK35" s="703"/>
      <c r="CL35" s="703"/>
      <c r="CM35" s="703"/>
      <c r="CN35" s="703"/>
      <c r="CO35" s="703"/>
      <c r="CP35" s="703"/>
      <c r="CQ35" s="704"/>
      <c r="CR35" s="664">
        <v>697089</v>
      </c>
      <c r="CS35" s="675"/>
      <c r="CT35" s="675"/>
      <c r="CU35" s="675"/>
      <c r="CV35" s="675"/>
      <c r="CW35" s="675"/>
      <c r="CX35" s="675"/>
      <c r="CY35" s="676"/>
      <c r="CZ35" s="667">
        <v>3.9</v>
      </c>
      <c r="DA35" s="677"/>
      <c r="DB35" s="677"/>
      <c r="DC35" s="678"/>
      <c r="DD35" s="670">
        <v>580256</v>
      </c>
      <c r="DE35" s="675"/>
      <c r="DF35" s="675"/>
      <c r="DG35" s="675"/>
      <c r="DH35" s="675"/>
      <c r="DI35" s="675"/>
      <c r="DJ35" s="675"/>
      <c r="DK35" s="676"/>
      <c r="DL35" s="670">
        <v>256511</v>
      </c>
      <c r="DM35" s="675"/>
      <c r="DN35" s="675"/>
      <c r="DO35" s="675"/>
      <c r="DP35" s="675"/>
      <c r="DQ35" s="675"/>
      <c r="DR35" s="675"/>
      <c r="DS35" s="675"/>
      <c r="DT35" s="675"/>
      <c r="DU35" s="675"/>
      <c r="DV35" s="676"/>
      <c r="DW35" s="667">
        <v>3.2</v>
      </c>
      <c r="DX35" s="677"/>
      <c r="DY35" s="677"/>
      <c r="DZ35" s="677"/>
      <c r="EA35" s="677"/>
      <c r="EB35" s="677"/>
      <c r="EC35" s="698"/>
    </row>
    <row r="36" spans="2:133" ht="11.25" customHeight="1" x14ac:dyDescent="0.2">
      <c r="B36" s="661" t="s">
        <v>328</v>
      </c>
      <c r="C36" s="662"/>
      <c r="D36" s="662"/>
      <c r="E36" s="662"/>
      <c r="F36" s="662"/>
      <c r="G36" s="662"/>
      <c r="H36" s="662"/>
      <c r="I36" s="662"/>
      <c r="J36" s="662"/>
      <c r="K36" s="662"/>
      <c r="L36" s="662"/>
      <c r="M36" s="662"/>
      <c r="N36" s="662"/>
      <c r="O36" s="662"/>
      <c r="P36" s="662"/>
      <c r="Q36" s="663"/>
      <c r="R36" s="664">
        <v>1835242</v>
      </c>
      <c r="S36" s="665"/>
      <c r="T36" s="665"/>
      <c r="U36" s="665"/>
      <c r="V36" s="665"/>
      <c r="W36" s="665"/>
      <c r="X36" s="665"/>
      <c r="Y36" s="666"/>
      <c r="Z36" s="691">
        <v>9.5</v>
      </c>
      <c r="AA36" s="691"/>
      <c r="AB36" s="691"/>
      <c r="AC36" s="691"/>
      <c r="AD36" s="692" t="s">
        <v>127</v>
      </c>
      <c r="AE36" s="692"/>
      <c r="AF36" s="692"/>
      <c r="AG36" s="692"/>
      <c r="AH36" s="692"/>
      <c r="AI36" s="692"/>
      <c r="AJ36" s="692"/>
      <c r="AK36" s="692"/>
      <c r="AL36" s="667" t="s">
        <v>127</v>
      </c>
      <c r="AM36" s="668"/>
      <c r="AN36" s="668"/>
      <c r="AO36" s="693"/>
      <c r="AP36" s="217"/>
      <c r="AQ36" s="714" t="s">
        <v>329</v>
      </c>
      <c r="AR36" s="715"/>
      <c r="AS36" s="715"/>
      <c r="AT36" s="715"/>
      <c r="AU36" s="715"/>
      <c r="AV36" s="715"/>
      <c r="AW36" s="715"/>
      <c r="AX36" s="715"/>
      <c r="AY36" s="716"/>
      <c r="AZ36" s="717">
        <v>1905033</v>
      </c>
      <c r="BA36" s="718"/>
      <c r="BB36" s="718"/>
      <c r="BC36" s="718"/>
      <c r="BD36" s="718"/>
      <c r="BE36" s="718"/>
      <c r="BF36" s="719"/>
      <c r="BG36" s="720" t="s">
        <v>330</v>
      </c>
      <c r="BH36" s="721"/>
      <c r="BI36" s="721"/>
      <c r="BJ36" s="721"/>
      <c r="BK36" s="721"/>
      <c r="BL36" s="721"/>
      <c r="BM36" s="721"/>
      <c r="BN36" s="721"/>
      <c r="BO36" s="721"/>
      <c r="BP36" s="721"/>
      <c r="BQ36" s="721"/>
      <c r="BR36" s="721"/>
      <c r="BS36" s="721"/>
      <c r="BT36" s="721"/>
      <c r="BU36" s="722"/>
      <c r="BV36" s="717">
        <v>124960</v>
      </c>
      <c r="BW36" s="718"/>
      <c r="BX36" s="718"/>
      <c r="BY36" s="718"/>
      <c r="BZ36" s="718"/>
      <c r="CA36" s="718"/>
      <c r="CB36" s="719"/>
      <c r="CD36" s="706" t="s">
        <v>331</v>
      </c>
      <c r="CE36" s="703"/>
      <c r="CF36" s="703"/>
      <c r="CG36" s="703"/>
      <c r="CH36" s="703"/>
      <c r="CI36" s="703"/>
      <c r="CJ36" s="703"/>
      <c r="CK36" s="703"/>
      <c r="CL36" s="703"/>
      <c r="CM36" s="703"/>
      <c r="CN36" s="703"/>
      <c r="CO36" s="703"/>
      <c r="CP36" s="703"/>
      <c r="CQ36" s="704"/>
      <c r="CR36" s="664">
        <v>2591122</v>
      </c>
      <c r="CS36" s="665"/>
      <c r="CT36" s="665"/>
      <c r="CU36" s="665"/>
      <c r="CV36" s="665"/>
      <c r="CW36" s="665"/>
      <c r="CX36" s="665"/>
      <c r="CY36" s="666"/>
      <c r="CZ36" s="667">
        <v>14.6</v>
      </c>
      <c r="DA36" s="677"/>
      <c r="DB36" s="677"/>
      <c r="DC36" s="678"/>
      <c r="DD36" s="670">
        <v>1613425</v>
      </c>
      <c r="DE36" s="665"/>
      <c r="DF36" s="665"/>
      <c r="DG36" s="665"/>
      <c r="DH36" s="665"/>
      <c r="DI36" s="665"/>
      <c r="DJ36" s="665"/>
      <c r="DK36" s="666"/>
      <c r="DL36" s="670">
        <v>572367</v>
      </c>
      <c r="DM36" s="665"/>
      <c r="DN36" s="665"/>
      <c r="DO36" s="665"/>
      <c r="DP36" s="665"/>
      <c r="DQ36" s="665"/>
      <c r="DR36" s="665"/>
      <c r="DS36" s="665"/>
      <c r="DT36" s="665"/>
      <c r="DU36" s="665"/>
      <c r="DV36" s="666"/>
      <c r="DW36" s="667">
        <v>7.2</v>
      </c>
      <c r="DX36" s="677"/>
      <c r="DY36" s="677"/>
      <c r="DZ36" s="677"/>
      <c r="EA36" s="677"/>
      <c r="EB36" s="677"/>
      <c r="EC36" s="698"/>
    </row>
    <row r="37" spans="2:133" ht="11.25" customHeight="1" x14ac:dyDescent="0.2">
      <c r="B37" s="661" t="s">
        <v>332</v>
      </c>
      <c r="C37" s="662"/>
      <c r="D37" s="662"/>
      <c r="E37" s="662"/>
      <c r="F37" s="662"/>
      <c r="G37" s="662"/>
      <c r="H37" s="662"/>
      <c r="I37" s="662"/>
      <c r="J37" s="662"/>
      <c r="K37" s="662"/>
      <c r="L37" s="662"/>
      <c r="M37" s="662"/>
      <c r="N37" s="662"/>
      <c r="O37" s="662"/>
      <c r="P37" s="662"/>
      <c r="Q37" s="663"/>
      <c r="R37" s="664">
        <v>1881464</v>
      </c>
      <c r="S37" s="665"/>
      <c r="T37" s="665"/>
      <c r="U37" s="665"/>
      <c r="V37" s="665"/>
      <c r="W37" s="665"/>
      <c r="X37" s="665"/>
      <c r="Y37" s="666"/>
      <c r="Z37" s="691">
        <v>9.8000000000000007</v>
      </c>
      <c r="AA37" s="691"/>
      <c r="AB37" s="691"/>
      <c r="AC37" s="691"/>
      <c r="AD37" s="692" t="s">
        <v>127</v>
      </c>
      <c r="AE37" s="692"/>
      <c r="AF37" s="692"/>
      <c r="AG37" s="692"/>
      <c r="AH37" s="692"/>
      <c r="AI37" s="692"/>
      <c r="AJ37" s="692"/>
      <c r="AK37" s="692"/>
      <c r="AL37" s="667" t="s">
        <v>127</v>
      </c>
      <c r="AM37" s="668"/>
      <c r="AN37" s="668"/>
      <c r="AO37" s="693"/>
      <c r="AQ37" s="699" t="s">
        <v>333</v>
      </c>
      <c r="AR37" s="700"/>
      <c r="AS37" s="700"/>
      <c r="AT37" s="700"/>
      <c r="AU37" s="700"/>
      <c r="AV37" s="700"/>
      <c r="AW37" s="700"/>
      <c r="AX37" s="700"/>
      <c r="AY37" s="701"/>
      <c r="AZ37" s="664">
        <v>556585</v>
      </c>
      <c r="BA37" s="665"/>
      <c r="BB37" s="665"/>
      <c r="BC37" s="665"/>
      <c r="BD37" s="675"/>
      <c r="BE37" s="675"/>
      <c r="BF37" s="702"/>
      <c r="BG37" s="706" t="s">
        <v>334</v>
      </c>
      <c r="BH37" s="703"/>
      <c r="BI37" s="703"/>
      <c r="BJ37" s="703"/>
      <c r="BK37" s="703"/>
      <c r="BL37" s="703"/>
      <c r="BM37" s="703"/>
      <c r="BN37" s="703"/>
      <c r="BO37" s="703"/>
      <c r="BP37" s="703"/>
      <c r="BQ37" s="703"/>
      <c r="BR37" s="703"/>
      <c r="BS37" s="703"/>
      <c r="BT37" s="703"/>
      <c r="BU37" s="704"/>
      <c r="BV37" s="664">
        <v>114360</v>
      </c>
      <c r="BW37" s="665"/>
      <c r="BX37" s="665"/>
      <c r="BY37" s="665"/>
      <c r="BZ37" s="665"/>
      <c r="CA37" s="665"/>
      <c r="CB37" s="705"/>
      <c r="CD37" s="706" t="s">
        <v>335</v>
      </c>
      <c r="CE37" s="703"/>
      <c r="CF37" s="703"/>
      <c r="CG37" s="703"/>
      <c r="CH37" s="703"/>
      <c r="CI37" s="703"/>
      <c r="CJ37" s="703"/>
      <c r="CK37" s="703"/>
      <c r="CL37" s="703"/>
      <c r="CM37" s="703"/>
      <c r="CN37" s="703"/>
      <c r="CO37" s="703"/>
      <c r="CP37" s="703"/>
      <c r="CQ37" s="704"/>
      <c r="CR37" s="664">
        <v>216749</v>
      </c>
      <c r="CS37" s="675"/>
      <c r="CT37" s="675"/>
      <c r="CU37" s="675"/>
      <c r="CV37" s="675"/>
      <c r="CW37" s="675"/>
      <c r="CX37" s="675"/>
      <c r="CY37" s="676"/>
      <c r="CZ37" s="667">
        <v>1.2</v>
      </c>
      <c r="DA37" s="677"/>
      <c r="DB37" s="677"/>
      <c r="DC37" s="678"/>
      <c r="DD37" s="670">
        <v>207951</v>
      </c>
      <c r="DE37" s="675"/>
      <c r="DF37" s="675"/>
      <c r="DG37" s="675"/>
      <c r="DH37" s="675"/>
      <c r="DI37" s="675"/>
      <c r="DJ37" s="675"/>
      <c r="DK37" s="676"/>
      <c r="DL37" s="670">
        <v>139452</v>
      </c>
      <c r="DM37" s="675"/>
      <c r="DN37" s="675"/>
      <c r="DO37" s="675"/>
      <c r="DP37" s="675"/>
      <c r="DQ37" s="675"/>
      <c r="DR37" s="675"/>
      <c r="DS37" s="675"/>
      <c r="DT37" s="675"/>
      <c r="DU37" s="675"/>
      <c r="DV37" s="676"/>
      <c r="DW37" s="667">
        <v>1.7</v>
      </c>
      <c r="DX37" s="677"/>
      <c r="DY37" s="677"/>
      <c r="DZ37" s="677"/>
      <c r="EA37" s="677"/>
      <c r="EB37" s="677"/>
      <c r="EC37" s="698"/>
    </row>
    <row r="38" spans="2:133" ht="11.25" customHeight="1" x14ac:dyDescent="0.2">
      <c r="B38" s="661" t="s">
        <v>336</v>
      </c>
      <c r="C38" s="662"/>
      <c r="D38" s="662"/>
      <c r="E38" s="662"/>
      <c r="F38" s="662"/>
      <c r="G38" s="662"/>
      <c r="H38" s="662"/>
      <c r="I38" s="662"/>
      <c r="J38" s="662"/>
      <c r="K38" s="662"/>
      <c r="L38" s="662"/>
      <c r="M38" s="662"/>
      <c r="N38" s="662"/>
      <c r="O38" s="662"/>
      <c r="P38" s="662"/>
      <c r="Q38" s="663"/>
      <c r="R38" s="664">
        <v>709854</v>
      </c>
      <c r="S38" s="665"/>
      <c r="T38" s="665"/>
      <c r="U38" s="665"/>
      <c r="V38" s="665"/>
      <c r="W38" s="665"/>
      <c r="X38" s="665"/>
      <c r="Y38" s="666"/>
      <c r="Z38" s="691">
        <v>3.7</v>
      </c>
      <c r="AA38" s="691"/>
      <c r="AB38" s="691"/>
      <c r="AC38" s="691"/>
      <c r="AD38" s="692" t="s">
        <v>127</v>
      </c>
      <c r="AE38" s="692"/>
      <c r="AF38" s="692"/>
      <c r="AG38" s="692"/>
      <c r="AH38" s="692"/>
      <c r="AI38" s="692"/>
      <c r="AJ38" s="692"/>
      <c r="AK38" s="692"/>
      <c r="AL38" s="667" t="s">
        <v>127</v>
      </c>
      <c r="AM38" s="668"/>
      <c r="AN38" s="668"/>
      <c r="AO38" s="693"/>
      <c r="AQ38" s="699" t="s">
        <v>337</v>
      </c>
      <c r="AR38" s="700"/>
      <c r="AS38" s="700"/>
      <c r="AT38" s="700"/>
      <c r="AU38" s="700"/>
      <c r="AV38" s="700"/>
      <c r="AW38" s="700"/>
      <c r="AX38" s="700"/>
      <c r="AY38" s="701"/>
      <c r="AZ38" s="664">
        <v>178479</v>
      </c>
      <c r="BA38" s="665"/>
      <c r="BB38" s="665"/>
      <c r="BC38" s="665"/>
      <c r="BD38" s="675"/>
      <c r="BE38" s="675"/>
      <c r="BF38" s="702"/>
      <c r="BG38" s="706" t="s">
        <v>338</v>
      </c>
      <c r="BH38" s="703"/>
      <c r="BI38" s="703"/>
      <c r="BJ38" s="703"/>
      <c r="BK38" s="703"/>
      <c r="BL38" s="703"/>
      <c r="BM38" s="703"/>
      <c r="BN38" s="703"/>
      <c r="BO38" s="703"/>
      <c r="BP38" s="703"/>
      <c r="BQ38" s="703"/>
      <c r="BR38" s="703"/>
      <c r="BS38" s="703"/>
      <c r="BT38" s="703"/>
      <c r="BU38" s="704"/>
      <c r="BV38" s="664">
        <v>3124</v>
      </c>
      <c r="BW38" s="665"/>
      <c r="BX38" s="665"/>
      <c r="BY38" s="665"/>
      <c r="BZ38" s="665"/>
      <c r="CA38" s="665"/>
      <c r="CB38" s="705"/>
      <c r="CD38" s="706" t="s">
        <v>339</v>
      </c>
      <c r="CE38" s="703"/>
      <c r="CF38" s="703"/>
      <c r="CG38" s="703"/>
      <c r="CH38" s="703"/>
      <c r="CI38" s="703"/>
      <c r="CJ38" s="703"/>
      <c r="CK38" s="703"/>
      <c r="CL38" s="703"/>
      <c r="CM38" s="703"/>
      <c r="CN38" s="703"/>
      <c r="CO38" s="703"/>
      <c r="CP38" s="703"/>
      <c r="CQ38" s="704"/>
      <c r="CR38" s="664">
        <v>1152835</v>
      </c>
      <c r="CS38" s="665"/>
      <c r="CT38" s="665"/>
      <c r="CU38" s="665"/>
      <c r="CV38" s="665"/>
      <c r="CW38" s="665"/>
      <c r="CX38" s="665"/>
      <c r="CY38" s="666"/>
      <c r="CZ38" s="667">
        <v>6.5</v>
      </c>
      <c r="DA38" s="677"/>
      <c r="DB38" s="677"/>
      <c r="DC38" s="678"/>
      <c r="DD38" s="670">
        <v>963414</v>
      </c>
      <c r="DE38" s="665"/>
      <c r="DF38" s="665"/>
      <c r="DG38" s="665"/>
      <c r="DH38" s="665"/>
      <c r="DI38" s="665"/>
      <c r="DJ38" s="665"/>
      <c r="DK38" s="666"/>
      <c r="DL38" s="670">
        <v>914368</v>
      </c>
      <c r="DM38" s="665"/>
      <c r="DN38" s="665"/>
      <c r="DO38" s="665"/>
      <c r="DP38" s="665"/>
      <c r="DQ38" s="665"/>
      <c r="DR38" s="665"/>
      <c r="DS38" s="665"/>
      <c r="DT38" s="665"/>
      <c r="DU38" s="665"/>
      <c r="DV38" s="666"/>
      <c r="DW38" s="667">
        <v>11.5</v>
      </c>
      <c r="DX38" s="677"/>
      <c r="DY38" s="677"/>
      <c r="DZ38" s="677"/>
      <c r="EA38" s="677"/>
      <c r="EB38" s="677"/>
      <c r="EC38" s="698"/>
    </row>
    <row r="39" spans="2:133" ht="11.25" customHeight="1" x14ac:dyDescent="0.2">
      <c r="B39" s="661" t="s">
        <v>340</v>
      </c>
      <c r="C39" s="662"/>
      <c r="D39" s="662"/>
      <c r="E39" s="662"/>
      <c r="F39" s="662"/>
      <c r="G39" s="662"/>
      <c r="H39" s="662"/>
      <c r="I39" s="662"/>
      <c r="J39" s="662"/>
      <c r="K39" s="662"/>
      <c r="L39" s="662"/>
      <c r="M39" s="662"/>
      <c r="N39" s="662"/>
      <c r="O39" s="662"/>
      <c r="P39" s="662"/>
      <c r="Q39" s="663"/>
      <c r="R39" s="664">
        <v>552727</v>
      </c>
      <c r="S39" s="665"/>
      <c r="T39" s="665"/>
      <c r="U39" s="665"/>
      <c r="V39" s="665"/>
      <c r="W39" s="665"/>
      <c r="X39" s="665"/>
      <c r="Y39" s="666"/>
      <c r="Z39" s="691">
        <v>2.9</v>
      </c>
      <c r="AA39" s="691"/>
      <c r="AB39" s="691"/>
      <c r="AC39" s="691"/>
      <c r="AD39" s="692">
        <v>10</v>
      </c>
      <c r="AE39" s="692"/>
      <c r="AF39" s="692"/>
      <c r="AG39" s="692"/>
      <c r="AH39" s="692"/>
      <c r="AI39" s="692"/>
      <c r="AJ39" s="692"/>
      <c r="AK39" s="692"/>
      <c r="AL39" s="667">
        <v>0</v>
      </c>
      <c r="AM39" s="668"/>
      <c r="AN39" s="668"/>
      <c r="AO39" s="693"/>
      <c r="AQ39" s="699" t="s">
        <v>341</v>
      </c>
      <c r="AR39" s="700"/>
      <c r="AS39" s="700"/>
      <c r="AT39" s="700"/>
      <c r="AU39" s="700"/>
      <c r="AV39" s="700"/>
      <c r="AW39" s="700"/>
      <c r="AX39" s="700"/>
      <c r="AY39" s="701"/>
      <c r="AZ39" s="664">
        <v>17134</v>
      </c>
      <c r="BA39" s="665"/>
      <c r="BB39" s="665"/>
      <c r="BC39" s="665"/>
      <c r="BD39" s="675"/>
      <c r="BE39" s="675"/>
      <c r="BF39" s="702"/>
      <c r="BG39" s="706" t="s">
        <v>342</v>
      </c>
      <c r="BH39" s="703"/>
      <c r="BI39" s="703"/>
      <c r="BJ39" s="703"/>
      <c r="BK39" s="703"/>
      <c r="BL39" s="703"/>
      <c r="BM39" s="703"/>
      <c r="BN39" s="703"/>
      <c r="BO39" s="703"/>
      <c r="BP39" s="703"/>
      <c r="BQ39" s="703"/>
      <c r="BR39" s="703"/>
      <c r="BS39" s="703"/>
      <c r="BT39" s="703"/>
      <c r="BU39" s="704"/>
      <c r="BV39" s="664">
        <v>5191</v>
      </c>
      <c r="BW39" s="665"/>
      <c r="BX39" s="665"/>
      <c r="BY39" s="665"/>
      <c r="BZ39" s="665"/>
      <c r="CA39" s="665"/>
      <c r="CB39" s="705"/>
      <c r="CD39" s="706" t="s">
        <v>343</v>
      </c>
      <c r="CE39" s="703"/>
      <c r="CF39" s="703"/>
      <c r="CG39" s="703"/>
      <c r="CH39" s="703"/>
      <c r="CI39" s="703"/>
      <c r="CJ39" s="703"/>
      <c r="CK39" s="703"/>
      <c r="CL39" s="703"/>
      <c r="CM39" s="703"/>
      <c r="CN39" s="703"/>
      <c r="CO39" s="703"/>
      <c r="CP39" s="703"/>
      <c r="CQ39" s="704"/>
      <c r="CR39" s="664">
        <v>2144026</v>
      </c>
      <c r="CS39" s="675"/>
      <c r="CT39" s="675"/>
      <c r="CU39" s="675"/>
      <c r="CV39" s="675"/>
      <c r="CW39" s="675"/>
      <c r="CX39" s="675"/>
      <c r="CY39" s="676"/>
      <c r="CZ39" s="667">
        <v>12.1</v>
      </c>
      <c r="DA39" s="677"/>
      <c r="DB39" s="677"/>
      <c r="DC39" s="678"/>
      <c r="DD39" s="670">
        <v>2135982</v>
      </c>
      <c r="DE39" s="675"/>
      <c r="DF39" s="675"/>
      <c r="DG39" s="675"/>
      <c r="DH39" s="675"/>
      <c r="DI39" s="675"/>
      <c r="DJ39" s="675"/>
      <c r="DK39" s="676"/>
      <c r="DL39" s="670" t="s">
        <v>127</v>
      </c>
      <c r="DM39" s="675"/>
      <c r="DN39" s="675"/>
      <c r="DO39" s="675"/>
      <c r="DP39" s="675"/>
      <c r="DQ39" s="675"/>
      <c r="DR39" s="675"/>
      <c r="DS39" s="675"/>
      <c r="DT39" s="675"/>
      <c r="DU39" s="675"/>
      <c r="DV39" s="676"/>
      <c r="DW39" s="667" t="s">
        <v>127</v>
      </c>
      <c r="DX39" s="677"/>
      <c r="DY39" s="677"/>
      <c r="DZ39" s="677"/>
      <c r="EA39" s="677"/>
      <c r="EB39" s="677"/>
      <c r="EC39" s="698"/>
    </row>
    <row r="40" spans="2:133" ht="11.25" customHeight="1" x14ac:dyDescent="0.2">
      <c r="B40" s="661" t="s">
        <v>344</v>
      </c>
      <c r="C40" s="662"/>
      <c r="D40" s="662"/>
      <c r="E40" s="662"/>
      <c r="F40" s="662"/>
      <c r="G40" s="662"/>
      <c r="H40" s="662"/>
      <c r="I40" s="662"/>
      <c r="J40" s="662"/>
      <c r="K40" s="662"/>
      <c r="L40" s="662"/>
      <c r="M40" s="662"/>
      <c r="N40" s="662"/>
      <c r="O40" s="662"/>
      <c r="P40" s="662"/>
      <c r="Q40" s="663"/>
      <c r="R40" s="664">
        <v>1291200</v>
      </c>
      <c r="S40" s="665"/>
      <c r="T40" s="665"/>
      <c r="U40" s="665"/>
      <c r="V40" s="665"/>
      <c r="W40" s="665"/>
      <c r="X40" s="665"/>
      <c r="Y40" s="666"/>
      <c r="Z40" s="691">
        <v>6.7</v>
      </c>
      <c r="AA40" s="691"/>
      <c r="AB40" s="691"/>
      <c r="AC40" s="691"/>
      <c r="AD40" s="692" t="s">
        <v>127</v>
      </c>
      <c r="AE40" s="692"/>
      <c r="AF40" s="692"/>
      <c r="AG40" s="692"/>
      <c r="AH40" s="692"/>
      <c r="AI40" s="692"/>
      <c r="AJ40" s="692"/>
      <c r="AK40" s="692"/>
      <c r="AL40" s="667" t="s">
        <v>127</v>
      </c>
      <c r="AM40" s="668"/>
      <c r="AN40" s="668"/>
      <c r="AO40" s="693"/>
      <c r="AQ40" s="699" t="s">
        <v>345</v>
      </c>
      <c r="AR40" s="700"/>
      <c r="AS40" s="700"/>
      <c r="AT40" s="700"/>
      <c r="AU40" s="700"/>
      <c r="AV40" s="700"/>
      <c r="AW40" s="700"/>
      <c r="AX40" s="700"/>
      <c r="AY40" s="701"/>
      <c r="AZ40" s="664" t="s">
        <v>127</v>
      </c>
      <c r="BA40" s="665"/>
      <c r="BB40" s="665"/>
      <c r="BC40" s="665"/>
      <c r="BD40" s="675"/>
      <c r="BE40" s="675"/>
      <c r="BF40" s="702"/>
      <c r="BG40" s="707" t="s">
        <v>346</v>
      </c>
      <c r="BH40" s="708"/>
      <c r="BI40" s="708"/>
      <c r="BJ40" s="708"/>
      <c r="BK40" s="708"/>
      <c r="BL40" s="362"/>
      <c r="BM40" s="703" t="s">
        <v>347</v>
      </c>
      <c r="BN40" s="703"/>
      <c r="BO40" s="703"/>
      <c r="BP40" s="703"/>
      <c r="BQ40" s="703"/>
      <c r="BR40" s="703"/>
      <c r="BS40" s="703"/>
      <c r="BT40" s="703"/>
      <c r="BU40" s="704"/>
      <c r="BV40" s="664">
        <v>86</v>
      </c>
      <c r="BW40" s="665"/>
      <c r="BX40" s="665"/>
      <c r="BY40" s="665"/>
      <c r="BZ40" s="665"/>
      <c r="CA40" s="665"/>
      <c r="CB40" s="705"/>
      <c r="CD40" s="706" t="s">
        <v>348</v>
      </c>
      <c r="CE40" s="703"/>
      <c r="CF40" s="703"/>
      <c r="CG40" s="703"/>
      <c r="CH40" s="703"/>
      <c r="CI40" s="703"/>
      <c r="CJ40" s="703"/>
      <c r="CK40" s="703"/>
      <c r="CL40" s="703"/>
      <c r="CM40" s="703"/>
      <c r="CN40" s="703"/>
      <c r="CO40" s="703"/>
      <c r="CP40" s="703"/>
      <c r="CQ40" s="704"/>
      <c r="CR40" s="664">
        <v>352900</v>
      </c>
      <c r="CS40" s="665"/>
      <c r="CT40" s="665"/>
      <c r="CU40" s="665"/>
      <c r="CV40" s="665"/>
      <c r="CW40" s="665"/>
      <c r="CX40" s="665"/>
      <c r="CY40" s="666"/>
      <c r="CZ40" s="667">
        <v>2</v>
      </c>
      <c r="DA40" s="677"/>
      <c r="DB40" s="677"/>
      <c r="DC40" s="678"/>
      <c r="DD40" s="670" t="s">
        <v>127</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77"/>
      <c r="DY40" s="677"/>
      <c r="DZ40" s="677"/>
      <c r="EA40" s="677"/>
      <c r="EB40" s="677"/>
      <c r="EC40" s="698"/>
    </row>
    <row r="41" spans="2:133" ht="11.25" customHeight="1" x14ac:dyDescent="0.2">
      <c r="B41" s="661" t="s">
        <v>349</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699" t="s">
        <v>350</v>
      </c>
      <c r="AR41" s="700"/>
      <c r="AS41" s="700"/>
      <c r="AT41" s="700"/>
      <c r="AU41" s="700"/>
      <c r="AV41" s="700"/>
      <c r="AW41" s="700"/>
      <c r="AX41" s="700"/>
      <c r="AY41" s="701"/>
      <c r="AZ41" s="664">
        <v>250953</v>
      </c>
      <c r="BA41" s="665"/>
      <c r="BB41" s="665"/>
      <c r="BC41" s="665"/>
      <c r="BD41" s="675"/>
      <c r="BE41" s="675"/>
      <c r="BF41" s="702"/>
      <c r="BG41" s="707"/>
      <c r="BH41" s="708"/>
      <c r="BI41" s="708"/>
      <c r="BJ41" s="708"/>
      <c r="BK41" s="708"/>
      <c r="BL41" s="362"/>
      <c r="BM41" s="703" t="s">
        <v>351</v>
      </c>
      <c r="BN41" s="703"/>
      <c r="BO41" s="703"/>
      <c r="BP41" s="703"/>
      <c r="BQ41" s="703"/>
      <c r="BR41" s="703"/>
      <c r="BS41" s="703"/>
      <c r="BT41" s="703"/>
      <c r="BU41" s="704"/>
      <c r="BV41" s="664" t="s">
        <v>127</v>
      </c>
      <c r="BW41" s="665"/>
      <c r="BX41" s="665"/>
      <c r="BY41" s="665"/>
      <c r="BZ41" s="665"/>
      <c r="CA41" s="665"/>
      <c r="CB41" s="705"/>
      <c r="CD41" s="706" t="s">
        <v>352</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353</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11" t="s">
        <v>354</v>
      </c>
      <c r="AR42" s="712"/>
      <c r="AS42" s="712"/>
      <c r="AT42" s="712"/>
      <c r="AU42" s="712"/>
      <c r="AV42" s="712"/>
      <c r="AW42" s="712"/>
      <c r="AX42" s="712"/>
      <c r="AY42" s="713"/>
      <c r="AZ42" s="644">
        <v>901882</v>
      </c>
      <c r="BA42" s="679"/>
      <c r="BB42" s="679"/>
      <c r="BC42" s="679"/>
      <c r="BD42" s="645"/>
      <c r="BE42" s="645"/>
      <c r="BF42" s="694"/>
      <c r="BG42" s="709"/>
      <c r="BH42" s="710"/>
      <c r="BI42" s="710"/>
      <c r="BJ42" s="710"/>
      <c r="BK42" s="710"/>
      <c r="BL42" s="363"/>
      <c r="BM42" s="695" t="s">
        <v>355</v>
      </c>
      <c r="BN42" s="695"/>
      <c r="BO42" s="695"/>
      <c r="BP42" s="695"/>
      <c r="BQ42" s="695"/>
      <c r="BR42" s="695"/>
      <c r="BS42" s="695"/>
      <c r="BT42" s="695"/>
      <c r="BU42" s="696"/>
      <c r="BV42" s="644">
        <v>388</v>
      </c>
      <c r="BW42" s="679"/>
      <c r="BX42" s="679"/>
      <c r="BY42" s="679"/>
      <c r="BZ42" s="679"/>
      <c r="CA42" s="679"/>
      <c r="CB42" s="697"/>
      <c r="CD42" s="661" t="s">
        <v>356</v>
      </c>
      <c r="CE42" s="662"/>
      <c r="CF42" s="662"/>
      <c r="CG42" s="662"/>
      <c r="CH42" s="662"/>
      <c r="CI42" s="662"/>
      <c r="CJ42" s="662"/>
      <c r="CK42" s="662"/>
      <c r="CL42" s="662"/>
      <c r="CM42" s="662"/>
      <c r="CN42" s="662"/>
      <c r="CO42" s="662"/>
      <c r="CP42" s="662"/>
      <c r="CQ42" s="663"/>
      <c r="CR42" s="664">
        <v>2754605</v>
      </c>
      <c r="CS42" s="675"/>
      <c r="CT42" s="675"/>
      <c r="CU42" s="675"/>
      <c r="CV42" s="675"/>
      <c r="CW42" s="675"/>
      <c r="CX42" s="675"/>
      <c r="CY42" s="676"/>
      <c r="CZ42" s="667">
        <v>15.5</v>
      </c>
      <c r="DA42" s="677"/>
      <c r="DB42" s="677"/>
      <c r="DC42" s="678"/>
      <c r="DD42" s="670">
        <v>545683</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357</v>
      </c>
      <c r="C43" s="662"/>
      <c r="D43" s="662"/>
      <c r="E43" s="662"/>
      <c r="F43" s="662"/>
      <c r="G43" s="662"/>
      <c r="H43" s="662"/>
      <c r="I43" s="662"/>
      <c r="J43" s="662"/>
      <c r="K43" s="662"/>
      <c r="L43" s="662"/>
      <c r="M43" s="662"/>
      <c r="N43" s="662"/>
      <c r="O43" s="662"/>
      <c r="P43" s="662"/>
      <c r="Q43" s="663"/>
      <c r="R43" s="664">
        <v>337800</v>
      </c>
      <c r="S43" s="665"/>
      <c r="T43" s="665"/>
      <c r="U43" s="665"/>
      <c r="V43" s="665"/>
      <c r="W43" s="665"/>
      <c r="X43" s="665"/>
      <c r="Y43" s="666"/>
      <c r="Z43" s="691">
        <v>1.8</v>
      </c>
      <c r="AA43" s="691"/>
      <c r="AB43" s="691"/>
      <c r="AC43" s="691"/>
      <c r="AD43" s="692" t="s">
        <v>127</v>
      </c>
      <c r="AE43" s="692"/>
      <c r="AF43" s="692"/>
      <c r="AG43" s="692"/>
      <c r="AH43" s="692"/>
      <c r="AI43" s="692"/>
      <c r="AJ43" s="692"/>
      <c r="AK43" s="692"/>
      <c r="AL43" s="667" t="s">
        <v>127</v>
      </c>
      <c r="AM43" s="668"/>
      <c r="AN43" s="668"/>
      <c r="AO43" s="693"/>
      <c r="BV43" s="218"/>
      <c r="BW43" s="218"/>
      <c r="BX43" s="218"/>
      <c r="BY43" s="218"/>
      <c r="BZ43" s="218"/>
      <c r="CA43" s="218"/>
      <c r="CB43" s="218"/>
      <c r="CD43" s="661" t="s">
        <v>358</v>
      </c>
      <c r="CE43" s="662"/>
      <c r="CF43" s="662"/>
      <c r="CG43" s="662"/>
      <c r="CH43" s="662"/>
      <c r="CI43" s="662"/>
      <c r="CJ43" s="662"/>
      <c r="CK43" s="662"/>
      <c r="CL43" s="662"/>
      <c r="CM43" s="662"/>
      <c r="CN43" s="662"/>
      <c r="CO43" s="662"/>
      <c r="CP43" s="662"/>
      <c r="CQ43" s="663"/>
      <c r="CR43" s="664">
        <v>73510</v>
      </c>
      <c r="CS43" s="675"/>
      <c r="CT43" s="675"/>
      <c r="CU43" s="675"/>
      <c r="CV43" s="675"/>
      <c r="CW43" s="675"/>
      <c r="CX43" s="675"/>
      <c r="CY43" s="676"/>
      <c r="CZ43" s="667">
        <v>0.4</v>
      </c>
      <c r="DA43" s="677"/>
      <c r="DB43" s="677"/>
      <c r="DC43" s="678"/>
      <c r="DD43" s="670">
        <v>73510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359</v>
      </c>
      <c r="C44" s="642"/>
      <c r="D44" s="642"/>
      <c r="E44" s="642"/>
      <c r="F44" s="642"/>
      <c r="G44" s="642"/>
      <c r="H44" s="642"/>
      <c r="I44" s="642"/>
      <c r="J44" s="642"/>
      <c r="K44" s="642"/>
      <c r="L44" s="642"/>
      <c r="M44" s="642"/>
      <c r="N44" s="642"/>
      <c r="O44" s="642"/>
      <c r="P44" s="642"/>
      <c r="Q44" s="643"/>
      <c r="R44" s="644">
        <v>19269484</v>
      </c>
      <c r="S44" s="679"/>
      <c r="T44" s="679"/>
      <c r="U44" s="679"/>
      <c r="V44" s="679"/>
      <c r="W44" s="679"/>
      <c r="X44" s="679"/>
      <c r="Y44" s="680"/>
      <c r="Z44" s="681">
        <v>100</v>
      </c>
      <c r="AA44" s="681"/>
      <c r="AB44" s="681"/>
      <c r="AC44" s="681"/>
      <c r="AD44" s="682">
        <v>7635803</v>
      </c>
      <c r="AE44" s="682"/>
      <c r="AF44" s="682"/>
      <c r="AG44" s="682"/>
      <c r="AH44" s="682"/>
      <c r="AI44" s="682"/>
      <c r="AJ44" s="682"/>
      <c r="AK44" s="682"/>
      <c r="AL44" s="647">
        <v>100</v>
      </c>
      <c r="AM44" s="683"/>
      <c r="AN44" s="683"/>
      <c r="AO44" s="684"/>
      <c r="CD44" s="685" t="s">
        <v>306</v>
      </c>
      <c r="CE44" s="686"/>
      <c r="CF44" s="661" t="s">
        <v>360</v>
      </c>
      <c r="CG44" s="662"/>
      <c r="CH44" s="662"/>
      <c r="CI44" s="662"/>
      <c r="CJ44" s="662"/>
      <c r="CK44" s="662"/>
      <c r="CL44" s="662"/>
      <c r="CM44" s="662"/>
      <c r="CN44" s="662"/>
      <c r="CO44" s="662"/>
      <c r="CP44" s="662"/>
      <c r="CQ44" s="663"/>
      <c r="CR44" s="664">
        <v>2026202</v>
      </c>
      <c r="CS44" s="665"/>
      <c r="CT44" s="665"/>
      <c r="CU44" s="665"/>
      <c r="CV44" s="665"/>
      <c r="CW44" s="665"/>
      <c r="CX44" s="665"/>
      <c r="CY44" s="666"/>
      <c r="CZ44" s="667">
        <v>11.4</v>
      </c>
      <c r="DA44" s="668"/>
      <c r="DB44" s="668"/>
      <c r="DC44" s="669"/>
      <c r="DD44" s="670">
        <v>496873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CD45" s="687"/>
      <c r="CE45" s="688"/>
      <c r="CF45" s="661" t="s">
        <v>361</v>
      </c>
      <c r="CG45" s="662"/>
      <c r="CH45" s="662"/>
      <c r="CI45" s="662"/>
      <c r="CJ45" s="662"/>
      <c r="CK45" s="662"/>
      <c r="CL45" s="662"/>
      <c r="CM45" s="662"/>
      <c r="CN45" s="662"/>
      <c r="CO45" s="662"/>
      <c r="CP45" s="662"/>
      <c r="CQ45" s="663"/>
      <c r="CR45" s="664">
        <v>1160259</v>
      </c>
      <c r="CS45" s="675"/>
      <c r="CT45" s="675"/>
      <c r="CU45" s="675"/>
      <c r="CV45" s="675"/>
      <c r="CW45" s="675"/>
      <c r="CX45" s="675"/>
      <c r="CY45" s="676"/>
      <c r="CZ45" s="667">
        <v>6.5</v>
      </c>
      <c r="DA45" s="677"/>
      <c r="DB45" s="677"/>
      <c r="DC45" s="678"/>
      <c r="DD45" s="670">
        <v>207900</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0" t="s">
        <v>362</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CD46" s="687"/>
      <c r="CE46" s="688"/>
      <c r="CF46" s="661" t="s">
        <v>363</v>
      </c>
      <c r="CG46" s="662"/>
      <c r="CH46" s="662"/>
      <c r="CI46" s="662"/>
      <c r="CJ46" s="662"/>
      <c r="CK46" s="662"/>
      <c r="CL46" s="662"/>
      <c r="CM46" s="662"/>
      <c r="CN46" s="662"/>
      <c r="CO46" s="662"/>
      <c r="CP46" s="662"/>
      <c r="CQ46" s="663"/>
      <c r="CR46" s="664">
        <v>709695</v>
      </c>
      <c r="CS46" s="665"/>
      <c r="CT46" s="665"/>
      <c r="CU46" s="665"/>
      <c r="CV46" s="665"/>
      <c r="CW46" s="665"/>
      <c r="CX46" s="665"/>
      <c r="CY46" s="666"/>
      <c r="CZ46" s="667">
        <v>4</v>
      </c>
      <c r="DA46" s="668"/>
      <c r="DB46" s="668"/>
      <c r="DC46" s="669"/>
      <c r="DD46" s="670">
        <v>277725</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365</v>
      </c>
      <c r="CG47" s="662"/>
      <c r="CH47" s="662"/>
      <c r="CI47" s="662"/>
      <c r="CJ47" s="662"/>
      <c r="CK47" s="662"/>
      <c r="CL47" s="662"/>
      <c r="CM47" s="662"/>
      <c r="CN47" s="662"/>
      <c r="CO47" s="662"/>
      <c r="CP47" s="662"/>
      <c r="CQ47" s="663"/>
      <c r="CR47" s="664">
        <v>728403</v>
      </c>
      <c r="CS47" s="675"/>
      <c r="CT47" s="675"/>
      <c r="CU47" s="675"/>
      <c r="CV47" s="675"/>
      <c r="CW47" s="675"/>
      <c r="CX47" s="675"/>
      <c r="CY47" s="676"/>
      <c r="CZ47" s="667">
        <v>4.0999999999999996</v>
      </c>
      <c r="DA47" s="677"/>
      <c r="DB47" s="677"/>
      <c r="DC47" s="678"/>
      <c r="DD47" s="670">
        <v>48810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366</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367</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5"/>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CD49" s="641" t="s">
        <v>368</v>
      </c>
      <c r="CE49" s="642"/>
      <c r="CF49" s="642"/>
      <c r="CG49" s="642"/>
      <c r="CH49" s="642"/>
      <c r="CI49" s="642"/>
      <c r="CJ49" s="642"/>
      <c r="CK49" s="642"/>
      <c r="CL49" s="642"/>
      <c r="CM49" s="642"/>
      <c r="CN49" s="642"/>
      <c r="CO49" s="642"/>
      <c r="CP49" s="642"/>
      <c r="CQ49" s="643"/>
      <c r="CR49" s="644">
        <v>17719637</v>
      </c>
      <c r="CS49" s="645"/>
      <c r="CT49" s="645"/>
      <c r="CU49" s="645"/>
      <c r="CV49" s="645"/>
      <c r="CW49" s="645"/>
      <c r="CX49" s="645"/>
      <c r="CY49" s="646"/>
      <c r="CZ49" s="647">
        <v>100</v>
      </c>
      <c r="DA49" s="648"/>
      <c r="DB49" s="648"/>
      <c r="DC49" s="649"/>
      <c r="DD49" s="650">
        <v>11057620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4"/>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row>
  </sheetData>
  <sheetProtection algorithmName="SHA-512" hashValue="bcbu5/vusKLmMULbAxzzwTMacZmauj0xT/YXeINH6HHhZSRt+YMaw5IXR2wvWgoLkDHmcfipHMOZ2ozDo9iYMA==" saltValue="zj+/LezVxKpxur2jO1Zh1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26" customWidth="1"/>
    <col min="131" max="131" width="1.6640625" style="226" customWidth="1"/>
    <col min="132" max="16384" width="9" style="226" hidden="1"/>
  </cols>
  <sheetData>
    <row r="1" spans="1:13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4"/>
      <c r="DR1" s="224"/>
      <c r="DS1" s="224"/>
      <c r="DT1" s="224"/>
      <c r="DU1" s="224"/>
      <c r="DV1" s="224"/>
      <c r="DW1" s="224"/>
      <c r="DX1" s="224"/>
      <c r="DY1" s="224"/>
      <c r="DZ1" s="224"/>
      <c r="EA1" s="225"/>
    </row>
    <row r="2" spans="1:131" ht="26.25" customHeight="1" thickBot="1" x14ac:dyDescent="0.25">
      <c r="A2" s="785" t="s">
        <v>369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786" t="s">
        <v>370</v>
      </c>
      <c r="DK2" s="787"/>
      <c r="DL2" s="787"/>
      <c r="DM2" s="787"/>
      <c r="DN2" s="787"/>
      <c r="DO2" s="788"/>
      <c r="DP2" s="223"/>
      <c r="DQ2" s="786" t="s">
        <v>371</v>
      </c>
      <c r="DR2" s="787"/>
      <c r="DS2" s="787"/>
      <c r="DT2" s="787"/>
      <c r="DU2" s="787"/>
      <c r="DV2" s="787"/>
      <c r="DW2" s="787"/>
      <c r="DX2" s="787"/>
      <c r="DY2" s="787"/>
      <c r="DZ2" s="788"/>
      <c r="EA2" s="225"/>
    </row>
    <row r="3" spans="1:13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5"/>
    </row>
    <row r="4" spans="1:131" s="230" customFormat="1" ht="26.25" customHeight="1" thickBot="1" x14ac:dyDescent="0.25">
      <c r="A4" s="789" t="s">
        <v>372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7"/>
      <c r="BA4" s="227"/>
      <c r="BB4" s="227"/>
      <c r="BC4" s="227"/>
      <c r="BD4" s="227"/>
      <c r="BE4" s="228"/>
      <c r="BF4" s="228"/>
      <c r="BG4" s="228"/>
      <c r="BH4" s="228"/>
      <c r="BI4" s="228"/>
      <c r="BJ4" s="228"/>
      <c r="BK4" s="228"/>
      <c r="BL4" s="228"/>
      <c r="BM4" s="228"/>
      <c r="BN4" s="228"/>
      <c r="BO4" s="228"/>
      <c r="BP4" s="228"/>
      <c r="BQ4" s="790" t="s">
        <v>373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29"/>
    </row>
    <row r="5" spans="1:131" s="230" customFormat="1" ht="26.25" customHeight="1" x14ac:dyDescent="0.2">
      <c r="A5" s="791" t="s">
        <v>374</v>
      </c>
      <c r="B5" s="792"/>
      <c r="C5" s="792"/>
      <c r="D5" s="792"/>
      <c r="E5" s="792"/>
      <c r="F5" s="792"/>
      <c r="G5" s="792"/>
      <c r="H5" s="792"/>
      <c r="I5" s="792"/>
      <c r="J5" s="792"/>
      <c r="K5" s="792"/>
      <c r="L5" s="792"/>
      <c r="M5" s="792"/>
      <c r="N5" s="792"/>
      <c r="O5" s="792"/>
      <c r="P5" s="793"/>
      <c r="Q5" s="797" t="s">
        <v>375</v>
      </c>
      <c r="R5" s="798"/>
      <c r="S5" s="798"/>
      <c r="T5" s="798"/>
      <c r="U5" s="799"/>
      <c r="V5" s="797" t="s">
        <v>376</v>
      </c>
      <c r="W5" s="798"/>
      <c r="X5" s="798"/>
      <c r="Y5" s="798"/>
      <c r="Z5" s="799"/>
      <c r="AA5" s="797" t="s">
        <v>377</v>
      </c>
      <c r="AB5" s="798"/>
      <c r="AC5" s="798"/>
      <c r="AD5" s="798"/>
      <c r="AE5" s="798"/>
      <c r="AF5" s="803" t="s">
        <v>378</v>
      </c>
      <c r="AG5" s="798"/>
      <c r="AH5" s="798"/>
      <c r="AI5" s="798"/>
      <c r="AJ5" s="804"/>
      <c r="AK5" s="798" t="s">
        <v>379</v>
      </c>
      <c r="AL5" s="798"/>
      <c r="AM5" s="798"/>
      <c r="AN5" s="798"/>
      <c r="AO5" s="799"/>
      <c r="AP5" s="797" t="s">
        <v>380</v>
      </c>
      <c r="AQ5" s="798"/>
      <c r="AR5" s="798"/>
      <c r="AS5" s="798"/>
      <c r="AT5" s="799"/>
      <c r="AU5" s="797" t="s">
        <v>381</v>
      </c>
      <c r="AV5" s="798"/>
      <c r="AW5" s="798"/>
      <c r="AX5" s="798"/>
      <c r="AY5" s="804"/>
      <c r="AZ5" s="227"/>
      <c r="BA5" s="227"/>
      <c r="BB5" s="227"/>
      <c r="BC5" s="227"/>
      <c r="BD5" s="227"/>
      <c r="BE5" s="228"/>
      <c r="BF5" s="228"/>
      <c r="BG5" s="228"/>
      <c r="BH5" s="228"/>
      <c r="BI5" s="228"/>
      <c r="BJ5" s="228"/>
      <c r="BK5" s="228"/>
      <c r="BL5" s="228"/>
      <c r="BM5" s="228"/>
      <c r="BN5" s="228"/>
      <c r="BO5" s="228"/>
      <c r="BP5" s="228"/>
      <c r="BQ5" s="791" t="s">
        <v>382</v>
      </c>
      <c r="BR5" s="792"/>
      <c r="BS5" s="792"/>
      <c r="BT5" s="792"/>
      <c r="BU5" s="792"/>
      <c r="BV5" s="792"/>
      <c r="BW5" s="792"/>
      <c r="BX5" s="792"/>
      <c r="BY5" s="792"/>
      <c r="BZ5" s="792"/>
      <c r="CA5" s="792"/>
      <c r="CB5" s="792"/>
      <c r="CC5" s="792"/>
      <c r="CD5" s="792"/>
      <c r="CE5" s="792"/>
      <c r="CF5" s="792"/>
      <c r="CG5" s="793"/>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29" t="s">
        <v>388</v>
      </c>
      <c r="DH5" s="830"/>
      <c r="DI5" s="830"/>
      <c r="DJ5" s="830"/>
      <c r="DK5" s="831"/>
      <c r="DL5" s="829" t="s">
        <v>389</v>
      </c>
      <c r="DM5" s="830"/>
      <c r="DN5" s="830"/>
      <c r="DO5" s="830"/>
      <c r="DP5" s="831"/>
      <c r="DQ5" s="797" t="s">
        <v>390</v>
      </c>
      <c r="DR5" s="798"/>
      <c r="DS5" s="798"/>
      <c r="DT5" s="798"/>
      <c r="DU5" s="799"/>
      <c r="DV5" s="797" t="s">
        <v>381</v>
      </c>
      <c r="DW5" s="798"/>
      <c r="DX5" s="798"/>
      <c r="DY5" s="798"/>
      <c r="DZ5" s="804"/>
      <c r="EA5" s="229"/>
    </row>
    <row r="6" spans="1:131" s="230"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7"/>
      <c r="BA6" s="227"/>
      <c r="BB6" s="227"/>
      <c r="BC6" s="227"/>
      <c r="BD6" s="227"/>
      <c r="BE6" s="228"/>
      <c r="BF6" s="228"/>
      <c r="BG6" s="228"/>
      <c r="BH6" s="228"/>
      <c r="BI6" s="228"/>
      <c r="BJ6" s="228"/>
      <c r="BK6" s="228"/>
      <c r="BL6" s="228"/>
      <c r="BM6" s="228"/>
      <c r="BN6" s="228"/>
      <c r="BO6" s="228"/>
      <c r="BP6" s="228"/>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2"/>
      <c r="DH6" s="833"/>
      <c r="DI6" s="833"/>
      <c r="DJ6" s="833"/>
      <c r="DK6" s="834"/>
      <c r="DL6" s="832"/>
      <c r="DM6" s="833"/>
      <c r="DN6" s="833"/>
      <c r="DO6" s="833"/>
      <c r="DP6" s="834"/>
      <c r="DQ6" s="800"/>
      <c r="DR6" s="801"/>
      <c r="DS6" s="801"/>
      <c r="DT6" s="801"/>
      <c r="DU6" s="802"/>
      <c r="DV6" s="800"/>
      <c r="DW6" s="801"/>
      <c r="DX6" s="801"/>
      <c r="DY6" s="801"/>
      <c r="DZ6" s="806"/>
      <c r="EA6" s="229"/>
    </row>
    <row r="7" spans="1:131" s="230" customFormat="1" ht="26.25" customHeight="1" thickTop="1" x14ac:dyDescent="0.2">
      <c r="A7" s="231">
        <v>1</v>
      </c>
      <c r="B7" s="813" t="s">
        <v>391</v>
      </c>
      <c r="C7" s="814"/>
      <c r="D7" s="814"/>
      <c r="E7" s="814"/>
      <c r="F7" s="814"/>
      <c r="G7" s="814"/>
      <c r="H7" s="814"/>
      <c r="I7" s="814"/>
      <c r="J7" s="814"/>
      <c r="K7" s="814"/>
      <c r="L7" s="814"/>
      <c r="M7" s="814"/>
      <c r="N7" s="814"/>
      <c r="O7" s="814"/>
      <c r="P7" s="815"/>
      <c r="Q7" s="816">
        <v>19269</v>
      </c>
      <c r="R7" s="817"/>
      <c r="S7" s="817"/>
      <c r="T7" s="817"/>
      <c r="U7" s="817"/>
      <c r="V7" s="817">
        <v>17720</v>
      </c>
      <c r="W7" s="817"/>
      <c r="X7" s="817"/>
      <c r="Y7" s="817"/>
      <c r="Z7" s="817"/>
      <c r="AA7" s="817">
        <v>1550</v>
      </c>
      <c r="AB7" s="817"/>
      <c r="AC7" s="817"/>
      <c r="AD7" s="817"/>
      <c r="AE7" s="818"/>
      <c r="AF7" s="819">
        <v>1440</v>
      </c>
      <c r="AG7" s="820"/>
      <c r="AH7" s="820"/>
      <c r="AI7" s="820"/>
      <c r="AJ7" s="821"/>
      <c r="AK7" s="822">
        <v>1881</v>
      </c>
      <c r="AL7" s="823"/>
      <c r="AM7" s="823"/>
      <c r="AN7" s="823"/>
      <c r="AO7" s="823"/>
      <c r="AP7" s="823">
        <v>13770</v>
      </c>
      <c r="AQ7" s="823"/>
      <c r="AR7" s="823"/>
      <c r="AS7" s="823"/>
      <c r="AT7" s="823"/>
      <c r="AU7" s="824"/>
      <c r="AV7" s="824"/>
      <c r="AW7" s="824"/>
      <c r="AX7" s="824"/>
      <c r="AY7" s="825"/>
      <c r="AZ7" s="227"/>
      <c r="BA7" s="227"/>
      <c r="BB7" s="227"/>
      <c r="BC7" s="227"/>
      <c r="BD7" s="227"/>
      <c r="BE7" s="228"/>
      <c r="BF7" s="228"/>
      <c r="BG7" s="228"/>
      <c r="BH7" s="228"/>
      <c r="BI7" s="228"/>
      <c r="BJ7" s="228"/>
      <c r="BK7" s="228"/>
      <c r="BL7" s="228"/>
      <c r="BM7" s="228"/>
      <c r="BN7" s="228"/>
      <c r="BO7" s="228"/>
      <c r="BP7" s="228"/>
      <c r="BQ7" s="231">
        <v>1</v>
      </c>
      <c r="BR7" s="232"/>
      <c r="BS7" s="826" t="s">
        <v>598</v>
      </c>
      <c r="BT7" s="827"/>
      <c r="BU7" s="827"/>
      <c r="BV7" s="827"/>
      <c r="BW7" s="827"/>
      <c r="BX7" s="827"/>
      <c r="BY7" s="827"/>
      <c r="BZ7" s="827"/>
      <c r="CA7" s="827"/>
      <c r="CB7" s="827"/>
      <c r="CC7" s="827"/>
      <c r="CD7" s="827"/>
      <c r="CE7" s="827"/>
      <c r="CF7" s="827"/>
      <c r="CG7" s="828"/>
      <c r="CH7" s="807">
        <v>-15</v>
      </c>
      <c r="CI7" s="808"/>
      <c r="CJ7" s="808"/>
      <c r="CK7" s="808"/>
      <c r="CL7" s="809"/>
      <c r="CM7" s="807">
        <v>-16</v>
      </c>
      <c r="CN7" s="808"/>
      <c r="CO7" s="808"/>
      <c r="CP7" s="808"/>
      <c r="CQ7" s="809"/>
      <c r="CR7" s="807">
        <v>10</v>
      </c>
      <c r="CS7" s="808"/>
      <c r="CT7" s="808"/>
      <c r="CU7" s="808"/>
      <c r="CV7" s="809"/>
      <c r="CW7" s="807">
        <v>45</v>
      </c>
      <c r="CX7" s="808"/>
      <c r="CY7" s="808"/>
      <c r="CZ7" s="808"/>
      <c r="DA7" s="809"/>
      <c r="DB7" s="807" t="s">
        <v>608</v>
      </c>
      <c r="DC7" s="808"/>
      <c r="DD7" s="808"/>
      <c r="DE7" s="808"/>
      <c r="DF7" s="809"/>
      <c r="DG7" s="807" t="s">
        <v>608</v>
      </c>
      <c r="DH7" s="808"/>
      <c r="DI7" s="808"/>
      <c r="DJ7" s="808"/>
      <c r="DK7" s="809"/>
      <c r="DL7" s="807" t="s">
        <v>608</v>
      </c>
      <c r="DM7" s="808"/>
      <c r="DN7" s="808"/>
      <c r="DO7" s="808"/>
      <c r="DP7" s="809"/>
      <c r="DQ7" s="807" t="s">
        <v>608</v>
      </c>
      <c r="DR7" s="808"/>
      <c r="DS7" s="808"/>
      <c r="DT7" s="808"/>
      <c r="DU7" s="809"/>
      <c r="DV7" s="810"/>
      <c r="DW7" s="811"/>
      <c r="DX7" s="811"/>
      <c r="DY7" s="811"/>
      <c r="DZ7" s="812"/>
      <c r="EA7" s="229"/>
    </row>
    <row r="8" spans="1:131" s="230" customFormat="1" ht="26.25" customHeight="1" x14ac:dyDescent="0.2">
      <c r="A8" s="233">
        <v>2</v>
      </c>
      <c r="B8" s="846" t="s">
        <v>392</v>
      </c>
      <c r="C8" s="847"/>
      <c r="D8" s="847"/>
      <c r="E8" s="847"/>
      <c r="F8" s="847"/>
      <c r="G8" s="847"/>
      <c r="H8" s="847"/>
      <c r="I8" s="847"/>
      <c r="J8" s="847"/>
      <c r="K8" s="847"/>
      <c r="L8" s="847"/>
      <c r="M8" s="847"/>
      <c r="N8" s="847"/>
      <c r="O8" s="847"/>
      <c r="P8" s="848"/>
      <c r="Q8" s="849">
        <v>1</v>
      </c>
      <c r="R8" s="850"/>
      <c r="S8" s="850"/>
      <c r="T8" s="850"/>
      <c r="U8" s="850"/>
      <c r="V8" s="850">
        <v>1</v>
      </c>
      <c r="W8" s="850"/>
      <c r="X8" s="850"/>
      <c r="Y8" s="850"/>
      <c r="Z8" s="850"/>
      <c r="AA8" s="850">
        <v>0</v>
      </c>
      <c r="AB8" s="850"/>
      <c r="AC8" s="850"/>
      <c r="AD8" s="850"/>
      <c r="AE8" s="851"/>
      <c r="AF8" s="852">
        <v>0</v>
      </c>
      <c r="AG8" s="853"/>
      <c r="AH8" s="853"/>
      <c r="AI8" s="853"/>
      <c r="AJ8" s="854"/>
      <c r="AK8" s="835">
        <v>1</v>
      </c>
      <c r="AL8" s="836"/>
      <c r="AM8" s="836"/>
      <c r="AN8" s="836"/>
      <c r="AO8" s="836"/>
      <c r="AP8" s="836" t="s">
        <v>610</v>
      </c>
      <c r="AQ8" s="836"/>
      <c r="AR8" s="836"/>
      <c r="AS8" s="836"/>
      <c r="AT8" s="836"/>
      <c r="AU8" s="837"/>
      <c r="AV8" s="837"/>
      <c r="AW8" s="837"/>
      <c r="AX8" s="837"/>
      <c r="AY8" s="838"/>
      <c r="AZ8" s="227"/>
      <c r="BA8" s="227"/>
      <c r="BB8" s="227"/>
      <c r="BC8" s="227"/>
      <c r="BD8" s="227"/>
      <c r="BE8" s="228"/>
      <c r="BF8" s="228"/>
      <c r="BG8" s="228"/>
      <c r="BH8" s="228"/>
      <c r="BI8" s="228"/>
      <c r="BJ8" s="228"/>
      <c r="BK8" s="228"/>
      <c r="BL8" s="228"/>
      <c r="BM8" s="228"/>
      <c r="BN8" s="228"/>
      <c r="BO8" s="228"/>
      <c r="BP8" s="228"/>
      <c r="BQ8" s="233">
        <v>2</v>
      </c>
      <c r="BR8" s="234" t="s">
        <v>600</v>
      </c>
      <c r="BS8" s="826" t="s">
        <v>599</v>
      </c>
      <c r="BT8" s="827"/>
      <c r="BU8" s="827"/>
      <c r="BV8" s="827"/>
      <c r="BW8" s="827"/>
      <c r="BX8" s="827"/>
      <c r="BY8" s="827"/>
      <c r="BZ8" s="827"/>
      <c r="CA8" s="827"/>
      <c r="CB8" s="827"/>
      <c r="CC8" s="827"/>
      <c r="CD8" s="827"/>
      <c r="CE8" s="827"/>
      <c r="CF8" s="827"/>
      <c r="CG8" s="828"/>
      <c r="CH8" s="842">
        <v>-32</v>
      </c>
      <c r="CI8" s="843"/>
      <c r="CJ8" s="843"/>
      <c r="CK8" s="843"/>
      <c r="CL8" s="844"/>
      <c r="CM8" s="842">
        <v>-22</v>
      </c>
      <c r="CN8" s="843"/>
      <c r="CO8" s="843"/>
      <c r="CP8" s="843"/>
      <c r="CQ8" s="844"/>
      <c r="CR8" s="842">
        <v>9</v>
      </c>
      <c r="CS8" s="843"/>
      <c r="CT8" s="843"/>
      <c r="CU8" s="843"/>
      <c r="CV8" s="844"/>
      <c r="CW8" s="842" t="s">
        <v>608</v>
      </c>
      <c r="CX8" s="843"/>
      <c r="CY8" s="843"/>
      <c r="CZ8" s="843"/>
      <c r="DA8" s="844"/>
      <c r="DB8" s="842" t="s">
        <v>608</v>
      </c>
      <c r="DC8" s="843"/>
      <c r="DD8" s="843"/>
      <c r="DE8" s="843"/>
      <c r="DF8" s="844"/>
      <c r="DG8" s="842" t="s">
        <v>608</v>
      </c>
      <c r="DH8" s="843"/>
      <c r="DI8" s="843"/>
      <c r="DJ8" s="843"/>
      <c r="DK8" s="844"/>
      <c r="DL8" s="842">
        <v>125</v>
      </c>
      <c r="DM8" s="843"/>
      <c r="DN8" s="843"/>
      <c r="DO8" s="843"/>
      <c r="DP8" s="844"/>
      <c r="DQ8" s="842">
        <v>125</v>
      </c>
      <c r="DR8" s="843"/>
      <c r="DS8" s="843"/>
      <c r="DT8" s="843"/>
      <c r="DU8" s="844"/>
      <c r="DV8" s="826"/>
      <c r="DW8" s="827"/>
      <c r="DX8" s="827"/>
      <c r="DY8" s="827"/>
      <c r="DZ8" s="845"/>
      <c r="EA8" s="229"/>
    </row>
    <row r="9" spans="1:131" s="230" customFormat="1" ht="26.25" customHeight="1" x14ac:dyDescent="0.2">
      <c r="A9" s="233">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35"/>
      <c r="AL9" s="836"/>
      <c r="AM9" s="836"/>
      <c r="AN9" s="836"/>
      <c r="AO9" s="836"/>
      <c r="AP9" s="836"/>
      <c r="AQ9" s="836"/>
      <c r="AR9" s="836"/>
      <c r="AS9" s="836"/>
      <c r="AT9" s="836"/>
      <c r="AU9" s="837"/>
      <c r="AV9" s="837"/>
      <c r="AW9" s="837"/>
      <c r="AX9" s="837"/>
      <c r="AY9" s="838"/>
      <c r="AZ9" s="227"/>
      <c r="BA9" s="227"/>
      <c r="BB9" s="227"/>
      <c r="BC9" s="227"/>
      <c r="BD9" s="227"/>
      <c r="BE9" s="228"/>
      <c r="BF9" s="228"/>
      <c r="BG9" s="228"/>
      <c r="BH9" s="228"/>
      <c r="BI9" s="228"/>
      <c r="BJ9" s="228"/>
      <c r="BK9" s="228"/>
      <c r="BL9" s="228"/>
      <c r="BM9" s="228"/>
      <c r="BN9" s="228"/>
      <c r="BO9" s="228"/>
      <c r="BP9" s="228"/>
      <c r="BQ9" s="233">
        <v>3</v>
      </c>
      <c r="BR9" s="234"/>
      <c r="BS9" s="839" t="s">
        <v>596</v>
      </c>
      <c r="BT9" s="840"/>
      <c r="BU9" s="840"/>
      <c r="BV9" s="840"/>
      <c r="BW9" s="840"/>
      <c r="BX9" s="840"/>
      <c r="BY9" s="840"/>
      <c r="BZ9" s="840"/>
      <c r="CA9" s="840"/>
      <c r="CB9" s="840"/>
      <c r="CC9" s="840"/>
      <c r="CD9" s="840"/>
      <c r="CE9" s="840"/>
      <c r="CF9" s="840"/>
      <c r="CG9" s="841"/>
      <c r="CH9" s="842">
        <v>-1</v>
      </c>
      <c r="CI9" s="843"/>
      <c r="CJ9" s="843"/>
      <c r="CK9" s="843"/>
      <c r="CL9" s="844"/>
      <c r="CM9" s="842">
        <v>32</v>
      </c>
      <c r="CN9" s="843"/>
      <c r="CO9" s="843"/>
      <c r="CP9" s="843"/>
      <c r="CQ9" s="844"/>
      <c r="CR9" s="842">
        <v>10</v>
      </c>
      <c r="CS9" s="843"/>
      <c r="CT9" s="843"/>
      <c r="CU9" s="843"/>
      <c r="CV9" s="844"/>
      <c r="CW9" s="842">
        <v>1</v>
      </c>
      <c r="CX9" s="843"/>
      <c r="CY9" s="843"/>
      <c r="CZ9" s="843"/>
      <c r="DA9" s="844"/>
      <c r="DB9" s="842" t="s">
        <v>608</v>
      </c>
      <c r="DC9" s="843"/>
      <c r="DD9" s="843"/>
      <c r="DE9" s="843"/>
      <c r="DF9" s="844"/>
      <c r="DG9" s="842" t="s">
        <v>608</v>
      </c>
      <c r="DH9" s="843"/>
      <c r="DI9" s="843"/>
      <c r="DJ9" s="843"/>
      <c r="DK9" s="844"/>
      <c r="DL9" s="842" t="s">
        <v>608</v>
      </c>
      <c r="DM9" s="843"/>
      <c r="DN9" s="843"/>
      <c r="DO9" s="843"/>
      <c r="DP9" s="844"/>
      <c r="DQ9" s="842" t="s">
        <v>608</v>
      </c>
      <c r="DR9" s="843"/>
      <c r="DS9" s="843"/>
      <c r="DT9" s="843"/>
      <c r="DU9" s="844"/>
      <c r="DV9" s="826"/>
      <c r="DW9" s="827"/>
      <c r="DX9" s="827"/>
      <c r="DY9" s="827"/>
      <c r="DZ9" s="845"/>
      <c r="EA9" s="229"/>
    </row>
    <row r="10" spans="1:131" s="230" customFormat="1" ht="26.25" customHeight="1" x14ac:dyDescent="0.2">
      <c r="A10" s="233">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35"/>
      <c r="AL10" s="836"/>
      <c r="AM10" s="836"/>
      <c r="AN10" s="836"/>
      <c r="AO10" s="836"/>
      <c r="AP10" s="836"/>
      <c r="AQ10" s="836"/>
      <c r="AR10" s="836"/>
      <c r="AS10" s="836"/>
      <c r="AT10" s="836"/>
      <c r="AU10" s="837"/>
      <c r="AV10" s="837"/>
      <c r="AW10" s="837"/>
      <c r="AX10" s="837"/>
      <c r="AY10" s="838"/>
      <c r="AZ10" s="227"/>
      <c r="BA10" s="227"/>
      <c r="BB10" s="227"/>
      <c r="BC10" s="227"/>
      <c r="BD10" s="227"/>
      <c r="BE10" s="228"/>
      <c r="BF10" s="228"/>
      <c r="BG10" s="228"/>
      <c r="BH10" s="228"/>
      <c r="BI10" s="228"/>
      <c r="BJ10" s="228"/>
      <c r="BK10" s="228"/>
      <c r="BL10" s="228"/>
      <c r="BM10" s="228"/>
      <c r="BN10" s="228"/>
      <c r="BO10" s="228"/>
      <c r="BP10" s="228"/>
      <c r="BQ10" s="233">
        <v>4</v>
      </c>
      <c r="BR10" s="234"/>
      <c r="BS10" s="826" t="s">
        <v>597</v>
      </c>
      <c r="BT10" s="827"/>
      <c r="BU10" s="827"/>
      <c r="BV10" s="827"/>
      <c r="BW10" s="827"/>
      <c r="BX10" s="827"/>
      <c r="BY10" s="827"/>
      <c r="BZ10" s="827"/>
      <c r="CA10" s="827"/>
      <c r="CB10" s="827"/>
      <c r="CC10" s="827"/>
      <c r="CD10" s="827"/>
      <c r="CE10" s="827"/>
      <c r="CF10" s="827"/>
      <c r="CG10" s="828"/>
      <c r="CH10" s="842">
        <v>-17</v>
      </c>
      <c r="CI10" s="843"/>
      <c r="CJ10" s="843"/>
      <c r="CK10" s="843"/>
      <c r="CL10" s="844"/>
      <c r="CM10" s="842">
        <v>348</v>
      </c>
      <c r="CN10" s="843"/>
      <c r="CO10" s="843"/>
      <c r="CP10" s="843"/>
      <c r="CQ10" s="844"/>
      <c r="CR10" s="842">
        <v>5</v>
      </c>
      <c r="CS10" s="843"/>
      <c r="CT10" s="843"/>
      <c r="CU10" s="843"/>
      <c r="CV10" s="844"/>
      <c r="CW10" s="842" t="s">
        <v>608</v>
      </c>
      <c r="CX10" s="843"/>
      <c r="CY10" s="843"/>
      <c r="CZ10" s="843"/>
      <c r="DA10" s="844"/>
      <c r="DB10" s="842" t="s">
        <v>608</v>
      </c>
      <c r="DC10" s="843"/>
      <c r="DD10" s="843"/>
      <c r="DE10" s="843"/>
      <c r="DF10" s="844"/>
      <c r="DG10" s="842" t="s">
        <v>608</v>
      </c>
      <c r="DH10" s="843"/>
      <c r="DI10" s="843"/>
      <c r="DJ10" s="843"/>
      <c r="DK10" s="844"/>
      <c r="DL10" s="842" t="s">
        <v>608</v>
      </c>
      <c r="DM10" s="843"/>
      <c r="DN10" s="843"/>
      <c r="DO10" s="843"/>
      <c r="DP10" s="844"/>
      <c r="DQ10" s="842" t="s">
        <v>608</v>
      </c>
      <c r="DR10" s="843"/>
      <c r="DS10" s="843"/>
      <c r="DT10" s="843"/>
      <c r="DU10" s="844"/>
      <c r="DV10" s="826"/>
      <c r="DW10" s="827"/>
      <c r="DX10" s="827"/>
      <c r="DY10" s="827"/>
      <c r="DZ10" s="845"/>
      <c r="EA10" s="229"/>
    </row>
    <row r="11" spans="1:131" s="230" customFormat="1" ht="26.25" customHeight="1" x14ac:dyDescent="0.2">
      <c r="A11" s="233">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35"/>
      <c r="AL11" s="836"/>
      <c r="AM11" s="836"/>
      <c r="AN11" s="836"/>
      <c r="AO11" s="836"/>
      <c r="AP11" s="836"/>
      <c r="AQ11" s="836"/>
      <c r="AR11" s="836"/>
      <c r="AS11" s="836"/>
      <c r="AT11" s="836"/>
      <c r="AU11" s="837"/>
      <c r="AV11" s="837"/>
      <c r="AW11" s="837"/>
      <c r="AX11" s="837"/>
      <c r="AY11" s="838"/>
      <c r="AZ11" s="227"/>
      <c r="BA11" s="227"/>
      <c r="BB11" s="227"/>
      <c r="BC11" s="227"/>
      <c r="BD11" s="227"/>
      <c r="BE11" s="228"/>
      <c r="BF11" s="228"/>
      <c r="BG11" s="228"/>
      <c r="BH11" s="228"/>
      <c r="BI11" s="228"/>
      <c r="BJ11" s="228"/>
      <c r="BK11" s="228"/>
      <c r="BL11" s="228"/>
      <c r="BM11" s="228"/>
      <c r="BN11" s="228"/>
      <c r="BO11" s="228"/>
      <c r="BP11" s="228"/>
      <c r="BQ11" s="233">
        <v>5</v>
      </c>
      <c r="BR11" s="234"/>
      <c r="BS11" s="826"/>
      <c r="BT11" s="827"/>
      <c r="BU11" s="827"/>
      <c r="BV11" s="827"/>
      <c r="BW11" s="827"/>
      <c r="BX11" s="827"/>
      <c r="BY11" s="827"/>
      <c r="BZ11" s="827"/>
      <c r="CA11" s="827"/>
      <c r="CB11" s="827"/>
      <c r="CC11" s="827"/>
      <c r="CD11" s="827"/>
      <c r="CE11" s="827"/>
      <c r="CF11" s="827"/>
      <c r="CG11" s="828"/>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26"/>
      <c r="DW11" s="827"/>
      <c r="DX11" s="827"/>
      <c r="DY11" s="827"/>
      <c r="DZ11" s="845"/>
      <c r="EA11" s="229"/>
    </row>
    <row r="12" spans="1:131" s="230" customFormat="1" ht="26.25" customHeight="1" x14ac:dyDescent="0.2">
      <c r="A12" s="233">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35"/>
      <c r="AL12" s="836"/>
      <c r="AM12" s="836"/>
      <c r="AN12" s="836"/>
      <c r="AO12" s="836"/>
      <c r="AP12" s="836"/>
      <c r="AQ12" s="836"/>
      <c r="AR12" s="836"/>
      <c r="AS12" s="836"/>
      <c r="AT12" s="836"/>
      <c r="AU12" s="837"/>
      <c r="AV12" s="837"/>
      <c r="AW12" s="837"/>
      <c r="AX12" s="837"/>
      <c r="AY12" s="838"/>
      <c r="AZ12" s="227"/>
      <c r="BA12" s="227"/>
      <c r="BB12" s="227"/>
      <c r="BC12" s="227"/>
      <c r="BD12" s="227"/>
      <c r="BE12" s="228"/>
      <c r="BF12" s="228"/>
      <c r="BG12" s="228"/>
      <c r="BH12" s="228"/>
      <c r="BI12" s="228"/>
      <c r="BJ12" s="228"/>
      <c r="BK12" s="228"/>
      <c r="BL12" s="228"/>
      <c r="BM12" s="228"/>
      <c r="BN12" s="228"/>
      <c r="BO12" s="228"/>
      <c r="BP12" s="228"/>
      <c r="BQ12" s="233">
        <v>6</v>
      </c>
      <c r="BR12" s="234"/>
      <c r="BS12" s="826"/>
      <c r="BT12" s="827"/>
      <c r="BU12" s="827"/>
      <c r="BV12" s="827"/>
      <c r="BW12" s="827"/>
      <c r="BX12" s="827"/>
      <c r="BY12" s="827"/>
      <c r="BZ12" s="827"/>
      <c r="CA12" s="827"/>
      <c r="CB12" s="827"/>
      <c r="CC12" s="827"/>
      <c r="CD12" s="827"/>
      <c r="CE12" s="827"/>
      <c r="CF12" s="827"/>
      <c r="CG12" s="828"/>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26"/>
      <c r="DW12" s="827"/>
      <c r="DX12" s="827"/>
      <c r="DY12" s="827"/>
      <c r="DZ12" s="845"/>
      <c r="EA12" s="229"/>
    </row>
    <row r="13" spans="1:131" s="230" customFormat="1" ht="26.25" customHeight="1" x14ac:dyDescent="0.2">
      <c r="A13" s="233">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35"/>
      <c r="AL13" s="836"/>
      <c r="AM13" s="836"/>
      <c r="AN13" s="836"/>
      <c r="AO13" s="836"/>
      <c r="AP13" s="836"/>
      <c r="AQ13" s="836"/>
      <c r="AR13" s="836"/>
      <c r="AS13" s="836"/>
      <c r="AT13" s="836"/>
      <c r="AU13" s="837"/>
      <c r="AV13" s="837"/>
      <c r="AW13" s="837"/>
      <c r="AX13" s="837"/>
      <c r="AY13" s="838"/>
      <c r="AZ13" s="227"/>
      <c r="BA13" s="227"/>
      <c r="BB13" s="227"/>
      <c r="BC13" s="227"/>
      <c r="BD13" s="227"/>
      <c r="BE13" s="228"/>
      <c r="BF13" s="228"/>
      <c r="BG13" s="228"/>
      <c r="BH13" s="228"/>
      <c r="BI13" s="228"/>
      <c r="BJ13" s="228"/>
      <c r="BK13" s="228"/>
      <c r="BL13" s="228"/>
      <c r="BM13" s="228"/>
      <c r="BN13" s="228"/>
      <c r="BO13" s="228"/>
      <c r="BP13" s="228"/>
      <c r="BQ13" s="233">
        <v>7</v>
      </c>
      <c r="BR13" s="234"/>
      <c r="BS13" s="826"/>
      <c r="BT13" s="827"/>
      <c r="BU13" s="827"/>
      <c r="BV13" s="827"/>
      <c r="BW13" s="827"/>
      <c r="BX13" s="827"/>
      <c r="BY13" s="827"/>
      <c r="BZ13" s="827"/>
      <c r="CA13" s="827"/>
      <c r="CB13" s="827"/>
      <c r="CC13" s="827"/>
      <c r="CD13" s="827"/>
      <c r="CE13" s="827"/>
      <c r="CF13" s="827"/>
      <c r="CG13" s="828"/>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26"/>
      <c r="DW13" s="827"/>
      <c r="DX13" s="827"/>
      <c r="DY13" s="827"/>
      <c r="DZ13" s="845"/>
      <c r="EA13" s="229"/>
    </row>
    <row r="14" spans="1:131" s="230" customFormat="1" ht="26.25" customHeight="1" x14ac:dyDescent="0.2">
      <c r="A14" s="233">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35"/>
      <c r="AL14" s="836"/>
      <c r="AM14" s="836"/>
      <c r="AN14" s="836"/>
      <c r="AO14" s="836"/>
      <c r="AP14" s="836"/>
      <c r="AQ14" s="836"/>
      <c r="AR14" s="836"/>
      <c r="AS14" s="836"/>
      <c r="AT14" s="836"/>
      <c r="AU14" s="837"/>
      <c r="AV14" s="837"/>
      <c r="AW14" s="837"/>
      <c r="AX14" s="837"/>
      <c r="AY14" s="838"/>
      <c r="AZ14" s="227"/>
      <c r="BA14" s="227"/>
      <c r="BB14" s="227"/>
      <c r="BC14" s="227"/>
      <c r="BD14" s="227"/>
      <c r="BE14" s="228"/>
      <c r="BF14" s="228"/>
      <c r="BG14" s="228"/>
      <c r="BH14" s="228"/>
      <c r="BI14" s="228"/>
      <c r="BJ14" s="228"/>
      <c r="BK14" s="228"/>
      <c r="BL14" s="228"/>
      <c r="BM14" s="228"/>
      <c r="BN14" s="228"/>
      <c r="BO14" s="228"/>
      <c r="BP14" s="228"/>
      <c r="BQ14" s="233">
        <v>8</v>
      </c>
      <c r="BR14" s="234"/>
      <c r="BS14" s="826"/>
      <c r="BT14" s="827"/>
      <c r="BU14" s="827"/>
      <c r="BV14" s="827"/>
      <c r="BW14" s="827"/>
      <c r="BX14" s="827"/>
      <c r="BY14" s="827"/>
      <c r="BZ14" s="827"/>
      <c r="CA14" s="827"/>
      <c r="CB14" s="827"/>
      <c r="CC14" s="827"/>
      <c r="CD14" s="827"/>
      <c r="CE14" s="827"/>
      <c r="CF14" s="827"/>
      <c r="CG14" s="828"/>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26"/>
      <c r="DW14" s="827"/>
      <c r="DX14" s="827"/>
      <c r="DY14" s="827"/>
      <c r="DZ14" s="845"/>
      <c r="EA14" s="229"/>
    </row>
    <row r="15" spans="1:131" s="230" customFormat="1" ht="26.25" customHeight="1" x14ac:dyDescent="0.2">
      <c r="A15" s="233">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35"/>
      <c r="AL15" s="836"/>
      <c r="AM15" s="836"/>
      <c r="AN15" s="836"/>
      <c r="AO15" s="836"/>
      <c r="AP15" s="836"/>
      <c r="AQ15" s="836"/>
      <c r="AR15" s="836"/>
      <c r="AS15" s="836"/>
      <c r="AT15" s="836"/>
      <c r="AU15" s="837"/>
      <c r="AV15" s="837"/>
      <c r="AW15" s="837"/>
      <c r="AX15" s="837"/>
      <c r="AY15" s="838"/>
      <c r="AZ15" s="227"/>
      <c r="BA15" s="227"/>
      <c r="BB15" s="227"/>
      <c r="BC15" s="227"/>
      <c r="BD15" s="227"/>
      <c r="BE15" s="228"/>
      <c r="BF15" s="228"/>
      <c r="BG15" s="228"/>
      <c r="BH15" s="228"/>
      <c r="BI15" s="228"/>
      <c r="BJ15" s="228"/>
      <c r="BK15" s="228"/>
      <c r="BL15" s="228"/>
      <c r="BM15" s="228"/>
      <c r="BN15" s="228"/>
      <c r="BO15" s="228"/>
      <c r="BP15" s="228"/>
      <c r="BQ15" s="233">
        <v>9</v>
      </c>
      <c r="BR15" s="234"/>
      <c r="BS15" s="826"/>
      <c r="BT15" s="827"/>
      <c r="BU15" s="827"/>
      <c r="BV15" s="827"/>
      <c r="BW15" s="827"/>
      <c r="BX15" s="827"/>
      <c r="BY15" s="827"/>
      <c r="BZ15" s="827"/>
      <c r="CA15" s="827"/>
      <c r="CB15" s="827"/>
      <c r="CC15" s="827"/>
      <c r="CD15" s="827"/>
      <c r="CE15" s="827"/>
      <c r="CF15" s="827"/>
      <c r="CG15" s="828"/>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26"/>
      <c r="DW15" s="827"/>
      <c r="DX15" s="827"/>
      <c r="DY15" s="827"/>
      <c r="DZ15" s="845"/>
      <c r="EA15" s="229"/>
    </row>
    <row r="16" spans="1:131" s="230" customFormat="1" ht="26.25" customHeight="1" x14ac:dyDescent="0.2">
      <c r="A16" s="233">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27"/>
      <c r="BA16" s="227"/>
      <c r="BB16" s="227"/>
      <c r="BC16" s="227"/>
      <c r="BD16" s="227"/>
      <c r="BE16" s="228"/>
      <c r="BF16" s="228"/>
      <c r="BG16" s="228"/>
      <c r="BH16" s="228"/>
      <c r="BI16" s="228"/>
      <c r="BJ16" s="228"/>
      <c r="BK16" s="228"/>
      <c r="BL16" s="228"/>
      <c r="BM16" s="228"/>
      <c r="BN16" s="228"/>
      <c r="BO16" s="228"/>
      <c r="BP16" s="228"/>
      <c r="BQ16" s="233">
        <v>10</v>
      </c>
      <c r="BR16" s="234"/>
      <c r="BS16" s="826"/>
      <c r="BT16" s="827"/>
      <c r="BU16" s="827"/>
      <c r="BV16" s="827"/>
      <c r="BW16" s="827"/>
      <c r="BX16" s="827"/>
      <c r="BY16" s="827"/>
      <c r="BZ16" s="827"/>
      <c r="CA16" s="827"/>
      <c r="CB16" s="827"/>
      <c r="CC16" s="827"/>
      <c r="CD16" s="827"/>
      <c r="CE16" s="827"/>
      <c r="CF16" s="827"/>
      <c r="CG16" s="828"/>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26"/>
      <c r="DW16" s="827"/>
      <c r="DX16" s="827"/>
      <c r="DY16" s="827"/>
      <c r="DZ16" s="845"/>
      <c r="EA16" s="229"/>
    </row>
    <row r="17" spans="1:131" s="230" customFormat="1" ht="26.25" customHeight="1" x14ac:dyDescent="0.2">
      <c r="A17" s="233">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27"/>
      <c r="BA17" s="227"/>
      <c r="BB17" s="227"/>
      <c r="BC17" s="227"/>
      <c r="BD17" s="227"/>
      <c r="BE17" s="228"/>
      <c r="BF17" s="228"/>
      <c r="BG17" s="228"/>
      <c r="BH17" s="228"/>
      <c r="BI17" s="228"/>
      <c r="BJ17" s="228"/>
      <c r="BK17" s="228"/>
      <c r="BL17" s="228"/>
      <c r="BM17" s="228"/>
      <c r="BN17" s="228"/>
      <c r="BO17" s="228"/>
      <c r="BP17" s="228"/>
      <c r="BQ17" s="233">
        <v>11</v>
      </c>
      <c r="BR17" s="234"/>
      <c r="BS17" s="826"/>
      <c r="BT17" s="827"/>
      <c r="BU17" s="827"/>
      <c r="BV17" s="827"/>
      <c r="BW17" s="827"/>
      <c r="BX17" s="827"/>
      <c r="BY17" s="827"/>
      <c r="BZ17" s="827"/>
      <c r="CA17" s="827"/>
      <c r="CB17" s="827"/>
      <c r="CC17" s="827"/>
      <c r="CD17" s="827"/>
      <c r="CE17" s="827"/>
      <c r="CF17" s="827"/>
      <c r="CG17" s="828"/>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26"/>
      <c r="DW17" s="827"/>
      <c r="DX17" s="827"/>
      <c r="DY17" s="827"/>
      <c r="DZ17" s="845"/>
      <c r="EA17" s="229"/>
    </row>
    <row r="18" spans="1:131" s="230" customFormat="1" ht="26.25" customHeight="1" x14ac:dyDescent="0.2">
      <c r="A18" s="233">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27"/>
      <c r="BA18" s="227"/>
      <c r="BB18" s="227"/>
      <c r="BC18" s="227"/>
      <c r="BD18" s="227"/>
      <c r="BE18" s="228"/>
      <c r="BF18" s="228"/>
      <c r="BG18" s="228"/>
      <c r="BH18" s="228"/>
      <c r="BI18" s="228"/>
      <c r="BJ18" s="228"/>
      <c r="BK18" s="228"/>
      <c r="BL18" s="228"/>
      <c r="BM18" s="228"/>
      <c r="BN18" s="228"/>
      <c r="BO18" s="228"/>
      <c r="BP18" s="228"/>
      <c r="BQ18" s="233">
        <v>12</v>
      </c>
      <c r="BR18" s="234"/>
      <c r="BS18" s="826"/>
      <c r="BT18" s="827"/>
      <c r="BU18" s="827"/>
      <c r="BV18" s="827"/>
      <c r="BW18" s="827"/>
      <c r="BX18" s="827"/>
      <c r="BY18" s="827"/>
      <c r="BZ18" s="827"/>
      <c r="CA18" s="827"/>
      <c r="CB18" s="827"/>
      <c r="CC18" s="827"/>
      <c r="CD18" s="827"/>
      <c r="CE18" s="827"/>
      <c r="CF18" s="827"/>
      <c r="CG18" s="828"/>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26"/>
      <c r="DW18" s="827"/>
      <c r="DX18" s="827"/>
      <c r="DY18" s="827"/>
      <c r="DZ18" s="845"/>
      <c r="EA18" s="229"/>
    </row>
    <row r="19" spans="1:131" s="230" customFormat="1" ht="26.25" customHeight="1" x14ac:dyDescent="0.2">
      <c r="A19" s="233">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27"/>
      <c r="BA19" s="227"/>
      <c r="BB19" s="227"/>
      <c r="BC19" s="227"/>
      <c r="BD19" s="227"/>
      <c r="BE19" s="228"/>
      <c r="BF19" s="228"/>
      <c r="BG19" s="228"/>
      <c r="BH19" s="228"/>
      <c r="BI19" s="228"/>
      <c r="BJ19" s="228"/>
      <c r="BK19" s="228"/>
      <c r="BL19" s="228"/>
      <c r="BM19" s="228"/>
      <c r="BN19" s="228"/>
      <c r="BO19" s="228"/>
      <c r="BP19" s="228"/>
      <c r="BQ19" s="233">
        <v>13</v>
      </c>
      <c r="BR19" s="234"/>
      <c r="BS19" s="826"/>
      <c r="BT19" s="827"/>
      <c r="BU19" s="827"/>
      <c r="BV19" s="827"/>
      <c r="BW19" s="827"/>
      <c r="BX19" s="827"/>
      <c r="BY19" s="827"/>
      <c r="BZ19" s="827"/>
      <c r="CA19" s="827"/>
      <c r="CB19" s="827"/>
      <c r="CC19" s="827"/>
      <c r="CD19" s="827"/>
      <c r="CE19" s="827"/>
      <c r="CF19" s="827"/>
      <c r="CG19" s="828"/>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26"/>
      <c r="DW19" s="827"/>
      <c r="DX19" s="827"/>
      <c r="DY19" s="827"/>
      <c r="DZ19" s="845"/>
      <c r="EA19" s="229"/>
    </row>
    <row r="20" spans="1:131" s="230" customFormat="1" ht="26.25" customHeight="1" x14ac:dyDescent="0.2">
      <c r="A20" s="233">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27"/>
      <c r="BA20" s="227"/>
      <c r="BB20" s="227"/>
      <c r="BC20" s="227"/>
      <c r="BD20" s="227"/>
      <c r="BE20" s="228"/>
      <c r="BF20" s="228"/>
      <c r="BG20" s="228"/>
      <c r="BH20" s="228"/>
      <c r="BI20" s="228"/>
      <c r="BJ20" s="228"/>
      <c r="BK20" s="228"/>
      <c r="BL20" s="228"/>
      <c r="BM20" s="228"/>
      <c r="BN20" s="228"/>
      <c r="BO20" s="228"/>
      <c r="BP20" s="228"/>
      <c r="BQ20" s="233">
        <v>14</v>
      </c>
      <c r="BR20" s="234"/>
      <c r="BS20" s="826"/>
      <c r="BT20" s="827"/>
      <c r="BU20" s="827"/>
      <c r="BV20" s="827"/>
      <c r="BW20" s="827"/>
      <c r="BX20" s="827"/>
      <c r="BY20" s="827"/>
      <c r="BZ20" s="827"/>
      <c r="CA20" s="827"/>
      <c r="CB20" s="827"/>
      <c r="CC20" s="827"/>
      <c r="CD20" s="827"/>
      <c r="CE20" s="827"/>
      <c r="CF20" s="827"/>
      <c r="CG20" s="828"/>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26"/>
      <c r="DW20" s="827"/>
      <c r="DX20" s="827"/>
      <c r="DY20" s="827"/>
      <c r="DZ20" s="845"/>
      <c r="EA20" s="229"/>
    </row>
    <row r="21" spans="1:131" s="230" customFormat="1" ht="26.25" customHeight="1" thickBot="1" x14ac:dyDescent="0.25">
      <c r="A21" s="233">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27"/>
      <c r="BA21" s="227"/>
      <c r="BB21" s="227"/>
      <c r="BC21" s="227"/>
      <c r="BD21" s="227"/>
      <c r="BE21" s="228"/>
      <c r="BF21" s="228"/>
      <c r="BG21" s="228"/>
      <c r="BH21" s="228"/>
      <c r="BI21" s="228"/>
      <c r="BJ21" s="228"/>
      <c r="BK21" s="228"/>
      <c r="BL21" s="228"/>
      <c r="BM21" s="228"/>
      <c r="BN21" s="228"/>
      <c r="BO21" s="228"/>
      <c r="BP21" s="228"/>
      <c r="BQ21" s="233">
        <v>15</v>
      </c>
      <c r="BR21" s="234"/>
      <c r="BS21" s="826"/>
      <c r="BT21" s="827"/>
      <c r="BU21" s="827"/>
      <c r="BV21" s="827"/>
      <c r="BW21" s="827"/>
      <c r="BX21" s="827"/>
      <c r="BY21" s="827"/>
      <c r="BZ21" s="827"/>
      <c r="CA21" s="827"/>
      <c r="CB21" s="827"/>
      <c r="CC21" s="827"/>
      <c r="CD21" s="827"/>
      <c r="CE21" s="827"/>
      <c r="CF21" s="827"/>
      <c r="CG21" s="828"/>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26"/>
      <c r="DW21" s="827"/>
      <c r="DX21" s="827"/>
      <c r="DY21" s="827"/>
      <c r="DZ21" s="845"/>
      <c r="EA21" s="229"/>
    </row>
    <row r="22" spans="1:131" s="230" customFormat="1" ht="26.25" customHeight="1" x14ac:dyDescent="0.2">
      <c r="A22" s="233">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393</v>
      </c>
      <c r="BA22" s="872"/>
      <c r="BB22" s="872"/>
      <c r="BC22" s="872"/>
      <c r="BD22" s="873"/>
      <c r="BE22" s="228"/>
      <c r="BF22" s="228"/>
      <c r="BG22" s="228"/>
      <c r="BH22" s="228"/>
      <c r="BI22" s="228"/>
      <c r="BJ22" s="228"/>
      <c r="BK22" s="228"/>
      <c r="BL22" s="228"/>
      <c r="BM22" s="228"/>
      <c r="BN22" s="228"/>
      <c r="BO22" s="228"/>
      <c r="BP22" s="228"/>
      <c r="BQ22" s="233">
        <v>16</v>
      </c>
      <c r="BR22" s="234"/>
      <c r="BS22" s="826"/>
      <c r="BT22" s="827"/>
      <c r="BU22" s="827"/>
      <c r="BV22" s="827"/>
      <c r="BW22" s="827"/>
      <c r="BX22" s="827"/>
      <c r="BY22" s="827"/>
      <c r="BZ22" s="827"/>
      <c r="CA22" s="827"/>
      <c r="CB22" s="827"/>
      <c r="CC22" s="827"/>
      <c r="CD22" s="827"/>
      <c r="CE22" s="827"/>
      <c r="CF22" s="827"/>
      <c r="CG22" s="828"/>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26"/>
      <c r="DW22" s="827"/>
      <c r="DX22" s="827"/>
      <c r="DY22" s="827"/>
      <c r="DZ22" s="845"/>
      <c r="EA22" s="229"/>
    </row>
    <row r="23" spans="1:131" s="230" customFormat="1" ht="26.25" customHeight="1" thickBot="1" x14ac:dyDescent="0.25">
      <c r="A23" s="235" t="s">
        <v>394</v>
      </c>
      <c r="B23" s="855" t="s">
        <v>395</v>
      </c>
      <c r="C23" s="856"/>
      <c r="D23" s="856"/>
      <c r="E23" s="856"/>
      <c r="F23" s="856"/>
      <c r="G23" s="856"/>
      <c r="H23" s="856"/>
      <c r="I23" s="856"/>
      <c r="J23" s="856"/>
      <c r="K23" s="856"/>
      <c r="L23" s="856"/>
      <c r="M23" s="856"/>
      <c r="N23" s="856"/>
      <c r="O23" s="856"/>
      <c r="P23" s="857"/>
      <c r="Q23" s="858">
        <v>19270</v>
      </c>
      <c r="R23" s="859"/>
      <c r="S23" s="859"/>
      <c r="T23" s="859"/>
      <c r="U23" s="859"/>
      <c r="V23" s="859">
        <v>17720</v>
      </c>
      <c r="W23" s="859"/>
      <c r="X23" s="859"/>
      <c r="Y23" s="859"/>
      <c r="Z23" s="859"/>
      <c r="AA23" s="859">
        <v>1550</v>
      </c>
      <c r="AB23" s="859"/>
      <c r="AC23" s="859"/>
      <c r="AD23" s="859"/>
      <c r="AE23" s="860"/>
      <c r="AF23" s="861">
        <v>1440</v>
      </c>
      <c r="AG23" s="859"/>
      <c r="AH23" s="859"/>
      <c r="AI23" s="859"/>
      <c r="AJ23" s="862"/>
      <c r="AK23" s="863"/>
      <c r="AL23" s="864"/>
      <c r="AM23" s="864"/>
      <c r="AN23" s="864"/>
      <c r="AO23" s="864"/>
      <c r="AP23" s="859">
        <v>13770</v>
      </c>
      <c r="AQ23" s="859"/>
      <c r="AR23" s="859"/>
      <c r="AS23" s="859"/>
      <c r="AT23" s="859"/>
      <c r="AU23" s="875"/>
      <c r="AV23" s="875"/>
      <c r="AW23" s="875"/>
      <c r="AX23" s="875"/>
      <c r="AY23" s="876"/>
      <c r="AZ23" s="877" t="s">
        <v>137</v>
      </c>
      <c r="BA23" s="878"/>
      <c r="BB23" s="878"/>
      <c r="BC23" s="878"/>
      <c r="BD23" s="879"/>
      <c r="BE23" s="228"/>
      <c r="BF23" s="228"/>
      <c r="BG23" s="228"/>
      <c r="BH23" s="228"/>
      <c r="BI23" s="228"/>
      <c r="BJ23" s="228"/>
      <c r="BK23" s="228"/>
      <c r="BL23" s="228"/>
      <c r="BM23" s="228"/>
      <c r="BN23" s="228"/>
      <c r="BO23" s="228"/>
      <c r="BP23" s="228"/>
      <c r="BQ23" s="233">
        <v>17</v>
      </c>
      <c r="BR23" s="234"/>
      <c r="BS23" s="826"/>
      <c r="BT23" s="827"/>
      <c r="BU23" s="827"/>
      <c r="BV23" s="827"/>
      <c r="BW23" s="827"/>
      <c r="BX23" s="827"/>
      <c r="BY23" s="827"/>
      <c r="BZ23" s="827"/>
      <c r="CA23" s="827"/>
      <c r="CB23" s="827"/>
      <c r="CC23" s="827"/>
      <c r="CD23" s="827"/>
      <c r="CE23" s="827"/>
      <c r="CF23" s="827"/>
      <c r="CG23" s="828"/>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26"/>
      <c r="DW23" s="827"/>
      <c r="DX23" s="827"/>
      <c r="DY23" s="827"/>
      <c r="DZ23" s="845"/>
      <c r="EA23" s="229"/>
    </row>
    <row r="24" spans="1:131" s="230" customFormat="1" ht="26.25" customHeight="1" x14ac:dyDescent="0.2">
      <c r="A24" s="874" t="s">
        <v>396</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27"/>
      <c r="BA24" s="227"/>
      <c r="BB24" s="227"/>
      <c r="BC24" s="227"/>
      <c r="BD24" s="227"/>
      <c r="BE24" s="228"/>
      <c r="BF24" s="228"/>
      <c r="BG24" s="228"/>
      <c r="BH24" s="228"/>
      <c r="BI24" s="228"/>
      <c r="BJ24" s="228"/>
      <c r="BK24" s="228"/>
      <c r="BL24" s="228"/>
      <c r="BM24" s="228"/>
      <c r="BN24" s="228"/>
      <c r="BO24" s="228"/>
      <c r="BP24" s="228"/>
      <c r="BQ24" s="233">
        <v>18</v>
      </c>
      <c r="BR24" s="234"/>
      <c r="BS24" s="826"/>
      <c r="BT24" s="827"/>
      <c r="BU24" s="827"/>
      <c r="BV24" s="827"/>
      <c r="BW24" s="827"/>
      <c r="BX24" s="827"/>
      <c r="BY24" s="827"/>
      <c r="BZ24" s="827"/>
      <c r="CA24" s="827"/>
      <c r="CB24" s="827"/>
      <c r="CC24" s="827"/>
      <c r="CD24" s="827"/>
      <c r="CE24" s="827"/>
      <c r="CF24" s="827"/>
      <c r="CG24" s="828"/>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26"/>
      <c r="DW24" s="827"/>
      <c r="DX24" s="827"/>
      <c r="DY24" s="827"/>
      <c r="DZ24" s="845"/>
      <c r="EA24" s="229"/>
    </row>
    <row r="25" spans="1:131" ht="26.25" customHeight="1" thickBot="1" x14ac:dyDescent="0.25">
      <c r="A25" s="789" t="s">
        <v>397</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7"/>
      <c r="BK25" s="227"/>
      <c r="BL25" s="227"/>
      <c r="BM25" s="227"/>
      <c r="BN25" s="227"/>
      <c r="BO25" s="236"/>
      <c r="BP25" s="236"/>
      <c r="BQ25" s="233">
        <v>19</v>
      </c>
      <c r="BR25" s="234"/>
      <c r="BS25" s="826"/>
      <c r="BT25" s="827"/>
      <c r="BU25" s="827"/>
      <c r="BV25" s="827"/>
      <c r="BW25" s="827"/>
      <c r="BX25" s="827"/>
      <c r="BY25" s="827"/>
      <c r="BZ25" s="827"/>
      <c r="CA25" s="827"/>
      <c r="CB25" s="827"/>
      <c r="CC25" s="827"/>
      <c r="CD25" s="827"/>
      <c r="CE25" s="827"/>
      <c r="CF25" s="827"/>
      <c r="CG25" s="828"/>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26"/>
      <c r="DW25" s="827"/>
      <c r="DX25" s="827"/>
      <c r="DY25" s="827"/>
      <c r="DZ25" s="845"/>
      <c r="EA25" s="225"/>
    </row>
    <row r="26" spans="1:131" ht="26.25" customHeight="1" x14ac:dyDescent="0.2">
      <c r="A26" s="791" t="s">
        <v>374</v>
      </c>
      <c r="B26" s="792"/>
      <c r="C26" s="792"/>
      <c r="D26" s="792"/>
      <c r="E26" s="792"/>
      <c r="F26" s="792"/>
      <c r="G26" s="792"/>
      <c r="H26" s="792"/>
      <c r="I26" s="792"/>
      <c r="J26" s="792"/>
      <c r="K26" s="792"/>
      <c r="L26" s="792"/>
      <c r="M26" s="792"/>
      <c r="N26" s="792"/>
      <c r="O26" s="792"/>
      <c r="P26" s="793"/>
      <c r="Q26" s="797" t="s">
        <v>398</v>
      </c>
      <c r="R26" s="798"/>
      <c r="S26" s="798"/>
      <c r="T26" s="798"/>
      <c r="U26" s="799"/>
      <c r="V26" s="797" t="s">
        <v>399</v>
      </c>
      <c r="W26" s="798"/>
      <c r="X26" s="798"/>
      <c r="Y26" s="798"/>
      <c r="Z26" s="799"/>
      <c r="AA26" s="797" t="s">
        <v>400</v>
      </c>
      <c r="AB26" s="798"/>
      <c r="AC26" s="798"/>
      <c r="AD26" s="798"/>
      <c r="AE26" s="798"/>
      <c r="AF26" s="880" t="s">
        <v>401</v>
      </c>
      <c r="AG26" s="881"/>
      <c r="AH26" s="881"/>
      <c r="AI26" s="881"/>
      <c r="AJ26" s="882"/>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381</v>
      </c>
      <c r="BF26" s="798"/>
      <c r="BG26" s="798"/>
      <c r="BH26" s="798"/>
      <c r="BI26" s="804"/>
      <c r="BJ26" s="227"/>
      <c r="BK26" s="227"/>
      <c r="BL26" s="227"/>
      <c r="BM26" s="227"/>
      <c r="BN26" s="227"/>
      <c r="BO26" s="236"/>
      <c r="BP26" s="236"/>
      <c r="BQ26" s="233">
        <v>20</v>
      </c>
      <c r="BR26" s="234"/>
      <c r="BS26" s="826"/>
      <c r="BT26" s="827"/>
      <c r="BU26" s="827"/>
      <c r="BV26" s="827"/>
      <c r="BW26" s="827"/>
      <c r="BX26" s="827"/>
      <c r="BY26" s="827"/>
      <c r="BZ26" s="827"/>
      <c r="CA26" s="827"/>
      <c r="CB26" s="827"/>
      <c r="CC26" s="827"/>
      <c r="CD26" s="827"/>
      <c r="CE26" s="827"/>
      <c r="CF26" s="827"/>
      <c r="CG26" s="828"/>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26"/>
      <c r="DW26" s="827"/>
      <c r="DX26" s="827"/>
      <c r="DY26" s="827"/>
      <c r="DZ26" s="845"/>
      <c r="EA26" s="225"/>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3"/>
      <c r="AG27" s="884"/>
      <c r="AH27" s="884"/>
      <c r="AI27" s="884"/>
      <c r="AJ27" s="885"/>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7"/>
      <c r="BK27" s="227"/>
      <c r="BL27" s="227"/>
      <c r="BM27" s="227"/>
      <c r="BN27" s="227"/>
      <c r="BO27" s="236"/>
      <c r="BP27" s="236"/>
      <c r="BQ27" s="233">
        <v>21</v>
      </c>
      <c r="BR27" s="234"/>
      <c r="BS27" s="826"/>
      <c r="BT27" s="827"/>
      <c r="BU27" s="827"/>
      <c r="BV27" s="827"/>
      <c r="BW27" s="827"/>
      <c r="BX27" s="827"/>
      <c r="BY27" s="827"/>
      <c r="BZ27" s="827"/>
      <c r="CA27" s="827"/>
      <c r="CB27" s="827"/>
      <c r="CC27" s="827"/>
      <c r="CD27" s="827"/>
      <c r="CE27" s="827"/>
      <c r="CF27" s="827"/>
      <c r="CG27" s="828"/>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26"/>
      <c r="DW27" s="827"/>
      <c r="DX27" s="827"/>
      <c r="DY27" s="827"/>
      <c r="DZ27" s="845"/>
      <c r="EA27" s="225"/>
    </row>
    <row r="28" spans="1:131" ht="26.25" customHeight="1" thickTop="1" x14ac:dyDescent="0.2">
      <c r="A28" s="237">
        <v>1</v>
      </c>
      <c r="B28" s="813" t="s">
        <v>406</v>
      </c>
      <c r="C28" s="814"/>
      <c r="D28" s="814"/>
      <c r="E28" s="814"/>
      <c r="F28" s="814"/>
      <c r="G28" s="814"/>
      <c r="H28" s="814"/>
      <c r="I28" s="814"/>
      <c r="J28" s="814"/>
      <c r="K28" s="814"/>
      <c r="L28" s="814"/>
      <c r="M28" s="814"/>
      <c r="N28" s="814"/>
      <c r="O28" s="814"/>
      <c r="P28" s="815"/>
      <c r="Q28" s="888">
        <v>3032</v>
      </c>
      <c r="R28" s="889"/>
      <c r="S28" s="889"/>
      <c r="T28" s="889"/>
      <c r="U28" s="889"/>
      <c r="V28" s="889">
        <v>2907</v>
      </c>
      <c r="W28" s="889"/>
      <c r="X28" s="889"/>
      <c r="Y28" s="889"/>
      <c r="Z28" s="889"/>
      <c r="AA28" s="889">
        <v>125</v>
      </c>
      <c r="AB28" s="889"/>
      <c r="AC28" s="889"/>
      <c r="AD28" s="889"/>
      <c r="AE28" s="890"/>
      <c r="AF28" s="891">
        <v>125</v>
      </c>
      <c r="AG28" s="889"/>
      <c r="AH28" s="889"/>
      <c r="AI28" s="889"/>
      <c r="AJ28" s="892"/>
      <c r="AK28" s="893">
        <v>378</v>
      </c>
      <c r="AL28" s="894"/>
      <c r="AM28" s="894"/>
      <c r="AN28" s="894"/>
      <c r="AO28" s="894"/>
      <c r="AP28" s="894" t="s">
        <v>586</v>
      </c>
      <c r="AQ28" s="894"/>
      <c r="AR28" s="894"/>
      <c r="AS28" s="894"/>
      <c r="AT28" s="894"/>
      <c r="AU28" s="894" t="s">
        <v>586</v>
      </c>
      <c r="AV28" s="894"/>
      <c r="AW28" s="894"/>
      <c r="AX28" s="894"/>
      <c r="AY28" s="894"/>
      <c r="AZ28" s="894" t="s">
        <v>586</v>
      </c>
      <c r="BA28" s="894"/>
      <c r="BB28" s="894"/>
      <c r="BC28" s="894"/>
      <c r="BD28" s="894"/>
      <c r="BE28" s="886"/>
      <c r="BF28" s="886"/>
      <c r="BG28" s="886"/>
      <c r="BH28" s="886"/>
      <c r="BI28" s="887"/>
      <c r="BJ28" s="227"/>
      <c r="BK28" s="227"/>
      <c r="BL28" s="227"/>
      <c r="BM28" s="227"/>
      <c r="BN28" s="227"/>
      <c r="BO28" s="236"/>
      <c r="BP28" s="236"/>
      <c r="BQ28" s="233">
        <v>22</v>
      </c>
      <c r="BR28" s="234"/>
      <c r="BS28" s="826"/>
      <c r="BT28" s="827"/>
      <c r="BU28" s="827"/>
      <c r="BV28" s="827"/>
      <c r="BW28" s="827"/>
      <c r="BX28" s="827"/>
      <c r="BY28" s="827"/>
      <c r="BZ28" s="827"/>
      <c r="CA28" s="827"/>
      <c r="CB28" s="827"/>
      <c r="CC28" s="827"/>
      <c r="CD28" s="827"/>
      <c r="CE28" s="827"/>
      <c r="CF28" s="827"/>
      <c r="CG28" s="828"/>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26"/>
      <c r="DW28" s="827"/>
      <c r="DX28" s="827"/>
      <c r="DY28" s="827"/>
      <c r="DZ28" s="845"/>
      <c r="EA28" s="225"/>
    </row>
    <row r="29" spans="1:131" ht="26.25" customHeight="1" x14ac:dyDescent="0.2">
      <c r="A29" s="237">
        <v>2</v>
      </c>
      <c r="B29" s="846" t="s">
        <v>407</v>
      </c>
      <c r="C29" s="847"/>
      <c r="D29" s="847"/>
      <c r="E29" s="847"/>
      <c r="F29" s="847"/>
      <c r="G29" s="847"/>
      <c r="H29" s="847"/>
      <c r="I29" s="847"/>
      <c r="J29" s="847"/>
      <c r="K29" s="847"/>
      <c r="L29" s="847"/>
      <c r="M29" s="847"/>
      <c r="N29" s="847"/>
      <c r="O29" s="847"/>
      <c r="P29" s="848"/>
      <c r="Q29" s="849">
        <v>3241</v>
      </c>
      <c r="R29" s="850"/>
      <c r="S29" s="850"/>
      <c r="T29" s="850"/>
      <c r="U29" s="850"/>
      <c r="V29" s="850">
        <v>3130</v>
      </c>
      <c r="W29" s="850"/>
      <c r="X29" s="850"/>
      <c r="Y29" s="850"/>
      <c r="Z29" s="850"/>
      <c r="AA29" s="850">
        <v>111</v>
      </c>
      <c r="AB29" s="850"/>
      <c r="AC29" s="850"/>
      <c r="AD29" s="850"/>
      <c r="AE29" s="851"/>
      <c r="AF29" s="852">
        <v>111</v>
      </c>
      <c r="AG29" s="853"/>
      <c r="AH29" s="853"/>
      <c r="AI29" s="853"/>
      <c r="AJ29" s="854"/>
      <c r="AK29" s="898">
        <v>467</v>
      </c>
      <c r="AL29" s="895"/>
      <c r="AM29" s="895"/>
      <c r="AN29" s="895"/>
      <c r="AO29" s="895"/>
      <c r="AP29" s="895" t="s">
        <v>586</v>
      </c>
      <c r="AQ29" s="895"/>
      <c r="AR29" s="895"/>
      <c r="AS29" s="895"/>
      <c r="AT29" s="895"/>
      <c r="AU29" s="895" t="s">
        <v>586</v>
      </c>
      <c r="AV29" s="895"/>
      <c r="AW29" s="895"/>
      <c r="AX29" s="895"/>
      <c r="AY29" s="895"/>
      <c r="AZ29" s="895" t="s">
        <v>586</v>
      </c>
      <c r="BA29" s="895"/>
      <c r="BB29" s="895"/>
      <c r="BC29" s="895"/>
      <c r="BD29" s="895"/>
      <c r="BE29" s="896"/>
      <c r="BF29" s="896"/>
      <c r="BG29" s="896"/>
      <c r="BH29" s="896"/>
      <c r="BI29" s="897"/>
      <c r="BJ29" s="227"/>
      <c r="BK29" s="227"/>
      <c r="BL29" s="227"/>
      <c r="BM29" s="227"/>
      <c r="BN29" s="227"/>
      <c r="BO29" s="236"/>
      <c r="BP29" s="236"/>
      <c r="BQ29" s="233">
        <v>23</v>
      </c>
      <c r="BR29" s="234"/>
      <c r="BS29" s="826"/>
      <c r="BT29" s="827"/>
      <c r="BU29" s="827"/>
      <c r="BV29" s="827"/>
      <c r="BW29" s="827"/>
      <c r="BX29" s="827"/>
      <c r="BY29" s="827"/>
      <c r="BZ29" s="827"/>
      <c r="CA29" s="827"/>
      <c r="CB29" s="827"/>
      <c r="CC29" s="827"/>
      <c r="CD29" s="827"/>
      <c r="CE29" s="827"/>
      <c r="CF29" s="827"/>
      <c r="CG29" s="828"/>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26"/>
      <c r="DW29" s="827"/>
      <c r="DX29" s="827"/>
      <c r="DY29" s="827"/>
      <c r="DZ29" s="845"/>
      <c r="EA29" s="225"/>
    </row>
    <row r="30" spans="1:131" ht="26.25" customHeight="1" x14ac:dyDescent="0.2">
      <c r="A30" s="237">
        <v>3</v>
      </c>
      <c r="B30" s="846" t="s">
        <v>408</v>
      </c>
      <c r="C30" s="847"/>
      <c r="D30" s="847"/>
      <c r="E30" s="847"/>
      <c r="F30" s="847"/>
      <c r="G30" s="847"/>
      <c r="H30" s="847"/>
      <c r="I30" s="847"/>
      <c r="J30" s="847"/>
      <c r="K30" s="847"/>
      <c r="L30" s="847"/>
      <c r="M30" s="847"/>
      <c r="N30" s="847"/>
      <c r="O30" s="847"/>
      <c r="P30" s="848"/>
      <c r="Q30" s="849">
        <v>331</v>
      </c>
      <c r="R30" s="850"/>
      <c r="S30" s="850"/>
      <c r="T30" s="850"/>
      <c r="U30" s="850"/>
      <c r="V30" s="850">
        <v>326</v>
      </c>
      <c r="W30" s="850"/>
      <c r="X30" s="850"/>
      <c r="Y30" s="850"/>
      <c r="Z30" s="850"/>
      <c r="AA30" s="850">
        <v>5</v>
      </c>
      <c r="AB30" s="850"/>
      <c r="AC30" s="850"/>
      <c r="AD30" s="850"/>
      <c r="AE30" s="851"/>
      <c r="AF30" s="852">
        <v>5</v>
      </c>
      <c r="AG30" s="853"/>
      <c r="AH30" s="853"/>
      <c r="AI30" s="853"/>
      <c r="AJ30" s="854"/>
      <c r="AK30" s="898">
        <v>91</v>
      </c>
      <c r="AL30" s="895"/>
      <c r="AM30" s="895"/>
      <c r="AN30" s="895"/>
      <c r="AO30" s="895"/>
      <c r="AP30" s="895" t="s">
        <v>586</v>
      </c>
      <c r="AQ30" s="895"/>
      <c r="AR30" s="895"/>
      <c r="AS30" s="895"/>
      <c r="AT30" s="895"/>
      <c r="AU30" s="895" t="s">
        <v>586</v>
      </c>
      <c r="AV30" s="895"/>
      <c r="AW30" s="895"/>
      <c r="AX30" s="895"/>
      <c r="AY30" s="895"/>
      <c r="AZ30" s="895" t="s">
        <v>586</v>
      </c>
      <c r="BA30" s="895"/>
      <c r="BB30" s="895"/>
      <c r="BC30" s="895"/>
      <c r="BD30" s="895"/>
      <c r="BE30" s="896"/>
      <c r="BF30" s="896"/>
      <c r="BG30" s="896"/>
      <c r="BH30" s="896"/>
      <c r="BI30" s="897"/>
      <c r="BJ30" s="227"/>
      <c r="BK30" s="227"/>
      <c r="BL30" s="227"/>
      <c r="BM30" s="227"/>
      <c r="BN30" s="227"/>
      <c r="BO30" s="236"/>
      <c r="BP30" s="236"/>
      <c r="BQ30" s="233">
        <v>24</v>
      </c>
      <c r="BR30" s="234"/>
      <c r="BS30" s="826"/>
      <c r="BT30" s="827"/>
      <c r="BU30" s="827"/>
      <c r="BV30" s="827"/>
      <c r="BW30" s="827"/>
      <c r="BX30" s="827"/>
      <c r="BY30" s="827"/>
      <c r="BZ30" s="827"/>
      <c r="CA30" s="827"/>
      <c r="CB30" s="827"/>
      <c r="CC30" s="827"/>
      <c r="CD30" s="827"/>
      <c r="CE30" s="827"/>
      <c r="CF30" s="827"/>
      <c r="CG30" s="828"/>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26"/>
      <c r="DW30" s="827"/>
      <c r="DX30" s="827"/>
      <c r="DY30" s="827"/>
      <c r="DZ30" s="845"/>
      <c r="EA30" s="225"/>
    </row>
    <row r="31" spans="1:131" ht="26.25" customHeight="1" x14ac:dyDescent="0.2">
      <c r="A31" s="237">
        <v>4</v>
      </c>
      <c r="B31" s="846" t="s">
        <v>409</v>
      </c>
      <c r="C31" s="847"/>
      <c r="D31" s="847"/>
      <c r="E31" s="847"/>
      <c r="F31" s="847"/>
      <c r="G31" s="847"/>
      <c r="H31" s="847"/>
      <c r="I31" s="847"/>
      <c r="J31" s="847"/>
      <c r="K31" s="847"/>
      <c r="L31" s="847"/>
      <c r="M31" s="847"/>
      <c r="N31" s="847"/>
      <c r="O31" s="847"/>
      <c r="P31" s="848"/>
      <c r="Q31" s="849">
        <v>603</v>
      </c>
      <c r="R31" s="850"/>
      <c r="S31" s="850"/>
      <c r="T31" s="850"/>
      <c r="U31" s="850"/>
      <c r="V31" s="850">
        <v>587</v>
      </c>
      <c r="W31" s="850"/>
      <c r="X31" s="850"/>
      <c r="Y31" s="850"/>
      <c r="Z31" s="850"/>
      <c r="AA31" s="850">
        <v>15</v>
      </c>
      <c r="AB31" s="850"/>
      <c r="AC31" s="850"/>
      <c r="AD31" s="850"/>
      <c r="AE31" s="851"/>
      <c r="AF31" s="852">
        <v>1555</v>
      </c>
      <c r="AG31" s="853"/>
      <c r="AH31" s="853"/>
      <c r="AI31" s="853"/>
      <c r="AJ31" s="854"/>
      <c r="AK31" s="898">
        <v>17</v>
      </c>
      <c r="AL31" s="895"/>
      <c r="AM31" s="895"/>
      <c r="AN31" s="895"/>
      <c r="AO31" s="895"/>
      <c r="AP31" s="895">
        <v>702</v>
      </c>
      <c r="AQ31" s="895"/>
      <c r="AR31" s="895"/>
      <c r="AS31" s="895"/>
      <c r="AT31" s="895"/>
      <c r="AU31" s="895">
        <v>72</v>
      </c>
      <c r="AV31" s="895"/>
      <c r="AW31" s="895"/>
      <c r="AX31" s="895"/>
      <c r="AY31" s="895"/>
      <c r="AZ31" s="899" t="s">
        <v>586</v>
      </c>
      <c r="BA31" s="899"/>
      <c r="BB31" s="899"/>
      <c r="BC31" s="899"/>
      <c r="BD31" s="899"/>
      <c r="BE31" s="896" t="s">
        <v>410</v>
      </c>
      <c r="BF31" s="896"/>
      <c r="BG31" s="896"/>
      <c r="BH31" s="896"/>
      <c r="BI31" s="897"/>
      <c r="BJ31" s="227"/>
      <c r="BK31" s="227"/>
      <c r="BL31" s="227"/>
      <c r="BM31" s="227"/>
      <c r="BN31" s="227"/>
      <c r="BO31" s="236"/>
      <c r="BP31" s="236"/>
      <c r="BQ31" s="233">
        <v>25</v>
      </c>
      <c r="BR31" s="234"/>
      <c r="BS31" s="826"/>
      <c r="BT31" s="827"/>
      <c r="BU31" s="827"/>
      <c r="BV31" s="827"/>
      <c r="BW31" s="827"/>
      <c r="BX31" s="827"/>
      <c r="BY31" s="827"/>
      <c r="BZ31" s="827"/>
      <c r="CA31" s="827"/>
      <c r="CB31" s="827"/>
      <c r="CC31" s="827"/>
      <c r="CD31" s="827"/>
      <c r="CE31" s="827"/>
      <c r="CF31" s="827"/>
      <c r="CG31" s="828"/>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26"/>
      <c r="DW31" s="827"/>
      <c r="DX31" s="827"/>
      <c r="DY31" s="827"/>
      <c r="DZ31" s="845"/>
      <c r="EA31" s="225"/>
    </row>
    <row r="32" spans="1:131" ht="26.25" customHeight="1" x14ac:dyDescent="0.2">
      <c r="A32" s="237">
        <v>5</v>
      </c>
      <c r="B32" s="846" t="s">
        <v>411</v>
      </c>
      <c r="C32" s="847"/>
      <c r="D32" s="847"/>
      <c r="E32" s="847"/>
      <c r="F32" s="847"/>
      <c r="G32" s="847"/>
      <c r="H32" s="847"/>
      <c r="I32" s="847"/>
      <c r="J32" s="847"/>
      <c r="K32" s="847"/>
      <c r="L32" s="847"/>
      <c r="M32" s="847"/>
      <c r="N32" s="847"/>
      <c r="O32" s="847"/>
      <c r="P32" s="848"/>
      <c r="Q32" s="849">
        <v>812</v>
      </c>
      <c r="R32" s="850"/>
      <c r="S32" s="850"/>
      <c r="T32" s="850"/>
      <c r="U32" s="850"/>
      <c r="V32" s="850">
        <v>798</v>
      </c>
      <c r="W32" s="850"/>
      <c r="X32" s="850"/>
      <c r="Y32" s="850"/>
      <c r="Z32" s="850"/>
      <c r="AA32" s="850">
        <v>14</v>
      </c>
      <c r="AB32" s="850"/>
      <c r="AC32" s="850"/>
      <c r="AD32" s="850"/>
      <c r="AE32" s="851"/>
      <c r="AF32" s="852">
        <v>67</v>
      </c>
      <c r="AG32" s="853"/>
      <c r="AH32" s="853"/>
      <c r="AI32" s="853"/>
      <c r="AJ32" s="854"/>
      <c r="AK32" s="898">
        <v>557</v>
      </c>
      <c r="AL32" s="895"/>
      <c r="AM32" s="895"/>
      <c r="AN32" s="895"/>
      <c r="AO32" s="895"/>
      <c r="AP32" s="895">
        <v>6264</v>
      </c>
      <c r="AQ32" s="895"/>
      <c r="AR32" s="895"/>
      <c r="AS32" s="895"/>
      <c r="AT32" s="895"/>
      <c r="AU32" s="895">
        <v>5262</v>
      </c>
      <c r="AV32" s="895"/>
      <c r="AW32" s="895"/>
      <c r="AX32" s="895"/>
      <c r="AY32" s="895"/>
      <c r="AZ32" s="899" t="s">
        <v>586</v>
      </c>
      <c r="BA32" s="899"/>
      <c r="BB32" s="899"/>
      <c r="BC32" s="899"/>
      <c r="BD32" s="899"/>
      <c r="BE32" s="896" t="s">
        <v>412</v>
      </c>
      <c r="BF32" s="896"/>
      <c r="BG32" s="896"/>
      <c r="BH32" s="896"/>
      <c r="BI32" s="897"/>
      <c r="BJ32" s="227"/>
      <c r="BK32" s="227"/>
      <c r="BL32" s="227"/>
      <c r="BM32" s="227"/>
      <c r="BN32" s="227"/>
      <c r="BO32" s="236"/>
      <c r="BP32" s="236"/>
      <c r="BQ32" s="233">
        <v>26</v>
      </c>
      <c r="BR32" s="234"/>
      <c r="BS32" s="826"/>
      <c r="BT32" s="827"/>
      <c r="BU32" s="827"/>
      <c r="BV32" s="827"/>
      <c r="BW32" s="827"/>
      <c r="BX32" s="827"/>
      <c r="BY32" s="827"/>
      <c r="BZ32" s="827"/>
      <c r="CA32" s="827"/>
      <c r="CB32" s="827"/>
      <c r="CC32" s="827"/>
      <c r="CD32" s="827"/>
      <c r="CE32" s="827"/>
      <c r="CF32" s="827"/>
      <c r="CG32" s="828"/>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26"/>
      <c r="DW32" s="827"/>
      <c r="DX32" s="827"/>
      <c r="DY32" s="827"/>
      <c r="DZ32" s="845"/>
      <c r="EA32" s="225"/>
    </row>
    <row r="33" spans="1:131" ht="26.25" customHeight="1" x14ac:dyDescent="0.2">
      <c r="A33" s="237">
        <v>6</v>
      </c>
      <c r="B33" s="846"/>
      <c r="C33" s="847"/>
      <c r="D33" s="847"/>
      <c r="E33" s="847"/>
      <c r="F33" s="847"/>
      <c r="G33" s="847"/>
      <c r="H33" s="847"/>
      <c r="I33" s="847"/>
      <c r="J33" s="847"/>
      <c r="K33" s="847"/>
      <c r="L33" s="847"/>
      <c r="M33" s="847"/>
      <c r="N33" s="847"/>
      <c r="O33" s="847"/>
      <c r="P33" s="848"/>
      <c r="Q33" s="849"/>
      <c r="R33" s="850"/>
      <c r="S33" s="850"/>
      <c r="T33" s="850"/>
      <c r="U33" s="850"/>
      <c r="V33" s="850"/>
      <c r="W33" s="850"/>
      <c r="X33" s="850"/>
      <c r="Y33" s="850"/>
      <c r="Z33" s="850"/>
      <c r="AA33" s="850"/>
      <c r="AB33" s="850"/>
      <c r="AC33" s="850"/>
      <c r="AD33" s="850"/>
      <c r="AE33" s="851"/>
      <c r="AF33" s="852"/>
      <c r="AG33" s="853"/>
      <c r="AH33" s="853"/>
      <c r="AI33" s="853"/>
      <c r="AJ33" s="854"/>
      <c r="AK33" s="898"/>
      <c r="AL33" s="895"/>
      <c r="AM33" s="895"/>
      <c r="AN33" s="895"/>
      <c r="AO33" s="895"/>
      <c r="AP33" s="895"/>
      <c r="AQ33" s="895"/>
      <c r="AR33" s="895"/>
      <c r="AS33" s="895"/>
      <c r="AT33" s="895"/>
      <c r="AU33" s="895"/>
      <c r="AV33" s="895"/>
      <c r="AW33" s="895"/>
      <c r="AX33" s="895"/>
      <c r="AY33" s="895"/>
      <c r="AZ33" s="899"/>
      <c r="BA33" s="899"/>
      <c r="BB33" s="899"/>
      <c r="BC33" s="899"/>
      <c r="BD33" s="899"/>
      <c r="BE33" s="896"/>
      <c r="BF33" s="896"/>
      <c r="BG33" s="896"/>
      <c r="BH33" s="896"/>
      <c r="BI33" s="897"/>
      <c r="BJ33" s="227"/>
      <c r="BK33" s="227"/>
      <c r="BL33" s="227"/>
      <c r="BM33" s="227"/>
      <c r="BN33" s="227"/>
      <c r="BO33" s="236"/>
      <c r="BP33" s="236"/>
      <c r="BQ33" s="233">
        <v>27</v>
      </c>
      <c r="BR33" s="234"/>
      <c r="BS33" s="826"/>
      <c r="BT33" s="827"/>
      <c r="BU33" s="827"/>
      <c r="BV33" s="827"/>
      <c r="BW33" s="827"/>
      <c r="BX33" s="827"/>
      <c r="BY33" s="827"/>
      <c r="BZ33" s="827"/>
      <c r="CA33" s="827"/>
      <c r="CB33" s="827"/>
      <c r="CC33" s="827"/>
      <c r="CD33" s="827"/>
      <c r="CE33" s="827"/>
      <c r="CF33" s="827"/>
      <c r="CG33" s="828"/>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26"/>
      <c r="DW33" s="827"/>
      <c r="DX33" s="827"/>
      <c r="DY33" s="827"/>
      <c r="DZ33" s="845"/>
      <c r="EA33" s="225"/>
    </row>
    <row r="34" spans="1:131" ht="26.25" customHeight="1" x14ac:dyDescent="0.2">
      <c r="A34" s="237">
        <v>7</v>
      </c>
      <c r="B34" s="846"/>
      <c r="C34" s="847"/>
      <c r="D34" s="847"/>
      <c r="E34" s="847"/>
      <c r="F34" s="847"/>
      <c r="G34" s="847"/>
      <c r="H34" s="847"/>
      <c r="I34" s="847"/>
      <c r="J34" s="847"/>
      <c r="K34" s="847"/>
      <c r="L34" s="847"/>
      <c r="M34" s="847"/>
      <c r="N34" s="847"/>
      <c r="O34" s="847"/>
      <c r="P34" s="848"/>
      <c r="Q34" s="849"/>
      <c r="R34" s="850"/>
      <c r="S34" s="850"/>
      <c r="T34" s="850"/>
      <c r="U34" s="850"/>
      <c r="V34" s="850"/>
      <c r="W34" s="850"/>
      <c r="X34" s="850"/>
      <c r="Y34" s="850"/>
      <c r="Z34" s="850"/>
      <c r="AA34" s="850"/>
      <c r="AB34" s="850"/>
      <c r="AC34" s="850"/>
      <c r="AD34" s="850"/>
      <c r="AE34" s="851"/>
      <c r="AF34" s="852"/>
      <c r="AG34" s="853"/>
      <c r="AH34" s="853"/>
      <c r="AI34" s="853"/>
      <c r="AJ34" s="854"/>
      <c r="AK34" s="898"/>
      <c r="AL34" s="895"/>
      <c r="AM34" s="895"/>
      <c r="AN34" s="895"/>
      <c r="AO34" s="895"/>
      <c r="AP34" s="895"/>
      <c r="AQ34" s="895"/>
      <c r="AR34" s="895"/>
      <c r="AS34" s="895"/>
      <c r="AT34" s="895"/>
      <c r="AU34" s="895"/>
      <c r="AV34" s="895"/>
      <c r="AW34" s="895"/>
      <c r="AX34" s="895"/>
      <c r="AY34" s="895"/>
      <c r="AZ34" s="899"/>
      <c r="BA34" s="899"/>
      <c r="BB34" s="899"/>
      <c r="BC34" s="899"/>
      <c r="BD34" s="899"/>
      <c r="BE34" s="896"/>
      <c r="BF34" s="896"/>
      <c r="BG34" s="896"/>
      <c r="BH34" s="896"/>
      <c r="BI34" s="897"/>
      <c r="BJ34" s="227"/>
      <c r="BK34" s="227"/>
      <c r="BL34" s="227"/>
      <c r="BM34" s="227"/>
      <c r="BN34" s="227"/>
      <c r="BO34" s="236"/>
      <c r="BP34" s="236"/>
      <c r="BQ34" s="233">
        <v>28</v>
      </c>
      <c r="BR34" s="234"/>
      <c r="BS34" s="826"/>
      <c r="BT34" s="827"/>
      <c r="BU34" s="827"/>
      <c r="BV34" s="827"/>
      <c r="BW34" s="827"/>
      <c r="BX34" s="827"/>
      <c r="BY34" s="827"/>
      <c r="BZ34" s="827"/>
      <c r="CA34" s="827"/>
      <c r="CB34" s="827"/>
      <c r="CC34" s="827"/>
      <c r="CD34" s="827"/>
      <c r="CE34" s="827"/>
      <c r="CF34" s="827"/>
      <c r="CG34" s="828"/>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26"/>
      <c r="DW34" s="827"/>
      <c r="DX34" s="827"/>
      <c r="DY34" s="827"/>
      <c r="DZ34" s="845"/>
      <c r="EA34" s="225"/>
    </row>
    <row r="35" spans="1:131" ht="26.25" customHeight="1" x14ac:dyDescent="0.2">
      <c r="A35" s="237">
        <v>8</v>
      </c>
      <c r="B35" s="846"/>
      <c r="C35" s="847"/>
      <c r="D35" s="847"/>
      <c r="E35" s="847"/>
      <c r="F35" s="847"/>
      <c r="G35" s="847"/>
      <c r="H35" s="847"/>
      <c r="I35" s="847"/>
      <c r="J35" s="847"/>
      <c r="K35" s="847"/>
      <c r="L35" s="847"/>
      <c r="M35" s="847"/>
      <c r="N35" s="847"/>
      <c r="O35" s="847"/>
      <c r="P35" s="848"/>
      <c r="Q35" s="849"/>
      <c r="R35" s="850"/>
      <c r="S35" s="850"/>
      <c r="T35" s="850"/>
      <c r="U35" s="850"/>
      <c r="V35" s="850"/>
      <c r="W35" s="850"/>
      <c r="X35" s="850"/>
      <c r="Y35" s="850"/>
      <c r="Z35" s="850"/>
      <c r="AA35" s="850"/>
      <c r="AB35" s="850"/>
      <c r="AC35" s="850"/>
      <c r="AD35" s="850"/>
      <c r="AE35" s="851"/>
      <c r="AF35" s="852"/>
      <c r="AG35" s="853"/>
      <c r="AH35" s="853"/>
      <c r="AI35" s="853"/>
      <c r="AJ35" s="854"/>
      <c r="AK35" s="898"/>
      <c r="AL35" s="895"/>
      <c r="AM35" s="895"/>
      <c r="AN35" s="895"/>
      <c r="AO35" s="895"/>
      <c r="AP35" s="895"/>
      <c r="AQ35" s="895"/>
      <c r="AR35" s="895"/>
      <c r="AS35" s="895"/>
      <c r="AT35" s="895"/>
      <c r="AU35" s="895"/>
      <c r="AV35" s="895"/>
      <c r="AW35" s="895"/>
      <c r="AX35" s="895"/>
      <c r="AY35" s="895"/>
      <c r="AZ35" s="899"/>
      <c r="BA35" s="899"/>
      <c r="BB35" s="899"/>
      <c r="BC35" s="899"/>
      <c r="BD35" s="899"/>
      <c r="BE35" s="896"/>
      <c r="BF35" s="896"/>
      <c r="BG35" s="896"/>
      <c r="BH35" s="896"/>
      <c r="BI35" s="897"/>
      <c r="BJ35" s="227"/>
      <c r="BK35" s="227"/>
      <c r="BL35" s="227"/>
      <c r="BM35" s="227"/>
      <c r="BN35" s="227"/>
      <c r="BO35" s="236"/>
      <c r="BP35" s="236"/>
      <c r="BQ35" s="233">
        <v>29</v>
      </c>
      <c r="BR35" s="234"/>
      <c r="BS35" s="826"/>
      <c r="BT35" s="827"/>
      <c r="BU35" s="827"/>
      <c r="BV35" s="827"/>
      <c r="BW35" s="827"/>
      <c r="BX35" s="827"/>
      <c r="BY35" s="827"/>
      <c r="BZ35" s="827"/>
      <c r="CA35" s="827"/>
      <c r="CB35" s="827"/>
      <c r="CC35" s="827"/>
      <c r="CD35" s="827"/>
      <c r="CE35" s="827"/>
      <c r="CF35" s="827"/>
      <c r="CG35" s="828"/>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26"/>
      <c r="DW35" s="827"/>
      <c r="DX35" s="827"/>
      <c r="DY35" s="827"/>
      <c r="DZ35" s="845"/>
      <c r="EA35" s="225"/>
    </row>
    <row r="36" spans="1:131" ht="26.25" customHeight="1" x14ac:dyDescent="0.2">
      <c r="A36" s="237">
        <v>9</v>
      </c>
      <c r="B36" s="846"/>
      <c r="C36" s="847"/>
      <c r="D36" s="847"/>
      <c r="E36" s="847"/>
      <c r="F36" s="847"/>
      <c r="G36" s="847"/>
      <c r="H36" s="847"/>
      <c r="I36" s="847"/>
      <c r="J36" s="847"/>
      <c r="K36" s="847"/>
      <c r="L36" s="847"/>
      <c r="M36" s="847"/>
      <c r="N36" s="847"/>
      <c r="O36" s="847"/>
      <c r="P36" s="848"/>
      <c r="Q36" s="849"/>
      <c r="R36" s="850"/>
      <c r="S36" s="850"/>
      <c r="T36" s="850"/>
      <c r="U36" s="850"/>
      <c r="V36" s="850"/>
      <c r="W36" s="850"/>
      <c r="X36" s="850"/>
      <c r="Y36" s="850"/>
      <c r="Z36" s="850"/>
      <c r="AA36" s="850"/>
      <c r="AB36" s="850"/>
      <c r="AC36" s="850"/>
      <c r="AD36" s="850"/>
      <c r="AE36" s="851"/>
      <c r="AF36" s="852"/>
      <c r="AG36" s="853"/>
      <c r="AH36" s="853"/>
      <c r="AI36" s="853"/>
      <c r="AJ36" s="854"/>
      <c r="AK36" s="898"/>
      <c r="AL36" s="895"/>
      <c r="AM36" s="895"/>
      <c r="AN36" s="895"/>
      <c r="AO36" s="895"/>
      <c r="AP36" s="895"/>
      <c r="AQ36" s="895"/>
      <c r="AR36" s="895"/>
      <c r="AS36" s="895"/>
      <c r="AT36" s="895"/>
      <c r="AU36" s="895"/>
      <c r="AV36" s="895"/>
      <c r="AW36" s="895"/>
      <c r="AX36" s="895"/>
      <c r="AY36" s="895"/>
      <c r="AZ36" s="899"/>
      <c r="BA36" s="899"/>
      <c r="BB36" s="899"/>
      <c r="BC36" s="899"/>
      <c r="BD36" s="899"/>
      <c r="BE36" s="896"/>
      <c r="BF36" s="896"/>
      <c r="BG36" s="896"/>
      <c r="BH36" s="896"/>
      <c r="BI36" s="897"/>
      <c r="BJ36" s="227"/>
      <c r="BK36" s="227"/>
      <c r="BL36" s="227"/>
      <c r="BM36" s="227"/>
      <c r="BN36" s="227"/>
      <c r="BO36" s="236"/>
      <c r="BP36" s="236"/>
      <c r="BQ36" s="233">
        <v>30</v>
      </c>
      <c r="BR36" s="234"/>
      <c r="BS36" s="826"/>
      <c r="BT36" s="827"/>
      <c r="BU36" s="827"/>
      <c r="BV36" s="827"/>
      <c r="BW36" s="827"/>
      <c r="BX36" s="827"/>
      <c r="BY36" s="827"/>
      <c r="BZ36" s="827"/>
      <c r="CA36" s="827"/>
      <c r="CB36" s="827"/>
      <c r="CC36" s="827"/>
      <c r="CD36" s="827"/>
      <c r="CE36" s="827"/>
      <c r="CF36" s="827"/>
      <c r="CG36" s="828"/>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26"/>
      <c r="DW36" s="827"/>
      <c r="DX36" s="827"/>
      <c r="DY36" s="827"/>
      <c r="DZ36" s="845"/>
      <c r="EA36" s="225"/>
    </row>
    <row r="37" spans="1:131" ht="26.25" customHeight="1" x14ac:dyDescent="0.2">
      <c r="A37" s="237">
        <v>10</v>
      </c>
      <c r="B37" s="846"/>
      <c r="C37" s="847"/>
      <c r="D37" s="847"/>
      <c r="E37" s="847"/>
      <c r="F37" s="847"/>
      <c r="G37" s="847"/>
      <c r="H37" s="847"/>
      <c r="I37" s="847"/>
      <c r="J37" s="847"/>
      <c r="K37" s="847"/>
      <c r="L37" s="847"/>
      <c r="M37" s="847"/>
      <c r="N37" s="847"/>
      <c r="O37" s="847"/>
      <c r="P37" s="848"/>
      <c r="Q37" s="849"/>
      <c r="R37" s="850"/>
      <c r="S37" s="850"/>
      <c r="T37" s="850"/>
      <c r="U37" s="850"/>
      <c r="V37" s="850"/>
      <c r="W37" s="850"/>
      <c r="X37" s="850"/>
      <c r="Y37" s="850"/>
      <c r="Z37" s="850"/>
      <c r="AA37" s="850"/>
      <c r="AB37" s="850"/>
      <c r="AC37" s="850"/>
      <c r="AD37" s="850"/>
      <c r="AE37" s="851"/>
      <c r="AF37" s="852"/>
      <c r="AG37" s="853"/>
      <c r="AH37" s="853"/>
      <c r="AI37" s="853"/>
      <c r="AJ37" s="854"/>
      <c r="AK37" s="898"/>
      <c r="AL37" s="895"/>
      <c r="AM37" s="895"/>
      <c r="AN37" s="895"/>
      <c r="AO37" s="895"/>
      <c r="AP37" s="895"/>
      <c r="AQ37" s="895"/>
      <c r="AR37" s="895"/>
      <c r="AS37" s="895"/>
      <c r="AT37" s="895"/>
      <c r="AU37" s="895"/>
      <c r="AV37" s="895"/>
      <c r="AW37" s="895"/>
      <c r="AX37" s="895"/>
      <c r="AY37" s="895"/>
      <c r="AZ37" s="899"/>
      <c r="BA37" s="899"/>
      <c r="BB37" s="899"/>
      <c r="BC37" s="899"/>
      <c r="BD37" s="899"/>
      <c r="BE37" s="896"/>
      <c r="BF37" s="896"/>
      <c r="BG37" s="896"/>
      <c r="BH37" s="896"/>
      <c r="BI37" s="897"/>
      <c r="BJ37" s="227"/>
      <c r="BK37" s="227"/>
      <c r="BL37" s="227"/>
      <c r="BM37" s="227"/>
      <c r="BN37" s="227"/>
      <c r="BO37" s="236"/>
      <c r="BP37" s="236"/>
      <c r="BQ37" s="233">
        <v>31</v>
      </c>
      <c r="BR37" s="234"/>
      <c r="BS37" s="826"/>
      <c r="BT37" s="827"/>
      <c r="BU37" s="827"/>
      <c r="BV37" s="827"/>
      <c r="BW37" s="827"/>
      <c r="BX37" s="827"/>
      <c r="BY37" s="827"/>
      <c r="BZ37" s="827"/>
      <c r="CA37" s="827"/>
      <c r="CB37" s="827"/>
      <c r="CC37" s="827"/>
      <c r="CD37" s="827"/>
      <c r="CE37" s="827"/>
      <c r="CF37" s="827"/>
      <c r="CG37" s="828"/>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26"/>
      <c r="DW37" s="827"/>
      <c r="DX37" s="827"/>
      <c r="DY37" s="827"/>
      <c r="DZ37" s="845"/>
      <c r="EA37" s="225"/>
    </row>
    <row r="38" spans="1:131" ht="26.25" customHeight="1" x14ac:dyDescent="0.2">
      <c r="A38" s="237">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898"/>
      <c r="AL38" s="895"/>
      <c r="AM38" s="895"/>
      <c r="AN38" s="895"/>
      <c r="AO38" s="895"/>
      <c r="AP38" s="895"/>
      <c r="AQ38" s="895"/>
      <c r="AR38" s="895"/>
      <c r="AS38" s="895"/>
      <c r="AT38" s="895"/>
      <c r="AU38" s="895"/>
      <c r="AV38" s="895"/>
      <c r="AW38" s="895"/>
      <c r="AX38" s="895"/>
      <c r="AY38" s="895"/>
      <c r="AZ38" s="899"/>
      <c r="BA38" s="899"/>
      <c r="BB38" s="899"/>
      <c r="BC38" s="899"/>
      <c r="BD38" s="899"/>
      <c r="BE38" s="896"/>
      <c r="BF38" s="896"/>
      <c r="BG38" s="896"/>
      <c r="BH38" s="896"/>
      <c r="BI38" s="897"/>
      <c r="BJ38" s="227"/>
      <c r="BK38" s="227"/>
      <c r="BL38" s="227"/>
      <c r="BM38" s="227"/>
      <c r="BN38" s="227"/>
      <c r="BO38" s="236"/>
      <c r="BP38" s="236"/>
      <c r="BQ38" s="233">
        <v>32</v>
      </c>
      <c r="BR38" s="234"/>
      <c r="BS38" s="826"/>
      <c r="BT38" s="827"/>
      <c r="BU38" s="827"/>
      <c r="BV38" s="827"/>
      <c r="BW38" s="827"/>
      <c r="BX38" s="827"/>
      <c r="BY38" s="827"/>
      <c r="BZ38" s="827"/>
      <c r="CA38" s="827"/>
      <c r="CB38" s="827"/>
      <c r="CC38" s="827"/>
      <c r="CD38" s="827"/>
      <c r="CE38" s="827"/>
      <c r="CF38" s="827"/>
      <c r="CG38" s="828"/>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26"/>
      <c r="DW38" s="827"/>
      <c r="DX38" s="827"/>
      <c r="DY38" s="827"/>
      <c r="DZ38" s="845"/>
      <c r="EA38" s="225"/>
    </row>
    <row r="39" spans="1:131" ht="26.25" customHeight="1" x14ac:dyDescent="0.2">
      <c r="A39" s="237">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898"/>
      <c r="AL39" s="895"/>
      <c r="AM39" s="895"/>
      <c r="AN39" s="895"/>
      <c r="AO39" s="895"/>
      <c r="AP39" s="895"/>
      <c r="AQ39" s="895"/>
      <c r="AR39" s="895"/>
      <c r="AS39" s="895"/>
      <c r="AT39" s="895"/>
      <c r="AU39" s="895"/>
      <c r="AV39" s="895"/>
      <c r="AW39" s="895"/>
      <c r="AX39" s="895"/>
      <c r="AY39" s="895"/>
      <c r="AZ39" s="899"/>
      <c r="BA39" s="899"/>
      <c r="BB39" s="899"/>
      <c r="BC39" s="899"/>
      <c r="BD39" s="899"/>
      <c r="BE39" s="896"/>
      <c r="BF39" s="896"/>
      <c r="BG39" s="896"/>
      <c r="BH39" s="896"/>
      <c r="BI39" s="897"/>
      <c r="BJ39" s="227"/>
      <c r="BK39" s="227"/>
      <c r="BL39" s="227"/>
      <c r="BM39" s="227"/>
      <c r="BN39" s="227"/>
      <c r="BO39" s="236"/>
      <c r="BP39" s="236"/>
      <c r="BQ39" s="233">
        <v>33</v>
      </c>
      <c r="BR39" s="234"/>
      <c r="BS39" s="826"/>
      <c r="BT39" s="827"/>
      <c r="BU39" s="827"/>
      <c r="BV39" s="827"/>
      <c r="BW39" s="827"/>
      <c r="BX39" s="827"/>
      <c r="BY39" s="827"/>
      <c r="BZ39" s="827"/>
      <c r="CA39" s="827"/>
      <c r="CB39" s="827"/>
      <c r="CC39" s="827"/>
      <c r="CD39" s="827"/>
      <c r="CE39" s="827"/>
      <c r="CF39" s="827"/>
      <c r="CG39" s="828"/>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26"/>
      <c r="DW39" s="827"/>
      <c r="DX39" s="827"/>
      <c r="DY39" s="827"/>
      <c r="DZ39" s="845"/>
      <c r="EA39" s="225"/>
    </row>
    <row r="40" spans="1:131" ht="26.25" customHeight="1" x14ac:dyDescent="0.2">
      <c r="A40" s="233">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898"/>
      <c r="AL40" s="895"/>
      <c r="AM40" s="895"/>
      <c r="AN40" s="895"/>
      <c r="AO40" s="895"/>
      <c r="AP40" s="895"/>
      <c r="AQ40" s="895"/>
      <c r="AR40" s="895"/>
      <c r="AS40" s="895"/>
      <c r="AT40" s="895"/>
      <c r="AU40" s="895"/>
      <c r="AV40" s="895"/>
      <c r="AW40" s="895"/>
      <c r="AX40" s="895"/>
      <c r="AY40" s="895"/>
      <c r="AZ40" s="899"/>
      <c r="BA40" s="899"/>
      <c r="BB40" s="899"/>
      <c r="BC40" s="899"/>
      <c r="BD40" s="899"/>
      <c r="BE40" s="896"/>
      <c r="BF40" s="896"/>
      <c r="BG40" s="896"/>
      <c r="BH40" s="896"/>
      <c r="BI40" s="897"/>
      <c r="BJ40" s="227"/>
      <c r="BK40" s="227"/>
      <c r="BL40" s="227"/>
      <c r="BM40" s="227"/>
      <c r="BN40" s="227"/>
      <c r="BO40" s="236"/>
      <c r="BP40" s="236"/>
      <c r="BQ40" s="233">
        <v>34</v>
      </c>
      <c r="BR40" s="234"/>
      <c r="BS40" s="826"/>
      <c r="BT40" s="827"/>
      <c r="BU40" s="827"/>
      <c r="BV40" s="827"/>
      <c r="BW40" s="827"/>
      <c r="BX40" s="827"/>
      <c r="BY40" s="827"/>
      <c r="BZ40" s="827"/>
      <c r="CA40" s="827"/>
      <c r="CB40" s="827"/>
      <c r="CC40" s="827"/>
      <c r="CD40" s="827"/>
      <c r="CE40" s="827"/>
      <c r="CF40" s="827"/>
      <c r="CG40" s="828"/>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26"/>
      <c r="DW40" s="827"/>
      <c r="DX40" s="827"/>
      <c r="DY40" s="827"/>
      <c r="DZ40" s="845"/>
      <c r="EA40" s="225"/>
    </row>
    <row r="41" spans="1:131" ht="26.25" customHeight="1" x14ac:dyDescent="0.2">
      <c r="A41" s="233">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898"/>
      <c r="AL41" s="895"/>
      <c r="AM41" s="895"/>
      <c r="AN41" s="895"/>
      <c r="AO41" s="895"/>
      <c r="AP41" s="895"/>
      <c r="AQ41" s="895"/>
      <c r="AR41" s="895"/>
      <c r="AS41" s="895"/>
      <c r="AT41" s="895"/>
      <c r="AU41" s="895"/>
      <c r="AV41" s="895"/>
      <c r="AW41" s="895"/>
      <c r="AX41" s="895"/>
      <c r="AY41" s="895"/>
      <c r="AZ41" s="899"/>
      <c r="BA41" s="899"/>
      <c r="BB41" s="899"/>
      <c r="BC41" s="899"/>
      <c r="BD41" s="899"/>
      <c r="BE41" s="896"/>
      <c r="BF41" s="896"/>
      <c r="BG41" s="896"/>
      <c r="BH41" s="896"/>
      <c r="BI41" s="897"/>
      <c r="BJ41" s="227"/>
      <c r="BK41" s="227"/>
      <c r="BL41" s="227"/>
      <c r="BM41" s="227"/>
      <c r="BN41" s="227"/>
      <c r="BO41" s="236"/>
      <c r="BP41" s="236"/>
      <c r="BQ41" s="233">
        <v>35</v>
      </c>
      <c r="BR41" s="234"/>
      <c r="BS41" s="826"/>
      <c r="BT41" s="827"/>
      <c r="BU41" s="827"/>
      <c r="BV41" s="827"/>
      <c r="BW41" s="827"/>
      <c r="BX41" s="827"/>
      <c r="BY41" s="827"/>
      <c r="BZ41" s="827"/>
      <c r="CA41" s="827"/>
      <c r="CB41" s="827"/>
      <c r="CC41" s="827"/>
      <c r="CD41" s="827"/>
      <c r="CE41" s="827"/>
      <c r="CF41" s="827"/>
      <c r="CG41" s="828"/>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26"/>
      <c r="DW41" s="827"/>
      <c r="DX41" s="827"/>
      <c r="DY41" s="827"/>
      <c r="DZ41" s="845"/>
      <c r="EA41" s="225"/>
    </row>
    <row r="42" spans="1:131" ht="26.25" customHeight="1" x14ac:dyDescent="0.2">
      <c r="A42" s="233">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898"/>
      <c r="AL42" s="895"/>
      <c r="AM42" s="895"/>
      <c r="AN42" s="895"/>
      <c r="AO42" s="895"/>
      <c r="AP42" s="895"/>
      <c r="AQ42" s="895"/>
      <c r="AR42" s="895"/>
      <c r="AS42" s="895"/>
      <c r="AT42" s="895"/>
      <c r="AU42" s="895"/>
      <c r="AV42" s="895"/>
      <c r="AW42" s="895"/>
      <c r="AX42" s="895"/>
      <c r="AY42" s="895"/>
      <c r="AZ42" s="899"/>
      <c r="BA42" s="899"/>
      <c r="BB42" s="899"/>
      <c r="BC42" s="899"/>
      <c r="BD42" s="899"/>
      <c r="BE42" s="896"/>
      <c r="BF42" s="896"/>
      <c r="BG42" s="896"/>
      <c r="BH42" s="896"/>
      <c r="BI42" s="897"/>
      <c r="BJ42" s="227"/>
      <c r="BK42" s="227"/>
      <c r="BL42" s="227"/>
      <c r="BM42" s="227"/>
      <c r="BN42" s="227"/>
      <c r="BO42" s="236"/>
      <c r="BP42" s="236"/>
      <c r="BQ42" s="233">
        <v>36</v>
      </c>
      <c r="BR42" s="234"/>
      <c r="BS42" s="826"/>
      <c r="BT42" s="827"/>
      <c r="BU42" s="827"/>
      <c r="BV42" s="827"/>
      <c r="BW42" s="827"/>
      <c r="BX42" s="827"/>
      <c r="BY42" s="827"/>
      <c r="BZ42" s="827"/>
      <c r="CA42" s="827"/>
      <c r="CB42" s="827"/>
      <c r="CC42" s="827"/>
      <c r="CD42" s="827"/>
      <c r="CE42" s="827"/>
      <c r="CF42" s="827"/>
      <c r="CG42" s="828"/>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26"/>
      <c r="DW42" s="827"/>
      <c r="DX42" s="827"/>
      <c r="DY42" s="827"/>
      <c r="DZ42" s="845"/>
      <c r="EA42" s="225"/>
    </row>
    <row r="43" spans="1:131" ht="26.25" customHeight="1" x14ac:dyDescent="0.2">
      <c r="A43" s="233">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898"/>
      <c r="AL43" s="895"/>
      <c r="AM43" s="895"/>
      <c r="AN43" s="895"/>
      <c r="AO43" s="895"/>
      <c r="AP43" s="895"/>
      <c r="AQ43" s="895"/>
      <c r="AR43" s="895"/>
      <c r="AS43" s="895"/>
      <c r="AT43" s="895"/>
      <c r="AU43" s="895"/>
      <c r="AV43" s="895"/>
      <c r="AW43" s="895"/>
      <c r="AX43" s="895"/>
      <c r="AY43" s="895"/>
      <c r="AZ43" s="899"/>
      <c r="BA43" s="899"/>
      <c r="BB43" s="899"/>
      <c r="BC43" s="899"/>
      <c r="BD43" s="899"/>
      <c r="BE43" s="896"/>
      <c r="BF43" s="896"/>
      <c r="BG43" s="896"/>
      <c r="BH43" s="896"/>
      <c r="BI43" s="897"/>
      <c r="BJ43" s="227"/>
      <c r="BK43" s="227"/>
      <c r="BL43" s="227"/>
      <c r="BM43" s="227"/>
      <c r="BN43" s="227"/>
      <c r="BO43" s="236"/>
      <c r="BP43" s="236"/>
      <c r="BQ43" s="233">
        <v>37</v>
      </c>
      <c r="BR43" s="234"/>
      <c r="BS43" s="826"/>
      <c r="BT43" s="827"/>
      <c r="BU43" s="827"/>
      <c r="BV43" s="827"/>
      <c r="BW43" s="827"/>
      <c r="BX43" s="827"/>
      <c r="BY43" s="827"/>
      <c r="BZ43" s="827"/>
      <c r="CA43" s="827"/>
      <c r="CB43" s="827"/>
      <c r="CC43" s="827"/>
      <c r="CD43" s="827"/>
      <c r="CE43" s="827"/>
      <c r="CF43" s="827"/>
      <c r="CG43" s="828"/>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26"/>
      <c r="DW43" s="827"/>
      <c r="DX43" s="827"/>
      <c r="DY43" s="827"/>
      <c r="DZ43" s="845"/>
      <c r="EA43" s="225"/>
    </row>
    <row r="44" spans="1:131" ht="26.25" customHeight="1" x14ac:dyDescent="0.2">
      <c r="A44" s="233">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898"/>
      <c r="AL44" s="895"/>
      <c r="AM44" s="895"/>
      <c r="AN44" s="895"/>
      <c r="AO44" s="895"/>
      <c r="AP44" s="895"/>
      <c r="AQ44" s="895"/>
      <c r="AR44" s="895"/>
      <c r="AS44" s="895"/>
      <c r="AT44" s="895"/>
      <c r="AU44" s="895"/>
      <c r="AV44" s="895"/>
      <c r="AW44" s="895"/>
      <c r="AX44" s="895"/>
      <c r="AY44" s="895"/>
      <c r="AZ44" s="899"/>
      <c r="BA44" s="899"/>
      <c r="BB44" s="899"/>
      <c r="BC44" s="899"/>
      <c r="BD44" s="899"/>
      <c r="BE44" s="896"/>
      <c r="BF44" s="896"/>
      <c r="BG44" s="896"/>
      <c r="BH44" s="896"/>
      <c r="BI44" s="897"/>
      <c r="BJ44" s="227"/>
      <c r="BK44" s="227"/>
      <c r="BL44" s="227"/>
      <c r="BM44" s="227"/>
      <c r="BN44" s="227"/>
      <c r="BO44" s="236"/>
      <c r="BP44" s="236"/>
      <c r="BQ44" s="233">
        <v>38</v>
      </c>
      <c r="BR44" s="234"/>
      <c r="BS44" s="826"/>
      <c r="BT44" s="827"/>
      <c r="BU44" s="827"/>
      <c r="BV44" s="827"/>
      <c r="BW44" s="827"/>
      <c r="BX44" s="827"/>
      <c r="BY44" s="827"/>
      <c r="BZ44" s="827"/>
      <c r="CA44" s="827"/>
      <c r="CB44" s="827"/>
      <c r="CC44" s="827"/>
      <c r="CD44" s="827"/>
      <c r="CE44" s="827"/>
      <c r="CF44" s="827"/>
      <c r="CG44" s="828"/>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26"/>
      <c r="DW44" s="827"/>
      <c r="DX44" s="827"/>
      <c r="DY44" s="827"/>
      <c r="DZ44" s="845"/>
      <c r="EA44" s="225"/>
    </row>
    <row r="45" spans="1:131" ht="26.25" customHeight="1" x14ac:dyDescent="0.2">
      <c r="A45" s="233">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898"/>
      <c r="AL45" s="895"/>
      <c r="AM45" s="895"/>
      <c r="AN45" s="895"/>
      <c r="AO45" s="895"/>
      <c r="AP45" s="895"/>
      <c r="AQ45" s="895"/>
      <c r="AR45" s="895"/>
      <c r="AS45" s="895"/>
      <c r="AT45" s="895"/>
      <c r="AU45" s="895"/>
      <c r="AV45" s="895"/>
      <c r="AW45" s="895"/>
      <c r="AX45" s="895"/>
      <c r="AY45" s="895"/>
      <c r="AZ45" s="899"/>
      <c r="BA45" s="899"/>
      <c r="BB45" s="899"/>
      <c r="BC45" s="899"/>
      <c r="BD45" s="899"/>
      <c r="BE45" s="896"/>
      <c r="BF45" s="896"/>
      <c r="BG45" s="896"/>
      <c r="BH45" s="896"/>
      <c r="BI45" s="897"/>
      <c r="BJ45" s="227"/>
      <c r="BK45" s="227"/>
      <c r="BL45" s="227"/>
      <c r="BM45" s="227"/>
      <c r="BN45" s="227"/>
      <c r="BO45" s="236"/>
      <c r="BP45" s="236"/>
      <c r="BQ45" s="233">
        <v>39</v>
      </c>
      <c r="BR45" s="234"/>
      <c r="BS45" s="826"/>
      <c r="BT45" s="827"/>
      <c r="BU45" s="827"/>
      <c r="BV45" s="827"/>
      <c r="BW45" s="827"/>
      <c r="BX45" s="827"/>
      <c r="BY45" s="827"/>
      <c r="BZ45" s="827"/>
      <c r="CA45" s="827"/>
      <c r="CB45" s="827"/>
      <c r="CC45" s="827"/>
      <c r="CD45" s="827"/>
      <c r="CE45" s="827"/>
      <c r="CF45" s="827"/>
      <c r="CG45" s="828"/>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26"/>
      <c r="DW45" s="827"/>
      <c r="DX45" s="827"/>
      <c r="DY45" s="827"/>
      <c r="DZ45" s="845"/>
      <c r="EA45" s="225"/>
    </row>
    <row r="46" spans="1:131" ht="26.25" customHeight="1" x14ac:dyDescent="0.2">
      <c r="A46" s="233">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898"/>
      <c r="AL46" s="895"/>
      <c r="AM46" s="895"/>
      <c r="AN46" s="895"/>
      <c r="AO46" s="895"/>
      <c r="AP46" s="895"/>
      <c r="AQ46" s="895"/>
      <c r="AR46" s="895"/>
      <c r="AS46" s="895"/>
      <c r="AT46" s="895"/>
      <c r="AU46" s="895"/>
      <c r="AV46" s="895"/>
      <c r="AW46" s="895"/>
      <c r="AX46" s="895"/>
      <c r="AY46" s="895"/>
      <c r="AZ46" s="899"/>
      <c r="BA46" s="899"/>
      <c r="BB46" s="899"/>
      <c r="BC46" s="899"/>
      <c r="BD46" s="899"/>
      <c r="BE46" s="896"/>
      <c r="BF46" s="896"/>
      <c r="BG46" s="896"/>
      <c r="BH46" s="896"/>
      <c r="BI46" s="897"/>
      <c r="BJ46" s="227"/>
      <c r="BK46" s="227"/>
      <c r="BL46" s="227"/>
      <c r="BM46" s="227"/>
      <c r="BN46" s="227"/>
      <c r="BO46" s="236"/>
      <c r="BP46" s="236"/>
      <c r="BQ46" s="233">
        <v>40</v>
      </c>
      <c r="BR46" s="234"/>
      <c r="BS46" s="826"/>
      <c r="BT46" s="827"/>
      <c r="BU46" s="827"/>
      <c r="BV46" s="827"/>
      <c r="BW46" s="827"/>
      <c r="BX46" s="827"/>
      <c r="BY46" s="827"/>
      <c r="BZ46" s="827"/>
      <c r="CA46" s="827"/>
      <c r="CB46" s="827"/>
      <c r="CC46" s="827"/>
      <c r="CD46" s="827"/>
      <c r="CE46" s="827"/>
      <c r="CF46" s="827"/>
      <c r="CG46" s="828"/>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26"/>
      <c r="DW46" s="827"/>
      <c r="DX46" s="827"/>
      <c r="DY46" s="827"/>
      <c r="DZ46" s="845"/>
      <c r="EA46" s="225"/>
    </row>
    <row r="47" spans="1:131" ht="26.25" customHeight="1" x14ac:dyDescent="0.2">
      <c r="A47" s="233">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898"/>
      <c r="AL47" s="895"/>
      <c r="AM47" s="895"/>
      <c r="AN47" s="895"/>
      <c r="AO47" s="895"/>
      <c r="AP47" s="895"/>
      <c r="AQ47" s="895"/>
      <c r="AR47" s="895"/>
      <c r="AS47" s="895"/>
      <c r="AT47" s="895"/>
      <c r="AU47" s="895"/>
      <c r="AV47" s="895"/>
      <c r="AW47" s="895"/>
      <c r="AX47" s="895"/>
      <c r="AY47" s="895"/>
      <c r="AZ47" s="899"/>
      <c r="BA47" s="899"/>
      <c r="BB47" s="899"/>
      <c r="BC47" s="899"/>
      <c r="BD47" s="899"/>
      <c r="BE47" s="896"/>
      <c r="BF47" s="896"/>
      <c r="BG47" s="896"/>
      <c r="BH47" s="896"/>
      <c r="BI47" s="897"/>
      <c r="BJ47" s="227"/>
      <c r="BK47" s="227"/>
      <c r="BL47" s="227"/>
      <c r="BM47" s="227"/>
      <c r="BN47" s="227"/>
      <c r="BO47" s="236"/>
      <c r="BP47" s="236"/>
      <c r="BQ47" s="233">
        <v>41</v>
      </c>
      <c r="BR47" s="234"/>
      <c r="BS47" s="826"/>
      <c r="BT47" s="827"/>
      <c r="BU47" s="827"/>
      <c r="BV47" s="827"/>
      <c r="BW47" s="827"/>
      <c r="BX47" s="827"/>
      <c r="BY47" s="827"/>
      <c r="BZ47" s="827"/>
      <c r="CA47" s="827"/>
      <c r="CB47" s="827"/>
      <c r="CC47" s="827"/>
      <c r="CD47" s="827"/>
      <c r="CE47" s="827"/>
      <c r="CF47" s="827"/>
      <c r="CG47" s="828"/>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26"/>
      <c r="DW47" s="827"/>
      <c r="DX47" s="827"/>
      <c r="DY47" s="827"/>
      <c r="DZ47" s="845"/>
      <c r="EA47" s="225"/>
    </row>
    <row r="48" spans="1:131" ht="26.25" customHeight="1" x14ac:dyDescent="0.2">
      <c r="A48" s="233">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898"/>
      <c r="AL48" s="895"/>
      <c r="AM48" s="895"/>
      <c r="AN48" s="895"/>
      <c r="AO48" s="895"/>
      <c r="AP48" s="895"/>
      <c r="AQ48" s="895"/>
      <c r="AR48" s="895"/>
      <c r="AS48" s="895"/>
      <c r="AT48" s="895"/>
      <c r="AU48" s="895"/>
      <c r="AV48" s="895"/>
      <c r="AW48" s="895"/>
      <c r="AX48" s="895"/>
      <c r="AY48" s="895"/>
      <c r="AZ48" s="899"/>
      <c r="BA48" s="899"/>
      <c r="BB48" s="899"/>
      <c r="BC48" s="899"/>
      <c r="BD48" s="899"/>
      <c r="BE48" s="896"/>
      <c r="BF48" s="896"/>
      <c r="BG48" s="896"/>
      <c r="BH48" s="896"/>
      <c r="BI48" s="897"/>
      <c r="BJ48" s="227"/>
      <c r="BK48" s="227"/>
      <c r="BL48" s="227"/>
      <c r="BM48" s="227"/>
      <c r="BN48" s="227"/>
      <c r="BO48" s="236"/>
      <c r="BP48" s="236"/>
      <c r="BQ48" s="233">
        <v>42</v>
      </c>
      <c r="BR48" s="234"/>
      <c r="BS48" s="826"/>
      <c r="BT48" s="827"/>
      <c r="BU48" s="827"/>
      <c r="BV48" s="827"/>
      <c r="BW48" s="827"/>
      <c r="BX48" s="827"/>
      <c r="BY48" s="827"/>
      <c r="BZ48" s="827"/>
      <c r="CA48" s="827"/>
      <c r="CB48" s="827"/>
      <c r="CC48" s="827"/>
      <c r="CD48" s="827"/>
      <c r="CE48" s="827"/>
      <c r="CF48" s="827"/>
      <c r="CG48" s="828"/>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26"/>
      <c r="DW48" s="827"/>
      <c r="DX48" s="827"/>
      <c r="DY48" s="827"/>
      <c r="DZ48" s="845"/>
      <c r="EA48" s="225"/>
    </row>
    <row r="49" spans="1:131" ht="26.25" customHeight="1" x14ac:dyDescent="0.2">
      <c r="A49" s="233">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898"/>
      <c r="AL49" s="895"/>
      <c r="AM49" s="895"/>
      <c r="AN49" s="895"/>
      <c r="AO49" s="895"/>
      <c r="AP49" s="895"/>
      <c r="AQ49" s="895"/>
      <c r="AR49" s="895"/>
      <c r="AS49" s="895"/>
      <c r="AT49" s="895"/>
      <c r="AU49" s="895"/>
      <c r="AV49" s="895"/>
      <c r="AW49" s="895"/>
      <c r="AX49" s="895"/>
      <c r="AY49" s="895"/>
      <c r="AZ49" s="899"/>
      <c r="BA49" s="899"/>
      <c r="BB49" s="899"/>
      <c r="BC49" s="899"/>
      <c r="BD49" s="899"/>
      <c r="BE49" s="896"/>
      <c r="BF49" s="896"/>
      <c r="BG49" s="896"/>
      <c r="BH49" s="896"/>
      <c r="BI49" s="897"/>
      <c r="BJ49" s="227"/>
      <c r="BK49" s="227"/>
      <c r="BL49" s="227"/>
      <c r="BM49" s="227"/>
      <c r="BN49" s="227"/>
      <c r="BO49" s="236"/>
      <c r="BP49" s="236"/>
      <c r="BQ49" s="233">
        <v>43</v>
      </c>
      <c r="BR49" s="234"/>
      <c r="BS49" s="826"/>
      <c r="BT49" s="827"/>
      <c r="BU49" s="827"/>
      <c r="BV49" s="827"/>
      <c r="BW49" s="827"/>
      <c r="BX49" s="827"/>
      <c r="BY49" s="827"/>
      <c r="BZ49" s="827"/>
      <c r="CA49" s="827"/>
      <c r="CB49" s="827"/>
      <c r="CC49" s="827"/>
      <c r="CD49" s="827"/>
      <c r="CE49" s="827"/>
      <c r="CF49" s="827"/>
      <c r="CG49" s="828"/>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26"/>
      <c r="DW49" s="827"/>
      <c r="DX49" s="827"/>
      <c r="DY49" s="827"/>
      <c r="DZ49" s="845"/>
      <c r="EA49" s="225"/>
    </row>
    <row r="50" spans="1:131" ht="26.25" customHeight="1" x14ac:dyDescent="0.2">
      <c r="A50" s="233">
        <v>23</v>
      </c>
      <c r="B50" s="846"/>
      <c r="C50" s="847"/>
      <c r="D50" s="847"/>
      <c r="E50" s="847"/>
      <c r="F50" s="847"/>
      <c r="G50" s="847"/>
      <c r="H50" s="847"/>
      <c r="I50" s="847"/>
      <c r="J50" s="847"/>
      <c r="K50" s="847"/>
      <c r="L50" s="847"/>
      <c r="M50" s="847"/>
      <c r="N50" s="847"/>
      <c r="O50" s="847"/>
      <c r="P50" s="848"/>
      <c r="Q50" s="900"/>
      <c r="R50" s="901"/>
      <c r="S50" s="901"/>
      <c r="T50" s="901"/>
      <c r="U50" s="901"/>
      <c r="V50" s="901"/>
      <c r="W50" s="901"/>
      <c r="X50" s="901"/>
      <c r="Y50" s="901"/>
      <c r="Z50" s="901"/>
      <c r="AA50" s="901"/>
      <c r="AB50" s="901"/>
      <c r="AC50" s="901"/>
      <c r="AD50" s="901"/>
      <c r="AE50" s="902"/>
      <c r="AF50" s="852"/>
      <c r="AG50" s="853"/>
      <c r="AH50" s="853"/>
      <c r="AI50" s="853"/>
      <c r="AJ50" s="854"/>
      <c r="AK50" s="904"/>
      <c r="AL50" s="901"/>
      <c r="AM50" s="901"/>
      <c r="AN50" s="901"/>
      <c r="AO50" s="901"/>
      <c r="AP50" s="901"/>
      <c r="AQ50" s="901"/>
      <c r="AR50" s="901"/>
      <c r="AS50" s="901"/>
      <c r="AT50" s="901"/>
      <c r="AU50" s="901"/>
      <c r="AV50" s="901"/>
      <c r="AW50" s="901"/>
      <c r="AX50" s="901"/>
      <c r="AY50" s="901"/>
      <c r="AZ50" s="903"/>
      <c r="BA50" s="903"/>
      <c r="BB50" s="903"/>
      <c r="BC50" s="903"/>
      <c r="BD50" s="903"/>
      <c r="BE50" s="896"/>
      <c r="BF50" s="896"/>
      <c r="BG50" s="896"/>
      <c r="BH50" s="896"/>
      <c r="BI50" s="897"/>
      <c r="BJ50" s="227"/>
      <c r="BK50" s="227"/>
      <c r="BL50" s="227"/>
      <c r="BM50" s="227"/>
      <c r="BN50" s="227"/>
      <c r="BO50" s="236"/>
      <c r="BP50" s="236"/>
      <c r="BQ50" s="233">
        <v>44</v>
      </c>
      <c r="BR50" s="234"/>
      <c r="BS50" s="826"/>
      <c r="BT50" s="827"/>
      <c r="BU50" s="827"/>
      <c r="BV50" s="827"/>
      <c r="BW50" s="827"/>
      <c r="BX50" s="827"/>
      <c r="BY50" s="827"/>
      <c r="BZ50" s="827"/>
      <c r="CA50" s="827"/>
      <c r="CB50" s="827"/>
      <c r="CC50" s="827"/>
      <c r="CD50" s="827"/>
      <c r="CE50" s="827"/>
      <c r="CF50" s="827"/>
      <c r="CG50" s="828"/>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26"/>
      <c r="DW50" s="827"/>
      <c r="DX50" s="827"/>
      <c r="DY50" s="827"/>
      <c r="DZ50" s="845"/>
      <c r="EA50" s="225"/>
    </row>
    <row r="51" spans="1:131" ht="26.25" customHeight="1" x14ac:dyDescent="0.2">
      <c r="A51" s="233">
        <v>24</v>
      </c>
      <c r="B51" s="846"/>
      <c r="C51" s="847"/>
      <c r="D51" s="847"/>
      <c r="E51" s="847"/>
      <c r="F51" s="847"/>
      <c r="G51" s="847"/>
      <c r="H51" s="847"/>
      <c r="I51" s="847"/>
      <c r="J51" s="847"/>
      <c r="K51" s="847"/>
      <c r="L51" s="847"/>
      <c r="M51" s="847"/>
      <c r="N51" s="847"/>
      <c r="O51" s="847"/>
      <c r="P51" s="848"/>
      <c r="Q51" s="900"/>
      <c r="R51" s="901"/>
      <c r="S51" s="901"/>
      <c r="T51" s="901"/>
      <c r="U51" s="901"/>
      <c r="V51" s="901"/>
      <c r="W51" s="901"/>
      <c r="X51" s="901"/>
      <c r="Y51" s="901"/>
      <c r="Z51" s="901"/>
      <c r="AA51" s="901"/>
      <c r="AB51" s="901"/>
      <c r="AC51" s="901"/>
      <c r="AD51" s="901"/>
      <c r="AE51" s="902"/>
      <c r="AF51" s="852"/>
      <c r="AG51" s="853"/>
      <c r="AH51" s="853"/>
      <c r="AI51" s="853"/>
      <c r="AJ51" s="854"/>
      <c r="AK51" s="904"/>
      <c r="AL51" s="901"/>
      <c r="AM51" s="901"/>
      <c r="AN51" s="901"/>
      <c r="AO51" s="901"/>
      <c r="AP51" s="901"/>
      <c r="AQ51" s="901"/>
      <c r="AR51" s="901"/>
      <c r="AS51" s="901"/>
      <c r="AT51" s="901"/>
      <c r="AU51" s="901"/>
      <c r="AV51" s="901"/>
      <c r="AW51" s="901"/>
      <c r="AX51" s="901"/>
      <c r="AY51" s="901"/>
      <c r="AZ51" s="903"/>
      <c r="BA51" s="903"/>
      <c r="BB51" s="903"/>
      <c r="BC51" s="903"/>
      <c r="BD51" s="903"/>
      <c r="BE51" s="896"/>
      <c r="BF51" s="896"/>
      <c r="BG51" s="896"/>
      <c r="BH51" s="896"/>
      <c r="BI51" s="897"/>
      <c r="BJ51" s="227"/>
      <c r="BK51" s="227"/>
      <c r="BL51" s="227"/>
      <c r="BM51" s="227"/>
      <c r="BN51" s="227"/>
      <c r="BO51" s="236"/>
      <c r="BP51" s="236"/>
      <c r="BQ51" s="233">
        <v>45</v>
      </c>
      <c r="BR51" s="234"/>
      <c r="BS51" s="826"/>
      <c r="BT51" s="827"/>
      <c r="BU51" s="827"/>
      <c r="BV51" s="827"/>
      <c r="BW51" s="827"/>
      <c r="BX51" s="827"/>
      <c r="BY51" s="827"/>
      <c r="BZ51" s="827"/>
      <c r="CA51" s="827"/>
      <c r="CB51" s="827"/>
      <c r="CC51" s="827"/>
      <c r="CD51" s="827"/>
      <c r="CE51" s="827"/>
      <c r="CF51" s="827"/>
      <c r="CG51" s="828"/>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26"/>
      <c r="DW51" s="827"/>
      <c r="DX51" s="827"/>
      <c r="DY51" s="827"/>
      <c r="DZ51" s="845"/>
      <c r="EA51" s="225"/>
    </row>
    <row r="52" spans="1:131" ht="26.25" customHeight="1" x14ac:dyDescent="0.2">
      <c r="A52" s="233">
        <v>25</v>
      </c>
      <c r="B52" s="846"/>
      <c r="C52" s="847"/>
      <c r="D52" s="847"/>
      <c r="E52" s="847"/>
      <c r="F52" s="847"/>
      <c r="G52" s="847"/>
      <c r="H52" s="847"/>
      <c r="I52" s="847"/>
      <c r="J52" s="847"/>
      <c r="K52" s="847"/>
      <c r="L52" s="847"/>
      <c r="M52" s="847"/>
      <c r="N52" s="847"/>
      <c r="O52" s="847"/>
      <c r="P52" s="848"/>
      <c r="Q52" s="900"/>
      <c r="R52" s="901"/>
      <c r="S52" s="901"/>
      <c r="T52" s="901"/>
      <c r="U52" s="901"/>
      <c r="V52" s="901"/>
      <c r="W52" s="901"/>
      <c r="X52" s="901"/>
      <c r="Y52" s="901"/>
      <c r="Z52" s="901"/>
      <c r="AA52" s="901"/>
      <c r="AB52" s="901"/>
      <c r="AC52" s="901"/>
      <c r="AD52" s="901"/>
      <c r="AE52" s="902"/>
      <c r="AF52" s="852"/>
      <c r="AG52" s="853"/>
      <c r="AH52" s="853"/>
      <c r="AI52" s="853"/>
      <c r="AJ52" s="854"/>
      <c r="AK52" s="904"/>
      <c r="AL52" s="901"/>
      <c r="AM52" s="901"/>
      <c r="AN52" s="901"/>
      <c r="AO52" s="901"/>
      <c r="AP52" s="901"/>
      <c r="AQ52" s="901"/>
      <c r="AR52" s="901"/>
      <c r="AS52" s="901"/>
      <c r="AT52" s="901"/>
      <c r="AU52" s="901"/>
      <c r="AV52" s="901"/>
      <c r="AW52" s="901"/>
      <c r="AX52" s="901"/>
      <c r="AY52" s="901"/>
      <c r="AZ52" s="903"/>
      <c r="BA52" s="903"/>
      <c r="BB52" s="903"/>
      <c r="BC52" s="903"/>
      <c r="BD52" s="903"/>
      <c r="BE52" s="896"/>
      <c r="BF52" s="896"/>
      <c r="BG52" s="896"/>
      <c r="BH52" s="896"/>
      <c r="BI52" s="897"/>
      <c r="BJ52" s="227"/>
      <c r="BK52" s="227"/>
      <c r="BL52" s="227"/>
      <c r="BM52" s="227"/>
      <c r="BN52" s="227"/>
      <c r="BO52" s="236"/>
      <c r="BP52" s="236"/>
      <c r="BQ52" s="233">
        <v>46</v>
      </c>
      <c r="BR52" s="234"/>
      <c r="BS52" s="826"/>
      <c r="BT52" s="827"/>
      <c r="BU52" s="827"/>
      <c r="BV52" s="827"/>
      <c r="BW52" s="827"/>
      <c r="BX52" s="827"/>
      <c r="BY52" s="827"/>
      <c r="BZ52" s="827"/>
      <c r="CA52" s="827"/>
      <c r="CB52" s="827"/>
      <c r="CC52" s="827"/>
      <c r="CD52" s="827"/>
      <c r="CE52" s="827"/>
      <c r="CF52" s="827"/>
      <c r="CG52" s="828"/>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26"/>
      <c r="DW52" s="827"/>
      <c r="DX52" s="827"/>
      <c r="DY52" s="827"/>
      <c r="DZ52" s="845"/>
      <c r="EA52" s="225"/>
    </row>
    <row r="53" spans="1:131" ht="26.25" customHeight="1" x14ac:dyDescent="0.2">
      <c r="A53" s="233">
        <v>26</v>
      </c>
      <c r="B53" s="846"/>
      <c r="C53" s="847"/>
      <c r="D53" s="847"/>
      <c r="E53" s="847"/>
      <c r="F53" s="847"/>
      <c r="G53" s="847"/>
      <c r="H53" s="847"/>
      <c r="I53" s="847"/>
      <c r="J53" s="847"/>
      <c r="K53" s="847"/>
      <c r="L53" s="847"/>
      <c r="M53" s="847"/>
      <c r="N53" s="847"/>
      <c r="O53" s="847"/>
      <c r="P53" s="848"/>
      <c r="Q53" s="900"/>
      <c r="R53" s="901"/>
      <c r="S53" s="901"/>
      <c r="T53" s="901"/>
      <c r="U53" s="901"/>
      <c r="V53" s="901"/>
      <c r="W53" s="901"/>
      <c r="X53" s="901"/>
      <c r="Y53" s="901"/>
      <c r="Z53" s="901"/>
      <c r="AA53" s="901"/>
      <c r="AB53" s="901"/>
      <c r="AC53" s="901"/>
      <c r="AD53" s="901"/>
      <c r="AE53" s="902"/>
      <c r="AF53" s="852"/>
      <c r="AG53" s="853"/>
      <c r="AH53" s="853"/>
      <c r="AI53" s="853"/>
      <c r="AJ53" s="854"/>
      <c r="AK53" s="904"/>
      <c r="AL53" s="901"/>
      <c r="AM53" s="901"/>
      <c r="AN53" s="901"/>
      <c r="AO53" s="901"/>
      <c r="AP53" s="901"/>
      <c r="AQ53" s="901"/>
      <c r="AR53" s="901"/>
      <c r="AS53" s="901"/>
      <c r="AT53" s="901"/>
      <c r="AU53" s="901"/>
      <c r="AV53" s="901"/>
      <c r="AW53" s="901"/>
      <c r="AX53" s="901"/>
      <c r="AY53" s="901"/>
      <c r="AZ53" s="903"/>
      <c r="BA53" s="903"/>
      <c r="BB53" s="903"/>
      <c r="BC53" s="903"/>
      <c r="BD53" s="903"/>
      <c r="BE53" s="896"/>
      <c r="BF53" s="896"/>
      <c r="BG53" s="896"/>
      <c r="BH53" s="896"/>
      <c r="BI53" s="897"/>
      <c r="BJ53" s="227"/>
      <c r="BK53" s="227"/>
      <c r="BL53" s="227"/>
      <c r="BM53" s="227"/>
      <c r="BN53" s="227"/>
      <c r="BO53" s="236"/>
      <c r="BP53" s="236"/>
      <c r="BQ53" s="233">
        <v>47</v>
      </c>
      <c r="BR53" s="234"/>
      <c r="BS53" s="826"/>
      <c r="BT53" s="827"/>
      <c r="BU53" s="827"/>
      <c r="BV53" s="827"/>
      <c r="BW53" s="827"/>
      <c r="BX53" s="827"/>
      <c r="BY53" s="827"/>
      <c r="BZ53" s="827"/>
      <c r="CA53" s="827"/>
      <c r="CB53" s="827"/>
      <c r="CC53" s="827"/>
      <c r="CD53" s="827"/>
      <c r="CE53" s="827"/>
      <c r="CF53" s="827"/>
      <c r="CG53" s="828"/>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26"/>
      <c r="DW53" s="827"/>
      <c r="DX53" s="827"/>
      <c r="DY53" s="827"/>
      <c r="DZ53" s="845"/>
      <c r="EA53" s="225"/>
    </row>
    <row r="54" spans="1:131" ht="26.25" customHeight="1" x14ac:dyDescent="0.2">
      <c r="A54" s="233">
        <v>27</v>
      </c>
      <c r="B54" s="846"/>
      <c r="C54" s="847"/>
      <c r="D54" s="847"/>
      <c r="E54" s="847"/>
      <c r="F54" s="847"/>
      <c r="G54" s="847"/>
      <c r="H54" s="847"/>
      <c r="I54" s="847"/>
      <c r="J54" s="847"/>
      <c r="K54" s="847"/>
      <c r="L54" s="847"/>
      <c r="M54" s="847"/>
      <c r="N54" s="847"/>
      <c r="O54" s="847"/>
      <c r="P54" s="848"/>
      <c r="Q54" s="900"/>
      <c r="R54" s="901"/>
      <c r="S54" s="901"/>
      <c r="T54" s="901"/>
      <c r="U54" s="901"/>
      <c r="V54" s="901"/>
      <c r="W54" s="901"/>
      <c r="X54" s="901"/>
      <c r="Y54" s="901"/>
      <c r="Z54" s="901"/>
      <c r="AA54" s="901"/>
      <c r="AB54" s="901"/>
      <c r="AC54" s="901"/>
      <c r="AD54" s="901"/>
      <c r="AE54" s="902"/>
      <c r="AF54" s="852"/>
      <c r="AG54" s="853"/>
      <c r="AH54" s="853"/>
      <c r="AI54" s="853"/>
      <c r="AJ54" s="854"/>
      <c r="AK54" s="904"/>
      <c r="AL54" s="901"/>
      <c r="AM54" s="901"/>
      <c r="AN54" s="901"/>
      <c r="AO54" s="901"/>
      <c r="AP54" s="901"/>
      <c r="AQ54" s="901"/>
      <c r="AR54" s="901"/>
      <c r="AS54" s="901"/>
      <c r="AT54" s="901"/>
      <c r="AU54" s="901"/>
      <c r="AV54" s="901"/>
      <c r="AW54" s="901"/>
      <c r="AX54" s="901"/>
      <c r="AY54" s="901"/>
      <c r="AZ54" s="903"/>
      <c r="BA54" s="903"/>
      <c r="BB54" s="903"/>
      <c r="BC54" s="903"/>
      <c r="BD54" s="903"/>
      <c r="BE54" s="896"/>
      <c r="BF54" s="896"/>
      <c r="BG54" s="896"/>
      <c r="BH54" s="896"/>
      <c r="BI54" s="897"/>
      <c r="BJ54" s="227"/>
      <c r="BK54" s="227"/>
      <c r="BL54" s="227"/>
      <c r="BM54" s="227"/>
      <c r="BN54" s="227"/>
      <c r="BO54" s="236"/>
      <c r="BP54" s="236"/>
      <c r="BQ54" s="233">
        <v>48</v>
      </c>
      <c r="BR54" s="234"/>
      <c r="BS54" s="826"/>
      <c r="BT54" s="827"/>
      <c r="BU54" s="827"/>
      <c r="BV54" s="827"/>
      <c r="BW54" s="827"/>
      <c r="BX54" s="827"/>
      <c r="BY54" s="827"/>
      <c r="BZ54" s="827"/>
      <c r="CA54" s="827"/>
      <c r="CB54" s="827"/>
      <c r="CC54" s="827"/>
      <c r="CD54" s="827"/>
      <c r="CE54" s="827"/>
      <c r="CF54" s="827"/>
      <c r="CG54" s="828"/>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26"/>
      <c r="DW54" s="827"/>
      <c r="DX54" s="827"/>
      <c r="DY54" s="827"/>
      <c r="DZ54" s="845"/>
      <c r="EA54" s="225"/>
    </row>
    <row r="55" spans="1:131" ht="26.25" customHeight="1" x14ac:dyDescent="0.2">
      <c r="A55" s="233">
        <v>28</v>
      </c>
      <c r="B55" s="846"/>
      <c r="C55" s="847"/>
      <c r="D55" s="847"/>
      <c r="E55" s="847"/>
      <c r="F55" s="847"/>
      <c r="G55" s="847"/>
      <c r="H55" s="847"/>
      <c r="I55" s="847"/>
      <c r="J55" s="847"/>
      <c r="K55" s="847"/>
      <c r="L55" s="847"/>
      <c r="M55" s="847"/>
      <c r="N55" s="847"/>
      <c r="O55" s="847"/>
      <c r="P55" s="848"/>
      <c r="Q55" s="900"/>
      <c r="R55" s="901"/>
      <c r="S55" s="901"/>
      <c r="T55" s="901"/>
      <c r="U55" s="901"/>
      <c r="V55" s="901"/>
      <c r="W55" s="901"/>
      <c r="X55" s="901"/>
      <c r="Y55" s="901"/>
      <c r="Z55" s="901"/>
      <c r="AA55" s="901"/>
      <c r="AB55" s="901"/>
      <c r="AC55" s="901"/>
      <c r="AD55" s="901"/>
      <c r="AE55" s="902"/>
      <c r="AF55" s="852"/>
      <c r="AG55" s="853"/>
      <c r="AH55" s="853"/>
      <c r="AI55" s="853"/>
      <c r="AJ55" s="854"/>
      <c r="AK55" s="904"/>
      <c r="AL55" s="901"/>
      <c r="AM55" s="901"/>
      <c r="AN55" s="901"/>
      <c r="AO55" s="901"/>
      <c r="AP55" s="901"/>
      <c r="AQ55" s="901"/>
      <c r="AR55" s="901"/>
      <c r="AS55" s="901"/>
      <c r="AT55" s="901"/>
      <c r="AU55" s="901"/>
      <c r="AV55" s="901"/>
      <c r="AW55" s="901"/>
      <c r="AX55" s="901"/>
      <c r="AY55" s="901"/>
      <c r="AZ55" s="903"/>
      <c r="BA55" s="903"/>
      <c r="BB55" s="903"/>
      <c r="BC55" s="903"/>
      <c r="BD55" s="903"/>
      <c r="BE55" s="896"/>
      <c r="BF55" s="896"/>
      <c r="BG55" s="896"/>
      <c r="BH55" s="896"/>
      <c r="BI55" s="897"/>
      <c r="BJ55" s="227"/>
      <c r="BK55" s="227"/>
      <c r="BL55" s="227"/>
      <c r="BM55" s="227"/>
      <c r="BN55" s="227"/>
      <c r="BO55" s="236"/>
      <c r="BP55" s="236"/>
      <c r="BQ55" s="233">
        <v>49</v>
      </c>
      <c r="BR55" s="234"/>
      <c r="BS55" s="826"/>
      <c r="BT55" s="827"/>
      <c r="BU55" s="827"/>
      <c r="BV55" s="827"/>
      <c r="BW55" s="827"/>
      <c r="BX55" s="827"/>
      <c r="BY55" s="827"/>
      <c r="BZ55" s="827"/>
      <c r="CA55" s="827"/>
      <c r="CB55" s="827"/>
      <c r="CC55" s="827"/>
      <c r="CD55" s="827"/>
      <c r="CE55" s="827"/>
      <c r="CF55" s="827"/>
      <c r="CG55" s="828"/>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26"/>
      <c r="DW55" s="827"/>
      <c r="DX55" s="827"/>
      <c r="DY55" s="827"/>
      <c r="DZ55" s="845"/>
      <c r="EA55" s="225"/>
    </row>
    <row r="56" spans="1:131" ht="26.25" customHeight="1" x14ac:dyDescent="0.2">
      <c r="A56" s="233">
        <v>29</v>
      </c>
      <c r="B56" s="846"/>
      <c r="C56" s="847"/>
      <c r="D56" s="847"/>
      <c r="E56" s="847"/>
      <c r="F56" s="847"/>
      <c r="G56" s="847"/>
      <c r="H56" s="847"/>
      <c r="I56" s="847"/>
      <c r="J56" s="847"/>
      <c r="K56" s="847"/>
      <c r="L56" s="847"/>
      <c r="M56" s="847"/>
      <c r="N56" s="847"/>
      <c r="O56" s="847"/>
      <c r="P56" s="848"/>
      <c r="Q56" s="900"/>
      <c r="R56" s="901"/>
      <c r="S56" s="901"/>
      <c r="T56" s="901"/>
      <c r="U56" s="901"/>
      <c r="V56" s="901"/>
      <c r="W56" s="901"/>
      <c r="X56" s="901"/>
      <c r="Y56" s="901"/>
      <c r="Z56" s="901"/>
      <c r="AA56" s="901"/>
      <c r="AB56" s="901"/>
      <c r="AC56" s="901"/>
      <c r="AD56" s="901"/>
      <c r="AE56" s="902"/>
      <c r="AF56" s="852"/>
      <c r="AG56" s="853"/>
      <c r="AH56" s="853"/>
      <c r="AI56" s="853"/>
      <c r="AJ56" s="854"/>
      <c r="AK56" s="904"/>
      <c r="AL56" s="901"/>
      <c r="AM56" s="901"/>
      <c r="AN56" s="901"/>
      <c r="AO56" s="901"/>
      <c r="AP56" s="901"/>
      <c r="AQ56" s="901"/>
      <c r="AR56" s="901"/>
      <c r="AS56" s="901"/>
      <c r="AT56" s="901"/>
      <c r="AU56" s="901"/>
      <c r="AV56" s="901"/>
      <c r="AW56" s="901"/>
      <c r="AX56" s="901"/>
      <c r="AY56" s="901"/>
      <c r="AZ56" s="903"/>
      <c r="BA56" s="903"/>
      <c r="BB56" s="903"/>
      <c r="BC56" s="903"/>
      <c r="BD56" s="903"/>
      <c r="BE56" s="896"/>
      <c r="BF56" s="896"/>
      <c r="BG56" s="896"/>
      <c r="BH56" s="896"/>
      <c r="BI56" s="897"/>
      <c r="BJ56" s="227"/>
      <c r="BK56" s="227"/>
      <c r="BL56" s="227"/>
      <c r="BM56" s="227"/>
      <c r="BN56" s="227"/>
      <c r="BO56" s="236"/>
      <c r="BP56" s="236"/>
      <c r="BQ56" s="233">
        <v>50</v>
      </c>
      <c r="BR56" s="234"/>
      <c r="BS56" s="826"/>
      <c r="BT56" s="827"/>
      <c r="BU56" s="827"/>
      <c r="BV56" s="827"/>
      <c r="BW56" s="827"/>
      <c r="BX56" s="827"/>
      <c r="BY56" s="827"/>
      <c r="BZ56" s="827"/>
      <c r="CA56" s="827"/>
      <c r="CB56" s="827"/>
      <c r="CC56" s="827"/>
      <c r="CD56" s="827"/>
      <c r="CE56" s="827"/>
      <c r="CF56" s="827"/>
      <c r="CG56" s="828"/>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26"/>
      <c r="DW56" s="827"/>
      <c r="DX56" s="827"/>
      <c r="DY56" s="827"/>
      <c r="DZ56" s="845"/>
      <c r="EA56" s="225"/>
    </row>
    <row r="57" spans="1:131" ht="26.25" customHeight="1" x14ac:dyDescent="0.2">
      <c r="A57" s="233">
        <v>30</v>
      </c>
      <c r="B57" s="846"/>
      <c r="C57" s="847"/>
      <c r="D57" s="847"/>
      <c r="E57" s="847"/>
      <c r="F57" s="847"/>
      <c r="G57" s="847"/>
      <c r="H57" s="847"/>
      <c r="I57" s="847"/>
      <c r="J57" s="847"/>
      <c r="K57" s="847"/>
      <c r="L57" s="847"/>
      <c r="M57" s="847"/>
      <c r="N57" s="847"/>
      <c r="O57" s="847"/>
      <c r="P57" s="848"/>
      <c r="Q57" s="900"/>
      <c r="R57" s="901"/>
      <c r="S57" s="901"/>
      <c r="T57" s="901"/>
      <c r="U57" s="901"/>
      <c r="V57" s="901"/>
      <c r="W57" s="901"/>
      <c r="X57" s="901"/>
      <c r="Y57" s="901"/>
      <c r="Z57" s="901"/>
      <c r="AA57" s="901"/>
      <c r="AB57" s="901"/>
      <c r="AC57" s="901"/>
      <c r="AD57" s="901"/>
      <c r="AE57" s="902"/>
      <c r="AF57" s="852"/>
      <c r="AG57" s="853"/>
      <c r="AH57" s="853"/>
      <c r="AI57" s="853"/>
      <c r="AJ57" s="854"/>
      <c r="AK57" s="904"/>
      <c r="AL57" s="901"/>
      <c r="AM57" s="901"/>
      <c r="AN57" s="901"/>
      <c r="AO57" s="901"/>
      <c r="AP57" s="901"/>
      <c r="AQ57" s="901"/>
      <c r="AR57" s="901"/>
      <c r="AS57" s="901"/>
      <c r="AT57" s="901"/>
      <c r="AU57" s="901"/>
      <c r="AV57" s="901"/>
      <c r="AW57" s="901"/>
      <c r="AX57" s="901"/>
      <c r="AY57" s="901"/>
      <c r="AZ57" s="903"/>
      <c r="BA57" s="903"/>
      <c r="BB57" s="903"/>
      <c r="BC57" s="903"/>
      <c r="BD57" s="903"/>
      <c r="BE57" s="896"/>
      <c r="BF57" s="896"/>
      <c r="BG57" s="896"/>
      <c r="BH57" s="896"/>
      <c r="BI57" s="897"/>
      <c r="BJ57" s="227"/>
      <c r="BK57" s="227"/>
      <c r="BL57" s="227"/>
      <c r="BM57" s="227"/>
      <c r="BN57" s="227"/>
      <c r="BO57" s="236"/>
      <c r="BP57" s="236"/>
      <c r="BQ57" s="233">
        <v>51</v>
      </c>
      <c r="BR57" s="234"/>
      <c r="BS57" s="826"/>
      <c r="BT57" s="827"/>
      <c r="BU57" s="827"/>
      <c r="BV57" s="827"/>
      <c r="BW57" s="827"/>
      <c r="BX57" s="827"/>
      <c r="BY57" s="827"/>
      <c r="BZ57" s="827"/>
      <c r="CA57" s="827"/>
      <c r="CB57" s="827"/>
      <c r="CC57" s="827"/>
      <c r="CD57" s="827"/>
      <c r="CE57" s="827"/>
      <c r="CF57" s="827"/>
      <c r="CG57" s="828"/>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26"/>
      <c r="DW57" s="827"/>
      <c r="DX57" s="827"/>
      <c r="DY57" s="827"/>
      <c r="DZ57" s="845"/>
      <c r="EA57" s="225"/>
    </row>
    <row r="58" spans="1:131" ht="26.25" customHeight="1" x14ac:dyDescent="0.2">
      <c r="A58" s="233">
        <v>31</v>
      </c>
      <c r="B58" s="846"/>
      <c r="C58" s="847"/>
      <c r="D58" s="847"/>
      <c r="E58" s="847"/>
      <c r="F58" s="847"/>
      <c r="G58" s="847"/>
      <c r="H58" s="847"/>
      <c r="I58" s="847"/>
      <c r="J58" s="847"/>
      <c r="K58" s="847"/>
      <c r="L58" s="847"/>
      <c r="M58" s="847"/>
      <c r="N58" s="847"/>
      <c r="O58" s="847"/>
      <c r="P58" s="848"/>
      <c r="Q58" s="900"/>
      <c r="R58" s="901"/>
      <c r="S58" s="901"/>
      <c r="T58" s="901"/>
      <c r="U58" s="901"/>
      <c r="V58" s="901"/>
      <c r="W58" s="901"/>
      <c r="X58" s="901"/>
      <c r="Y58" s="901"/>
      <c r="Z58" s="901"/>
      <c r="AA58" s="901"/>
      <c r="AB58" s="901"/>
      <c r="AC58" s="901"/>
      <c r="AD58" s="901"/>
      <c r="AE58" s="902"/>
      <c r="AF58" s="852"/>
      <c r="AG58" s="853"/>
      <c r="AH58" s="853"/>
      <c r="AI58" s="853"/>
      <c r="AJ58" s="854"/>
      <c r="AK58" s="904"/>
      <c r="AL58" s="901"/>
      <c r="AM58" s="901"/>
      <c r="AN58" s="901"/>
      <c r="AO58" s="901"/>
      <c r="AP58" s="901"/>
      <c r="AQ58" s="901"/>
      <c r="AR58" s="901"/>
      <c r="AS58" s="901"/>
      <c r="AT58" s="901"/>
      <c r="AU58" s="901"/>
      <c r="AV58" s="901"/>
      <c r="AW58" s="901"/>
      <c r="AX58" s="901"/>
      <c r="AY58" s="901"/>
      <c r="AZ58" s="903"/>
      <c r="BA58" s="903"/>
      <c r="BB58" s="903"/>
      <c r="BC58" s="903"/>
      <c r="BD58" s="903"/>
      <c r="BE58" s="896"/>
      <c r="BF58" s="896"/>
      <c r="BG58" s="896"/>
      <c r="BH58" s="896"/>
      <c r="BI58" s="897"/>
      <c r="BJ58" s="227"/>
      <c r="BK58" s="227"/>
      <c r="BL58" s="227"/>
      <c r="BM58" s="227"/>
      <c r="BN58" s="227"/>
      <c r="BO58" s="236"/>
      <c r="BP58" s="236"/>
      <c r="BQ58" s="233">
        <v>52</v>
      </c>
      <c r="BR58" s="234"/>
      <c r="BS58" s="826"/>
      <c r="BT58" s="827"/>
      <c r="BU58" s="827"/>
      <c r="BV58" s="827"/>
      <c r="BW58" s="827"/>
      <c r="BX58" s="827"/>
      <c r="BY58" s="827"/>
      <c r="BZ58" s="827"/>
      <c r="CA58" s="827"/>
      <c r="CB58" s="827"/>
      <c r="CC58" s="827"/>
      <c r="CD58" s="827"/>
      <c r="CE58" s="827"/>
      <c r="CF58" s="827"/>
      <c r="CG58" s="828"/>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26"/>
      <c r="DW58" s="827"/>
      <c r="DX58" s="827"/>
      <c r="DY58" s="827"/>
      <c r="DZ58" s="845"/>
      <c r="EA58" s="225"/>
    </row>
    <row r="59" spans="1:131" ht="26.25" customHeight="1" x14ac:dyDescent="0.2">
      <c r="A59" s="233">
        <v>32</v>
      </c>
      <c r="B59" s="846"/>
      <c r="C59" s="847"/>
      <c r="D59" s="847"/>
      <c r="E59" s="847"/>
      <c r="F59" s="847"/>
      <c r="G59" s="847"/>
      <c r="H59" s="847"/>
      <c r="I59" s="847"/>
      <c r="J59" s="847"/>
      <c r="K59" s="847"/>
      <c r="L59" s="847"/>
      <c r="M59" s="847"/>
      <c r="N59" s="847"/>
      <c r="O59" s="847"/>
      <c r="P59" s="848"/>
      <c r="Q59" s="900"/>
      <c r="R59" s="901"/>
      <c r="S59" s="901"/>
      <c r="T59" s="901"/>
      <c r="U59" s="901"/>
      <c r="V59" s="901"/>
      <c r="W59" s="901"/>
      <c r="X59" s="901"/>
      <c r="Y59" s="901"/>
      <c r="Z59" s="901"/>
      <c r="AA59" s="901"/>
      <c r="AB59" s="901"/>
      <c r="AC59" s="901"/>
      <c r="AD59" s="901"/>
      <c r="AE59" s="902"/>
      <c r="AF59" s="852"/>
      <c r="AG59" s="853"/>
      <c r="AH59" s="853"/>
      <c r="AI59" s="853"/>
      <c r="AJ59" s="854"/>
      <c r="AK59" s="904"/>
      <c r="AL59" s="901"/>
      <c r="AM59" s="901"/>
      <c r="AN59" s="901"/>
      <c r="AO59" s="901"/>
      <c r="AP59" s="901"/>
      <c r="AQ59" s="901"/>
      <c r="AR59" s="901"/>
      <c r="AS59" s="901"/>
      <c r="AT59" s="901"/>
      <c r="AU59" s="901"/>
      <c r="AV59" s="901"/>
      <c r="AW59" s="901"/>
      <c r="AX59" s="901"/>
      <c r="AY59" s="901"/>
      <c r="AZ59" s="903"/>
      <c r="BA59" s="903"/>
      <c r="BB59" s="903"/>
      <c r="BC59" s="903"/>
      <c r="BD59" s="903"/>
      <c r="BE59" s="896"/>
      <c r="BF59" s="896"/>
      <c r="BG59" s="896"/>
      <c r="BH59" s="896"/>
      <c r="BI59" s="897"/>
      <c r="BJ59" s="227"/>
      <c r="BK59" s="227"/>
      <c r="BL59" s="227"/>
      <c r="BM59" s="227"/>
      <c r="BN59" s="227"/>
      <c r="BO59" s="236"/>
      <c r="BP59" s="236"/>
      <c r="BQ59" s="233">
        <v>53</v>
      </c>
      <c r="BR59" s="234"/>
      <c r="BS59" s="826"/>
      <c r="BT59" s="827"/>
      <c r="BU59" s="827"/>
      <c r="BV59" s="827"/>
      <c r="BW59" s="827"/>
      <c r="BX59" s="827"/>
      <c r="BY59" s="827"/>
      <c r="BZ59" s="827"/>
      <c r="CA59" s="827"/>
      <c r="CB59" s="827"/>
      <c r="CC59" s="827"/>
      <c r="CD59" s="827"/>
      <c r="CE59" s="827"/>
      <c r="CF59" s="827"/>
      <c r="CG59" s="828"/>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26"/>
      <c r="DW59" s="827"/>
      <c r="DX59" s="827"/>
      <c r="DY59" s="827"/>
      <c r="DZ59" s="845"/>
      <c r="EA59" s="225"/>
    </row>
    <row r="60" spans="1:131" ht="26.25" customHeight="1" x14ac:dyDescent="0.2">
      <c r="A60" s="233">
        <v>33</v>
      </c>
      <c r="B60" s="846"/>
      <c r="C60" s="847"/>
      <c r="D60" s="847"/>
      <c r="E60" s="847"/>
      <c r="F60" s="847"/>
      <c r="G60" s="847"/>
      <c r="H60" s="847"/>
      <c r="I60" s="847"/>
      <c r="J60" s="847"/>
      <c r="K60" s="847"/>
      <c r="L60" s="847"/>
      <c r="M60" s="847"/>
      <c r="N60" s="847"/>
      <c r="O60" s="847"/>
      <c r="P60" s="848"/>
      <c r="Q60" s="900"/>
      <c r="R60" s="901"/>
      <c r="S60" s="901"/>
      <c r="T60" s="901"/>
      <c r="U60" s="901"/>
      <c r="V60" s="901"/>
      <c r="W60" s="901"/>
      <c r="X60" s="901"/>
      <c r="Y60" s="901"/>
      <c r="Z60" s="901"/>
      <c r="AA60" s="901"/>
      <c r="AB60" s="901"/>
      <c r="AC60" s="901"/>
      <c r="AD60" s="901"/>
      <c r="AE60" s="902"/>
      <c r="AF60" s="852"/>
      <c r="AG60" s="853"/>
      <c r="AH60" s="853"/>
      <c r="AI60" s="853"/>
      <c r="AJ60" s="854"/>
      <c r="AK60" s="904"/>
      <c r="AL60" s="901"/>
      <c r="AM60" s="901"/>
      <c r="AN60" s="901"/>
      <c r="AO60" s="901"/>
      <c r="AP60" s="901"/>
      <c r="AQ60" s="901"/>
      <c r="AR60" s="901"/>
      <c r="AS60" s="901"/>
      <c r="AT60" s="901"/>
      <c r="AU60" s="901"/>
      <c r="AV60" s="901"/>
      <c r="AW60" s="901"/>
      <c r="AX60" s="901"/>
      <c r="AY60" s="901"/>
      <c r="AZ60" s="903"/>
      <c r="BA60" s="903"/>
      <c r="BB60" s="903"/>
      <c r="BC60" s="903"/>
      <c r="BD60" s="903"/>
      <c r="BE60" s="896"/>
      <c r="BF60" s="896"/>
      <c r="BG60" s="896"/>
      <c r="BH60" s="896"/>
      <c r="BI60" s="897"/>
      <c r="BJ60" s="227"/>
      <c r="BK60" s="227"/>
      <c r="BL60" s="227"/>
      <c r="BM60" s="227"/>
      <c r="BN60" s="227"/>
      <c r="BO60" s="236"/>
      <c r="BP60" s="236"/>
      <c r="BQ60" s="233">
        <v>54</v>
      </c>
      <c r="BR60" s="234"/>
      <c r="BS60" s="826"/>
      <c r="BT60" s="827"/>
      <c r="BU60" s="827"/>
      <c r="BV60" s="827"/>
      <c r="BW60" s="827"/>
      <c r="BX60" s="827"/>
      <c r="BY60" s="827"/>
      <c r="BZ60" s="827"/>
      <c r="CA60" s="827"/>
      <c r="CB60" s="827"/>
      <c r="CC60" s="827"/>
      <c r="CD60" s="827"/>
      <c r="CE60" s="827"/>
      <c r="CF60" s="827"/>
      <c r="CG60" s="828"/>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26"/>
      <c r="DW60" s="827"/>
      <c r="DX60" s="827"/>
      <c r="DY60" s="827"/>
      <c r="DZ60" s="845"/>
      <c r="EA60" s="225"/>
    </row>
    <row r="61" spans="1:131" ht="26.25" customHeight="1" thickBot="1" x14ac:dyDescent="0.25">
      <c r="A61" s="233">
        <v>34</v>
      </c>
      <c r="B61" s="846"/>
      <c r="C61" s="847"/>
      <c r="D61" s="847"/>
      <c r="E61" s="847"/>
      <c r="F61" s="847"/>
      <c r="G61" s="847"/>
      <c r="H61" s="847"/>
      <c r="I61" s="847"/>
      <c r="J61" s="847"/>
      <c r="K61" s="847"/>
      <c r="L61" s="847"/>
      <c r="M61" s="847"/>
      <c r="N61" s="847"/>
      <c r="O61" s="847"/>
      <c r="P61" s="848"/>
      <c r="Q61" s="900"/>
      <c r="R61" s="901"/>
      <c r="S61" s="901"/>
      <c r="T61" s="901"/>
      <c r="U61" s="901"/>
      <c r="V61" s="901"/>
      <c r="W61" s="901"/>
      <c r="X61" s="901"/>
      <c r="Y61" s="901"/>
      <c r="Z61" s="901"/>
      <c r="AA61" s="901"/>
      <c r="AB61" s="901"/>
      <c r="AC61" s="901"/>
      <c r="AD61" s="901"/>
      <c r="AE61" s="902"/>
      <c r="AF61" s="852"/>
      <c r="AG61" s="853"/>
      <c r="AH61" s="853"/>
      <c r="AI61" s="853"/>
      <c r="AJ61" s="854"/>
      <c r="AK61" s="904"/>
      <c r="AL61" s="901"/>
      <c r="AM61" s="901"/>
      <c r="AN61" s="901"/>
      <c r="AO61" s="901"/>
      <c r="AP61" s="901"/>
      <c r="AQ61" s="901"/>
      <c r="AR61" s="901"/>
      <c r="AS61" s="901"/>
      <c r="AT61" s="901"/>
      <c r="AU61" s="901"/>
      <c r="AV61" s="901"/>
      <c r="AW61" s="901"/>
      <c r="AX61" s="901"/>
      <c r="AY61" s="901"/>
      <c r="AZ61" s="903"/>
      <c r="BA61" s="903"/>
      <c r="BB61" s="903"/>
      <c r="BC61" s="903"/>
      <c r="BD61" s="903"/>
      <c r="BE61" s="896"/>
      <c r="BF61" s="896"/>
      <c r="BG61" s="896"/>
      <c r="BH61" s="896"/>
      <c r="BI61" s="897"/>
      <c r="BJ61" s="227"/>
      <c r="BK61" s="227"/>
      <c r="BL61" s="227"/>
      <c r="BM61" s="227"/>
      <c r="BN61" s="227"/>
      <c r="BO61" s="236"/>
      <c r="BP61" s="236"/>
      <c r="BQ61" s="233">
        <v>55</v>
      </c>
      <c r="BR61" s="234"/>
      <c r="BS61" s="826"/>
      <c r="BT61" s="827"/>
      <c r="BU61" s="827"/>
      <c r="BV61" s="827"/>
      <c r="BW61" s="827"/>
      <c r="BX61" s="827"/>
      <c r="BY61" s="827"/>
      <c r="BZ61" s="827"/>
      <c r="CA61" s="827"/>
      <c r="CB61" s="827"/>
      <c r="CC61" s="827"/>
      <c r="CD61" s="827"/>
      <c r="CE61" s="827"/>
      <c r="CF61" s="827"/>
      <c r="CG61" s="828"/>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26"/>
      <c r="DW61" s="827"/>
      <c r="DX61" s="827"/>
      <c r="DY61" s="827"/>
      <c r="DZ61" s="845"/>
      <c r="EA61" s="225"/>
    </row>
    <row r="62" spans="1:131" ht="26.25" customHeight="1" x14ac:dyDescent="0.2">
      <c r="A62" s="233">
        <v>35</v>
      </c>
      <c r="B62" s="846"/>
      <c r="C62" s="847"/>
      <c r="D62" s="847"/>
      <c r="E62" s="847"/>
      <c r="F62" s="847"/>
      <c r="G62" s="847"/>
      <c r="H62" s="847"/>
      <c r="I62" s="847"/>
      <c r="J62" s="847"/>
      <c r="K62" s="847"/>
      <c r="L62" s="847"/>
      <c r="M62" s="847"/>
      <c r="N62" s="847"/>
      <c r="O62" s="847"/>
      <c r="P62" s="848"/>
      <c r="Q62" s="900"/>
      <c r="R62" s="901"/>
      <c r="S62" s="901"/>
      <c r="T62" s="901"/>
      <c r="U62" s="901"/>
      <c r="V62" s="901"/>
      <c r="W62" s="901"/>
      <c r="X62" s="901"/>
      <c r="Y62" s="901"/>
      <c r="Z62" s="901"/>
      <c r="AA62" s="901"/>
      <c r="AB62" s="901"/>
      <c r="AC62" s="901"/>
      <c r="AD62" s="901"/>
      <c r="AE62" s="902"/>
      <c r="AF62" s="852"/>
      <c r="AG62" s="853"/>
      <c r="AH62" s="853"/>
      <c r="AI62" s="853"/>
      <c r="AJ62" s="854"/>
      <c r="AK62" s="904"/>
      <c r="AL62" s="901"/>
      <c r="AM62" s="901"/>
      <c r="AN62" s="901"/>
      <c r="AO62" s="901"/>
      <c r="AP62" s="901"/>
      <c r="AQ62" s="901"/>
      <c r="AR62" s="901"/>
      <c r="AS62" s="901"/>
      <c r="AT62" s="901"/>
      <c r="AU62" s="901"/>
      <c r="AV62" s="901"/>
      <c r="AW62" s="901"/>
      <c r="AX62" s="901"/>
      <c r="AY62" s="901"/>
      <c r="AZ62" s="903"/>
      <c r="BA62" s="903"/>
      <c r="BB62" s="903"/>
      <c r="BC62" s="903"/>
      <c r="BD62" s="903"/>
      <c r="BE62" s="896"/>
      <c r="BF62" s="896"/>
      <c r="BG62" s="896"/>
      <c r="BH62" s="896"/>
      <c r="BI62" s="897"/>
      <c r="BJ62" s="912" t="s">
        <v>413</v>
      </c>
      <c r="BK62" s="872"/>
      <c r="BL62" s="872"/>
      <c r="BM62" s="872"/>
      <c r="BN62" s="873"/>
      <c r="BO62" s="236"/>
      <c r="BP62" s="236"/>
      <c r="BQ62" s="233">
        <v>56</v>
      </c>
      <c r="BR62" s="234"/>
      <c r="BS62" s="826"/>
      <c r="BT62" s="827"/>
      <c r="BU62" s="827"/>
      <c r="BV62" s="827"/>
      <c r="BW62" s="827"/>
      <c r="BX62" s="827"/>
      <c r="BY62" s="827"/>
      <c r="BZ62" s="827"/>
      <c r="CA62" s="827"/>
      <c r="CB62" s="827"/>
      <c r="CC62" s="827"/>
      <c r="CD62" s="827"/>
      <c r="CE62" s="827"/>
      <c r="CF62" s="827"/>
      <c r="CG62" s="828"/>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26"/>
      <c r="DW62" s="827"/>
      <c r="DX62" s="827"/>
      <c r="DY62" s="827"/>
      <c r="DZ62" s="845"/>
      <c r="EA62" s="225"/>
    </row>
    <row r="63" spans="1:131" ht="26.25" customHeight="1" thickBot="1" x14ac:dyDescent="0.25">
      <c r="A63" s="235" t="s">
        <v>394</v>
      </c>
      <c r="B63" s="855" t="s">
        <v>414</v>
      </c>
      <c r="C63" s="856"/>
      <c r="D63" s="856"/>
      <c r="E63" s="856"/>
      <c r="F63" s="856"/>
      <c r="G63" s="856"/>
      <c r="H63" s="856"/>
      <c r="I63" s="856"/>
      <c r="J63" s="856"/>
      <c r="K63" s="856"/>
      <c r="L63" s="856"/>
      <c r="M63" s="856"/>
      <c r="N63" s="856"/>
      <c r="O63" s="856"/>
      <c r="P63" s="857"/>
      <c r="Q63" s="905"/>
      <c r="R63" s="906"/>
      <c r="S63" s="906"/>
      <c r="T63" s="906"/>
      <c r="U63" s="906"/>
      <c r="V63" s="906"/>
      <c r="W63" s="906"/>
      <c r="X63" s="906"/>
      <c r="Y63" s="906"/>
      <c r="Z63" s="906"/>
      <c r="AA63" s="906"/>
      <c r="AB63" s="906"/>
      <c r="AC63" s="906"/>
      <c r="AD63" s="906"/>
      <c r="AE63" s="907"/>
      <c r="AF63" s="908">
        <v>1863</v>
      </c>
      <c r="AG63" s="909"/>
      <c r="AH63" s="909"/>
      <c r="AI63" s="909"/>
      <c r="AJ63" s="910"/>
      <c r="AK63" s="911"/>
      <c r="AL63" s="906"/>
      <c r="AM63" s="906"/>
      <c r="AN63" s="906"/>
      <c r="AO63" s="906"/>
      <c r="AP63" s="909">
        <v>6966</v>
      </c>
      <c r="AQ63" s="909"/>
      <c r="AR63" s="909"/>
      <c r="AS63" s="909"/>
      <c r="AT63" s="909"/>
      <c r="AU63" s="909">
        <v>5334</v>
      </c>
      <c r="AV63" s="909"/>
      <c r="AW63" s="909"/>
      <c r="AX63" s="909"/>
      <c r="AY63" s="909"/>
      <c r="AZ63" s="913"/>
      <c r="BA63" s="913"/>
      <c r="BB63" s="913"/>
      <c r="BC63" s="913"/>
      <c r="BD63" s="913"/>
      <c r="BE63" s="914"/>
      <c r="BF63" s="914"/>
      <c r="BG63" s="914"/>
      <c r="BH63" s="914"/>
      <c r="BI63" s="915"/>
      <c r="BJ63" s="916" t="s">
        <v>137</v>
      </c>
      <c r="BK63" s="917"/>
      <c r="BL63" s="917"/>
      <c r="BM63" s="917"/>
      <c r="BN63" s="918"/>
      <c r="BO63" s="236"/>
      <c r="BP63" s="236"/>
      <c r="BQ63" s="233">
        <v>57</v>
      </c>
      <c r="BR63" s="234"/>
      <c r="BS63" s="826"/>
      <c r="BT63" s="827"/>
      <c r="BU63" s="827"/>
      <c r="BV63" s="827"/>
      <c r="BW63" s="827"/>
      <c r="BX63" s="827"/>
      <c r="BY63" s="827"/>
      <c r="BZ63" s="827"/>
      <c r="CA63" s="827"/>
      <c r="CB63" s="827"/>
      <c r="CC63" s="827"/>
      <c r="CD63" s="827"/>
      <c r="CE63" s="827"/>
      <c r="CF63" s="827"/>
      <c r="CG63" s="828"/>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26"/>
      <c r="DW63" s="827"/>
      <c r="DX63" s="827"/>
      <c r="DY63" s="827"/>
      <c r="DZ63" s="845"/>
      <c r="EA63" s="225"/>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826"/>
      <c r="BT64" s="827"/>
      <c r="BU64" s="827"/>
      <c r="BV64" s="827"/>
      <c r="BW64" s="827"/>
      <c r="BX64" s="827"/>
      <c r="BY64" s="827"/>
      <c r="BZ64" s="827"/>
      <c r="CA64" s="827"/>
      <c r="CB64" s="827"/>
      <c r="CC64" s="827"/>
      <c r="CD64" s="827"/>
      <c r="CE64" s="827"/>
      <c r="CF64" s="827"/>
      <c r="CG64" s="828"/>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26"/>
      <c r="DW64" s="827"/>
      <c r="DX64" s="827"/>
      <c r="DY64" s="827"/>
      <c r="DZ64" s="845"/>
      <c r="EA64" s="225"/>
    </row>
    <row r="65" spans="1:131" ht="26.25" customHeight="1" thickBot="1" x14ac:dyDescent="0.25">
      <c r="A65" s="227" t="s">
        <v>415</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36"/>
      <c r="BF65" s="236"/>
      <c r="BG65" s="236"/>
      <c r="BH65" s="236"/>
      <c r="BI65" s="236"/>
      <c r="BJ65" s="236"/>
      <c r="BK65" s="236"/>
      <c r="BL65" s="236"/>
      <c r="BM65" s="236"/>
      <c r="BN65" s="236"/>
      <c r="BO65" s="236"/>
      <c r="BP65" s="236"/>
      <c r="BQ65" s="233">
        <v>59</v>
      </c>
      <c r="BR65" s="234"/>
      <c r="BS65" s="826"/>
      <c r="BT65" s="827"/>
      <c r="BU65" s="827"/>
      <c r="BV65" s="827"/>
      <c r="BW65" s="827"/>
      <c r="BX65" s="827"/>
      <c r="BY65" s="827"/>
      <c r="BZ65" s="827"/>
      <c r="CA65" s="827"/>
      <c r="CB65" s="827"/>
      <c r="CC65" s="827"/>
      <c r="CD65" s="827"/>
      <c r="CE65" s="827"/>
      <c r="CF65" s="827"/>
      <c r="CG65" s="828"/>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26"/>
      <c r="DW65" s="827"/>
      <c r="DX65" s="827"/>
      <c r="DY65" s="827"/>
      <c r="DZ65" s="845"/>
      <c r="EA65" s="225"/>
    </row>
    <row r="66" spans="1:131" ht="26.25" customHeight="1" x14ac:dyDescent="0.2">
      <c r="A66" s="791" t="s">
        <v>416</v>
      </c>
      <c r="B66" s="792"/>
      <c r="C66" s="792"/>
      <c r="D66" s="792"/>
      <c r="E66" s="792"/>
      <c r="F66" s="792"/>
      <c r="G66" s="792"/>
      <c r="H66" s="792"/>
      <c r="I66" s="792"/>
      <c r="J66" s="792"/>
      <c r="K66" s="792"/>
      <c r="L66" s="792"/>
      <c r="M66" s="792"/>
      <c r="N66" s="792"/>
      <c r="O66" s="792"/>
      <c r="P66" s="793"/>
      <c r="Q66" s="797" t="s">
        <v>398</v>
      </c>
      <c r="R66" s="798"/>
      <c r="S66" s="798"/>
      <c r="T66" s="798"/>
      <c r="U66" s="799"/>
      <c r="V66" s="797" t="s">
        <v>399</v>
      </c>
      <c r="W66" s="798"/>
      <c r="X66" s="798"/>
      <c r="Y66" s="798"/>
      <c r="Z66" s="799"/>
      <c r="AA66" s="797" t="s">
        <v>417</v>
      </c>
      <c r="AB66" s="798"/>
      <c r="AC66" s="798"/>
      <c r="AD66" s="798"/>
      <c r="AE66" s="799"/>
      <c r="AF66" s="919" t="s">
        <v>418</v>
      </c>
      <c r="AG66" s="881"/>
      <c r="AH66" s="881"/>
      <c r="AI66" s="881"/>
      <c r="AJ66" s="920"/>
      <c r="AK66" s="797" t="s">
        <v>402</v>
      </c>
      <c r="AL66" s="792"/>
      <c r="AM66" s="792"/>
      <c r="AN66" s="792"/>
      <c r="AO66" s="793"/>
      <c r="AP66" s="797" t="s">
        <v>419</v>
      </c>
      <c r="AQ66" s="798"/>
      <c r="AR66" s="798"/>
      <c r="AS66" s="798"/>
      <c r="AT66" s="799"/>
      <c r="AU66" s="797" t="s">
        <v>420</v>
      </c>
      <c r="AV66" s="798"/>
      <c r="AW66" s="798"/>
      <c r="AX66" s="798"/>
      <c r="AY66" s="799"/>
      <c r="AZ66" s="797" t="s">
        <v>381</v>
      </c>
      <c r="BA66" s="798"/>
      <c r="BB66" s="798"/>
      <c r="BC66" s="798"/>
      <c r="BD66" s="804"/>
      <c r="BE66" s="236"/>
      <c r="BF66" s="236"/>
      <c r="BG66" s="236"/>
      <c r="BH66" s="236"/>
      <c r="BI66" s="236"/>
      <c r="BJ66" s="236"/>
      <c r="BK66" s="236"/>
      <c r="BL66" s="236"/>
      <c r="BM66" s="236"/>
      <c r="BN66" s="236"/>
      <c r="BO66" s="236"/>
      <c r="BP66" s="236"/>
      <c r="BQ66" s="233">
        <v>60</v>
      </c>
      <c r="BR66" s="238"/>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5"/>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1"/>
      <c r="AG67" s="884"/>
      <c r="AH67" s="884"/>
      <c r="AI67" s="884"/>
      <c r="AJ67" s="922"/>
      <c r="AK67" s="923"/>
      <c r="AL67" s="795"/>
      <c r="AM67" s="795"/>
      <c r="AN67" s="795"/>
      <c r="AO67" s="796"/>
      <c r="AP67" s="800"/>
      <c r="AQ67" s="801"/>
      <c r="AR67" s="801"/>
      <c r="AS67" s="801"/>
      <c r="AT67" s="802"/>
      <c r="AU67" s="800"/>
      <c r="AV67" s="801"/>
      <c r="AW67" s="801"/>
      <c r="AX67" s="801"/>
      <c r="AY67" s="802"/>
      <c r="AZ67" s="800"/>
      <c r="BA67" s="801"/>
      <c r="BB67" s="801"/>
      <c r="BC67" s="801"/>
      <c r="BD67" s="806"/>
      <c r="BE67" s="236"/>
      <c r="BF67" s="236"/>
      <c r="BG67" s="236"/>
      <c r="BH67" s="236"/>
      <c r="BI67" s="236"/>
      <c r="BJ67" s="236"/>
      <c r="BK67" s="236"/>
      <c r="BL67" s="236"/>
      <c r="BM67" s="236"/>
      <c r="BN67" s="236"/>
      <c r="BO67" s="236"/>
      <c r="BP67" s="236"/>
      <c r="BQ67" s="233">
        <v>61</v>
      </c>
      <c r="BR67" s="238"/>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5"/>
    </row>
    <row r="68" spans="1:131" ht="26.25" customHeight="1" thickTop="1" x14ac:dyDescent="0.2">
      <c r="A68" s="231">
        <v>1</v>
      </c>
      <c r="B68" s="934" t="s">
        <v>587</v>
      </c>
      <c r="C68" s="935"/>
      <c r="D68" s="935"/>
      <c r="E68" s="935"/>
      <c r="F68" s="935"/>
      <c r="G68" s="935"/>
      <c r="H68" s="935"/>
      <c r="I68" s="935"/>
      <c r="J68" s="935"/>
      <c r="K68" s="935"/>
      <c r="L68" s="935"/>
      <c r="M68" s="935"/>
      <c r="N68" s="935"/>
      <c r="O68" s="935"/>
      <c r="P68" s="936"/>
      <c r="Q68" s="937">
        <v>99</v>
      </c>
      <c r="R68" s="931"/>
      <c r="S68" s="931"/>
      <c r="T68" s="931"/>
      <c r="U68" s="931"/>
      <c r="V68" s="931">
        <v>88</v>
      </c>
      <c r="W68" s="931"/>
      <c r="X68" s="931"/>
      <c r="Y68" s="931"/>
      <c r="Z68" s="931"/>
      <c r="AA68" s="931">
        <v>11</v>
      </c>
      <c r="AB68" s="931"/>
      <c r="AC68" s="931"/>
      <c r="AD68" s="931"/>
      <c r="AE68" s="931"/>
      <c r="AF68" s="931">
        <v>11</v>
      </c>
      <c r="AG68" s="931"/>
      <c r="AH68" s="931"/>
      <c r="AI68" s="931"/>
      <c r="AJ68" s="931"/>
      <c r="AK68" s="931">
        <v>1</v>
      </c>
      <c r="AL68" s="931"/>
      <c r="AM68" s="931"/>
      <c r="AN68" s="931"/>
      <c r="AO68" s="931"/>
      <c r="AP68" s="931" t="s">
        <v>586</v>
      </c>
      <c r="AQ68" s="931"/>
      <c r="AR68" s="931"/>
      <c r="AS68" s="931"/>
      <c r="AT68" s="931"/>
      <c r="AU68" s="931" t="s">
        <v>586</v>
      </c>
      <c r="AV68" s="931"/>
      <c r="AW68" s="931"/>
      <c r="AX68" s="931"/>
      <c r="AY68" s="931"/>
      <c r="AZ68" s="932"/>
      <c r="BA68" s="932"/>
      <c r="BB68" s="932"/>
      <c r="BC68" s="932"/>
      <c r="BD68" s="933"/>
      <c r="BE68" s="236"/>
      <c r="BF68" s="236"/>
      <c r="BG68" s="236"/>
      <c r="BH68" s="236"/>
      <c r="BI68" s="236"/>
      <c r="BJ68" s="236"/>
      <c r="BK68" s="236"/>
      <c r="BL68" s="236"/>
      <c r="BM68" s="236"/>
      <c r="BN68" s="236"/>
      <c r="BO68" s="236"/>
      <c r="BP68" s="236"/>
      <c r="BQ68" s="233">
        <v>62</v>
      </c>
      <c r="BR68" s="238"/>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5"/>
    </row>
    <row r="69" spans="1:131" ht="26.25" customHeight="1" x14ac:dyDescent="0.2">
      <c r="A69" s="233">
        <v>2</v>
      </c>
      <c r="B69" s="938" t="s">
        <v>588</v>
      </c>
      <c r="C69" s="939"/>
      <c r="D69" s="939"/>
      <c r="E69" s="939"/>
      <c r="F69" s="939"/>
      <c r="G69" s="939"/>
      <c r="H69" s="939"/>
      <c r="I69" s="939"/>
      <c r="J69" s="939"/>
      <c r="K69" s="939"/>
      <c r="L69" s="939"/>
      <c r="M69" s="939"/>
      <c r="N69" s="939"/>
      <c r="O69" s="939"/>
      <c r="P69" s="940"/>
      <c r="Q69" s="941">
        <v>3142</v>
      </c>
      <c r="R69" s="895"/>
      <c r="S69" s="895"/>
      <c r="T69" s="895"/>
      <c r="U69" s="895"/>
      <c r="V69" s="895">
        <v>3051</v>
      </c>
      <c r="W69" s="895"/>
      <c r="X69" s="895"/>
      <c r="Y69" s="895"/>
      <c r="Z69" s="895"/>
      <c r="AA69" s="895">
        <v>91</v>
      </c>
      <c r="AB69" s="895"/>
      <c r="AC69" s="895"/>
      <c r="AD69" s="895"/>
      <c r="AE69" s="895"/>
      <c r="AF69" s="895">
        <v>91</v>
      </c>
      <c r="AG69" s="895"/>
      <c r="AH69" s="895"/>
      <c r="AI69" s="895"/>
      <c r="AJ69" s="895"/>
      <c r="AK69" s="895">
        <v>119</v>
      </c>
      <c r="AL69" s="895"/>
      <c r="AM69" s="895"/>
      <c r="AN69" s="895"/>
      <c r="AO69" s="895"/>
      <c r="AP69" s="895">
        <v>2781</v>
      </c>
      <c r="AQ69" s="895"/>
      <c r="AR69" s="895"/>
      <c r="AS69" s="895"/>
      <c r="AT69" s="895"/>
      <c r="AU69" s="895">
        <v>205</v>
      </c>
      <c r="AV69" s="895"/>
      <c r="AW69" s="895"/>
      <c r="AX69" s="895"/>
      <c r="AY69" s="895"/>
      <c r="AZ69" s="896"/>
      <c r="BA69" s="896"/>
      <c r="BB69" s="896"/>
      <c r="BC69" s="896"/>
      <c r="BD69" s="897"/>
      <c r="BE69" s="236"/>
      <c r="BF69" s="236"/>
      <c r="BG69" s="236"/>
      <c r="BH69" s="236"/>
      <c r="BI69" s="236"/>
      <c r="BJ69" s="236"/>
      <c r="BK69" s="236"/>
      <c r="BL69" s="236"/>
      <c r="BM69" s="236"/>
      <c r="BN69" s="236"/>
      <c r="BO69" s="236"/>
      <c r="BP69" s="236"/>
      <c r="BQ69" s="233">
        <v>63</v>
      </c>
      <c r="BR69" s="238"/>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5"/>
    </row>
    <row r="70" spans="1:131" ht="26.25" customHeight="1" x14ac:dyDescent="0.2">
      <c r="A70" s="233">
        <v>3</v>
      </c>
      <c r="B70" s="938" t="s">
        <v>589</v>
      </c>
      <c r="C70" s="939"/>
      <c r="D70" s="939"/>
      <c r="E70" s="939"/>
      <c r="F70" s="939"/>
      <c r="G70" s="939"/>
      <c r="H70" s="939"/>
      <c r="I70" s="939"/>
      <c r="J70" s="939"/>
      <c r="K70" s="939"/>
      <c r="L70" s="939"/>
      <c r="M70" s="939"/>
      <c r="N70" s="939"/>
      <c r="O70" s="939"/>
      <c r="P70" s="940"/>
      <c r="Q70" s="941">
        <v>1065</v>
      </c>
      <c r="R70" s="895"/>
      <c r="S70" s="895"/>
      <c r="T70" s="895"/>
      <c r="U70" s="895"/>
      <c r="V70" s="895">
        <v>1062</v>
      </c>
      <c r="W70" s="895"/>
      <c r="X70" s="895"/>
      <c r="Y70" s="895"/>
      <c r="Z70" s="895"/>
      <c r="AA70" s="895">
        <v>4</v>
      </c>
      <c r="AB70" s="895"/>
      <c r="AC70" s="895"/>
      <c r="AD70" s="895"/>
      <c r="AE70" s="895"/>
      <c r="AF70" s="895">
        <v>4</v>
      </c>
      <c r="AG70" s="895"/>
      <c r="AH70" s="895"/>
      <c r="AI70" s="895"/>
      <c r="AJ70" s="895"/>
      <c r="AK70" s="895" t="s">
        <v>586</v>
      </c>
      <c r="AL70" s="895"/>
      <c r="AM70" s="895"/>
      <c r="AN70" s="895"/>
      <c r="AO70" s="895"/>
      <c r="AP70" s="895" t="s">
        <v>586</v>
      </c>
      <c r="AQ70" s="895"/>
      <c r="AR70" s="895"/>
      <c r="AS70" s="895"/>
      <c r="AT70" s="895"/>
      <c r="AU70" s="895" t="s">
        <v>586</v>
      </c>
      <c r="AV70" s="895"/>
      <c r="AW70" s="895"/>
      <c r="AX70" s="895"/>
      <c r="AY70" s="895"/>
      <c r="AZ70" s="896"/>
      <c r="BA70" s="896"/>
      <c r="BB70" s="896"/>
      <c r="BC70" s="896"/>
      <c r="BD70" s="897"/>
      <c r="BE70" s="236"/>
      <c r="BF70" s="236"/>
      <c r="BG70" s="236"/>
      <c r="BH70" s="236"/>
      <c r="BI70" s="236"/>
      <c r="BJ70" s="236"/>
      <c r="BK70" s="236"/>
      <c r="BL70" s="236"/>
      <c r="BM70" s="236"/>
      <c r="BN70" s="236"/>
      <c r="BO70" s="236"/>
      <c r="BP70" s="236"/>
      <c r="BQ70" s="233">
        <v>64</v>
      </c>
      <c r="BR70" s="238"/>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5"/>
    </row>
    <row r="71" spans="1:131" ht="26.25" customHeight="1" x14ac:dyDescent="0.2">
      <c r="A71" s="233">
        <v>4</v>
      </c>
      <c r="B71" s="938" t="s">
        <v>590</v>
      </c>
      <c r="C71" s="939"/>
      <c r="D71" s="939"/>
      <c r="E71" s="939"/>
      <c r="F71" s="939"/>
      <c r="G71" s="939"/>
      <c r="H71" s="939"/>
      <c r="I71" s="939"/>
      <c r="J71" s="939"/>
      <c r="K71" s="939"/>
      <c r="L71" s="939"/>
      <c r="M71" s="939"/>
      <c r="N71" s="939"/>
      <c r="O71" s="939"/>
      <c r="P71" s="940"/>
      <c r="Q71" s="941">
        <v>88</v>
      </c>
      <c r="R71" s="895"/>
      <c r="S71" s="895"/>
      <c r="T71" s="895"/>
      <c r="U71" s="895"/>
      <c r="V71" s="895">
        <v>76</v>
      </c>
      <c r="W71" s="895"/>
      <c r="X71" s="895"/>
      <c r="Y71" s="895"/>
      <c r="Z71" s="895"/>
      <c r="AA71" s="895">
        <v>12</v>
      </c>
      <c r="AB71" s="895"/>
      <c r="AC71" s="895"/>
      <c r="AD71" s="895"/>
      <c r="AE71" s="895"/>
      <c r="AF71" s="895">
        <v>12</v>
      </c>
      <c r="AG71" s="895"/>
      <c r="AH71" s="895"/>
      <c r="AI71" s="895"/>
      <c r="AJ71" s="895"/>
      <c r="AK71" s="895" t="s">
        <v>586</v>
      </c>
      <c r="AL71" s="895"/>
      <c r="AM71" s="895"/>
      <c r="AN71" s="895"/>
      <c r="AO71" s="895"/>
      <c r="AP71" s="895" t="s">
        <v>586</v>
      </c>
      <c r="AQ71" s="895"/>
      <c r="AR71" s="895"/>
      <c r="AS71" s="895"/>
      <c r="AT71" s="895"/>
      <c r="AU71" s="895" t="s">
        <v>586</v>
      </c>
      <c r="AV71" s="895"/>
      <c r="AW71" s="895"/>
      <c r="AX71" s="895"/>
      <c r="AY71" s="895"/>
      <c r="AZ71" s="896"/>
      <c r="BA71" s="896"/>
      <c r="BB71" s="896"/>
      <c r="BC71" s="896"/>
      <c r="BD71" s="897"/>
      <c r="BE71" s="236"/>
      <c r="BF71" s="236"/>
      <c r="BG71" s="236"/>
      <c r="BH71" s="236"/>
      <c r="BI71" s="236"/>
      <c r="BJ71" s="236"/>
      <c r="BK71" s="236"/>
      <c r="BL71" s="236"/>
      <c r="BM71" s="236"/>
      <c r="BN71" s="236"/>
      <c r="BO71" s="236"/>
      <c r="BP71" s="236"/>
      <c r="BQ71" s="233">
        <v>65</v>
      </c>
      <c r="BR71" s="238"/>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5"/>
    </row>
    <row r="72" spans="1:131" ht="26.25" customHeight="1" x14ac:dyDescent="0.2">
      <c r="A72" s="233">
        <v>5</v>
      </c>
      <c r="B72" s="938" t="s">
        <v>591</v>
      </c>
      <c r="C72" s="939"/>
      <c r="D72" s="939"/>
      <c r="E72" s="939"/>
      <c r="F72" s="939"/>
      <c r="G72" s="939"/>
      <c r="H72" s="939"/>
      <c r="I72" s="939"/>
      <c r="J72" s="939"/>
      <c r="K72" s="939"/>
      <c r="L72" s="939"/>
      <c r="M72" s="939"/>
      <c r="N72" s="939"/>
      <c r="O72" s="939"/>
      <c r="P72" s="940"/>
      <c r="Q72" s="941">
        <v>70</v>
      </c>
      <c r="R72" s="895"/>
      <c r="S72" s="895"/>
      <c r="T72" s="895"/>
      <c r="U72" s="895"/>
      <c r="V72" s="895">
        <v>62</v>
      </c>
      <c r="W72" s="895"/>
      <c r="X72" s="895"/>
      <c r="Y72" s="895"/>
      <c r="Z72" s="895"/>
      <c r="AA72" s="895">
        <v>7</v>
      </c>
      <c r="AB72" s="895"/>
      <c r="AC72" s="895"/>
      <c r="AD72" s="895"/>
      <c r="AE72" s="895"/>
      <c r="AF72" s="895">
        <v>7</v>
      </c>
      <c r="AG72" s="895"/>
      <c r="AH72" s="895"/>
      <c r="AI72" s="895"/>
      <c r="AJ72" s="895"/>
      <c r="AK72" s="895" t="s">
        <v>586</v>
      </c>
      <c r="AL72" s="895"/>
      <c r="AM72" s="895"/>
      <c r="AN72" s="895"/>
      <c r="AO72" s="895"/>
      <c r="AP72" s="895" t="s">
        <v>586</v>
      </c>
      <c r="AQ72" s="895"/>
      <c r="AR72" s="895"/>
      <c r="AS72" s="895"/>
      <c r="AT72" s="895"/>
      <c r="AU72" s="895" t="s">
        <v>586</v>
      </c>
      <c r="AV72" s="895"/>
      <c r="AW72" s="895"/>
      <c r="AX72" s="895"/>
      <c r="AY72" s="895"/>
      <c r="AZ72" s="896"/>
      <c r="BA72" s="896"/>
      <c r="BB72" s="896"/>
      <c r="BC72" s="896"/>
      <c r="BD72" s="897"/>
      <c r="BE72" s="236"/>
      <c r="BF72" s="236"/>
      <c r="BG72" s="236"/>
      <c r="BH72" s="236"/>
      <c r="BI72" s="236"/>
      <c r="BJ72" s="236"/>
      <c r="BK72" s="236"/>
      <c r="BL72" s="236"/>
      <c r="BM72" s="236"/>
      <c r="BN72" s="236"/>
      <c r="BO72" s="236"/>
      <c r="BP72" s="236"/>
      <c r="BQ72" s="233">
        <v>66</v>
      </c>
      <c r="BR72" s="238"/>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5"/>
    </row>
    <row r="73" spans="1:131" ht="26.25" customHeight="1" x14ac:dyDescent="0.2">
      <c r="A73" s="233">
        <v>6</v>
      </c>
      <c r="B73" s="938" t="s">
        <v>592</v>
      </c>
      <c r="C73" s="939"/>
      <c r="D73" s="939"/>
      <c r="E73" s="939"/>
      <c r="F73" s="939"/>
      <c r="G73" s="939"/>
      <c r="H73" s="939"/>
      <c r="I73" s="939"/>
      <c r="J73" s="939"/>
      <c r="K73" s="939"/>
      <c r="L73" s="939"/>
      <c r="M73" s="939"/>
      <c r="N73" s="939"/>
      <c r="O73" s="939"/>
      <c r="P73" s="940"/>
      <c r="Q73" s="941">
        <v>222</v>
      </c>
      <c r="R73" s="895"/>
      <c r="S73" s="895"/>
      <c r="T73" s="895"/>
      <c r="U73" s="895"/>
      <c r="V73" s="895">
        <v>127</v>
      </c>
      <c r="W73" s="895"/>
      <c r="X73" s="895"/>
      <c r="Y73" s="895"/>
      <c r="Z73" s="895"/>
      <c r="AA73" s="895">
        <v>95</v>
      </c>
      <c r="AB73" s="895"/>
      <c r="AC73" s="895"/>
      <c r="AD73" s="895"/>
      <c r="AE73" s="895"/>
      <c r="AF73" s="895">
        <v>95</v>
      </c>
      <c r="AG73" s="895"/>
      <c r="AH73" s="895"/>
      <c r="AI73" s="895"/>
      <c r="AJ73" s="895"/>
      <c r="AK73" s="895" t="s">
        <v>586</v>
      </c>
      <c r="AL73" s="895"/>
      <c r="AM73" s="895"/>
      <c r="AN73" s="895"/>
      <c r="AO73" s="895"/>
      <c r="AP73" s="895" t="s">
        <v>586</v>
      </c>
      <c r="AQ73" s="895"/>
      <c r="AR73" s="895"/>
      <c r="AS73" s="895"/>
      <c r="AT73" s="895"/>
      <c r="AU73" s="895" t="s">
        <v>586</v>
      </c>
      <c r="AV73" s="895"/>
      <c r="AW73" s="895"/>
      <c r="AX73" s="895"/>
      <c r="AY73" s="895"/>
      <c r="AZ73" s="896"/>
      <c r="BA73" s="896"/>
      <c r="BB73" s="896"/>
      <c r="BC73" s="896"/>
      <c r="BD73" s="897"/>
      <c r="BE73" s="236"/>
      <c r="BF73" s="236"/>
      <c r="BG73" s="236"/>
      <c r="BH73" s="236"/>
      <c r="BI73" s="236"/>
      <c r="BJ73" s="236"/>
      <c r="BK73" s="236"/>
      <c r="BL73" s="236"/>
      <c r="BM73" s="236"/>
      <c r="BN73" s="236"/>
      <c r="BO73" s="236"/>
      <c r="BP73" s="236"/>
      <c r="BQ73" s="233">
        <v>67</v>
      </c>
      <c r="BR73" s="238"/>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5"/>
    </row>
    <row r="74" spans="1:131" ht="26.25" customHeight="1" x14ac:dyDescent="0.2">
      <c r="A74" s="233">
        <v>7</v>
      </c>
      <c r="B74" s="938" t="s">
        <v>593</v>
      </c>
      <c r="C74" s="939"/>
      <c r="D74" s="939"/>
      <c r="E74" s="939"/>
      <c r="F74" s="939"/>
      <c r="G74" s="939"/>
      <c r="H74" s="939"/>
      <c r="I74" s="939"/>
      <c r="J74" s="939"/>
      <c r="K74" s="939"/>
      <c r="L74" s="939"/>
      <c r="M74" s="939"/>
      <c r="N74" s="939"/>
      <c r="O74" s="939"/>
      <c r="P74" s="940"/>
      <c r="Q74" s="941">
        <v>159547</v>
      </c>
      <c r="R74" s="895"/>
      <c r="S74" s="895"/>
      <c r="T74" s="895"/>
      <c r="U74" s="895"/>
      <c r="V74" s="895">
        <v>155011</v>
      </c>
      <c r="W74" s="895"/>
      <c r="X74" s="895"/>
      <c r="Y74" s="895"/>
      <c r="Z74" s="895"/>
      <c r="AA74" s="895">
        <v>4536</v>
      </c>
      <c r="AB74" s="895"/>
      <c r="AC74" s="895"/>
      <c r="AD74" s="895"/>
      <c r="AE74" s="895"/>
      <c r="AF74" s="895">
        <v>4536</v>
      </c>
      <c r="AG74" s="895"/>
      <c r="AH74" s="895"/>
      <c r="AI74" s="895"/>
      <c r="AJ74" s="895"/>
      <c r="AK74" s="895">
        <v>1201</v>
      </c>
      <c r="AL74" s="895"/>
      <c r="AM74" s="895"/>
      <c r="AN74" s="895"/>
      <c r="AO74" s="895"/>
      <c r="AP74" s="895" t="s">
        <v>586</v>
      </c>
      <c r="AQ74" s="895"/>
      <c r="AR74" s="895"/>
      <c r="AS74" s="895"/>
      <c r="AT74" s="895"/>
      <c r="AU74" s="895" t="s">
        <v>586</v>
      </c>
      <c r="AV74" s="895"/>
      <c r="AW74" s="895"/>
      <c r="AX74" s="895"/>
      <c r="AY74" s="895"/>
      <c r="AZ74" s="896"/>
      <c r="BA74" s="896"/>
      <c r="BB74" s="896"/>
      <c r="BC74" s="896"/>
      <c r="BD74" s="897"/>
      <c r="BE74" s="236"/>
      <c r="BF74" s="236"/>
      <c r="BG74" s="236"/>
      <c r="BH74" s="236"/>
      <c r="BI74" s="236"/>
      <c r="BJ74" s="236"/>
      <c r="BK74" s="236"/>
      <c r="BL74" s="236"/>
      <c r="BM74" s="236"/>
      <c r="BN74" s="236"/>
      <c r="BO74" s="236"/>
      <c r="BP74" s="236"/>
      <c r="BQ74" s="233">
        <v>68</v>
      </c>
      <c r="BR74" s="238"/>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5"/>
    </row>
    <row r="75" spans="1:131" ht="26.25" customHeight="1" x14ac:dyDescent="0.2">
      <c r="A75" s="233">
        <v>8</v>
      </c>
      <c r="B75" s="938" t="s">
        <v>594</v>
      </c>
      <c r="C75" s="939"/>
      <c r="D75" s="939"/>
      <c r="E75" s="939"/>
      <c r="F75" s="939"/>
      <c r="G75" s="939"/>
      <c r="H75" s="939"/>
      <c r="I75" s="939"/>
      <c r="J75" s="939"/>
      <c r="K75" s="939"/>
      <c r="L75" s="939"/>
      <c r="M75" s="939"/>
      <c r="N75" s="939"/>
      <c r="O75" s="939"/>
      <c r="P75" s="940"/>
      <c r="Q75" s="942">
        <v>5326</v>
      </c>
      <c r="R75" s="943"/>
      <c r="S75" s="943"/>
      <c r="T75" s="943"/>
      <c r="U75" s="898"/>
      <c r="V75" s="944">
        <v>5426</v>
      </c>
      <c r="W75" s="943"/>
      <c r="X75" s="943"/>
      <c r="Y75" s="943"/>
      <c r="Z75" s="898"/>
      <c r="AA75" s="944">
        <v>-100</v>
      </c>
      <c r="AB75" s="943"/>
      <c r="AC75" s="943"/>
      <c r="AD75" s="943"/>
      <c r="AE75" s="898"/>
      <c r="AF75" s="944">
        <v>785</v>
      </c>
      <c r="AG75" s="943"/>
      <c r="AH75" s="943"/>
      <c r="AI75" s="943"/>
      <c r="AJ75" s="898"/>
      <c r="AK75" s="944" t="s">
        <v>609</v>
      </c>
      <c r="AL75" s="943"/>
      <c r="AM75" s="943"/>
      <c r="AN75" s="943"/>
      <c r="AO75" s="898"/>
      <c r="AP75" s="944">
        <v>1185</v>
      </c>
      <c r="AQ75" s="943"/>
      <c r="AR75" s="943"/>
      <c r="AS75" s="943"/>
      <c r="AT75" s="898"/>
      <c r="AU75" s="944">
        <v>169</v>
      </c>
      <c r="AV75" s="943"/>
      <c r="AW75" s="943"/>
      <c r="AX75" s="943"/>
      <c r="AY75" s="898"/>
      <c r="AZ75" s="896"/>
      <c r="BA75" s="896"/>
      <c r="BB75" s="896"/>
      <c r="BC75" s="896"/>
      <c r="BD75" s="897"/>
      <c r="BE75" s="236"/>
      <c r="BF75" s="236"/>
      <c r="BG75" s="236"/>
      <c r="BH75" s="236"/>
      <c r="BI75" s="236"/>
      <c r="BJ75" s="236"/>
      <c r="BK75" s="236"/>
      <c r="BL75" s="236"/>
      <c r="BM75" s="236"/>
      <c r="BN75" s="236"/>
      <c r="BO75" s="236"/>
      <c r="BP75" s="236"/>
      <c r="BQ75" s="233">
        <v>69</v>
      </c>
      <c r="BR75" s="238"/>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5"/>
    </row>
    <row r="76" spans="1:131" ht="26.25" customHeight="1" x14ac:dyDescent="0.2">
      <c r="A76" s="233">
        <v>9</v>
      </c>
      <c r="B76" s="938" t="s">
        <v>595</v>
      </c>
      <c r="C76" s="939"/>
      <c r="D76" s="939"/>
      <c r="E76" s="939"/>
      <c r="F76" s="939"/>
      <c r="G76" s="939"/>
      <c r="H76" s="939"/>
      <c r="I76" s="939"/>
      <c r="J76" s="939"/>
      <c r="K76" s="939"/>
      <c r="L76" s="939"/>
      <c r="M76" s="939"/>
      <c r="N76" s="939"/>
      <c r="O76" s="939"/>
      <c r="P76" s="940"/>
      <c r="Q76" s="942">
        <v>6846</v>
      </c>
      <c r="R76" s="943"/>
      <c r="S76" s="943"/>
      <c r="T76" s="943"/>
      <c r="U76" s="898"/>
      <c r="V76" s="944">
        <v>6764</v>
      </c>
      <c r="W76" s="943"/>
      <c r="X76" s="943"/>
      <c r="Y76" s="943"/>
      <c r="Z76" s="898"/>
      <c r="AA76" s="944">
        <v>82</v>
      </c>
      <c r="AB76" s="943"/>
      <c r="AC76" s="943"/>
      <c r="AD76" s="943"/>
      <c r="AE76" s="898"/>
      <c r="AF76" s="944">
        <v>82</v>
      </c>
      <c r="AG76" s="943"/>
      <c r="AH76" s="943"/>
      <c r="AI76" s="943"/>
      <c r="AJ76" s="898"/>
      <c r="AK76" s="944" t="s">
        <v>586</v>
      </c>
      <c r="AL76" s="943"/>
      <c r="AM76" s="943"/>
      <c r="AN76" s="943"/>
      <c r="AO76" s="898"/>
      <c r="AP76" s="944" t="s">
        <v>586</v>
      </c>
      <c r="AQ76" s="943"/>
      <c r="AR76" s="943"/>
      <c r="AS76" s="943"/>
      <c r="AT76" s="898"/>
      <c r="AU76" s="944" t="s">
        <v>586</v>
      </c>
      <c r="AV76" s="943"/>
      <c r="AW76" s="943"/>
      <c r="AX76" s="943"/>
      <c r="AY76" s="898"/>
      <c r="AZ76" s="896"/>
      <c r="BA76" s="896"/>
      <c r="BB76" s="896"/>
      <c r="BC76" s="896"/>
      <c r="BD76" s="897"/>
      <c r="BE76" s="236"/>
      <c r="BF76" s="236"/>
      <c r="BG76" s="236"/>
      <c r="BH76" s="236"/>
      <c r="BI76" s="236"/>
      <c r="BJ76" s="236"/>
      <c r="BK76" s="236"/>
      <c r="BL76" s="236"/>
      <c r="BM76" s="236"/>
      <c r="BN76" s="236"/>
      <c r="BO76" s="236"/>
      <c r="BP76" s="236"/>
      <c r="BQ76" s="233">
        <v>70</v>
      </c>
      <c r="BR76" s="238"/>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5"/>
    </row>
    <row r="77" spans="1:131" ht="26.25" customHeight="1" x14ac:dyDescent="0.2">
      <c r="A77" s="233">
        <v>10</v>
      </c>
      <c r="B77" s="938"/>
      <c r="C77" s="939"/>
      <c r="D77" s="939"/>
      <c r="E77" s="939"/>
      <c r="F77" s="939"/>
      <c r="G77" s="939"/>
      <c r="H77" s="939"/>
      <c r="I77" s="939"/>
      <c r="J77" s="939"/>
      <c r="K77" s="939"/>
      <c r="L77" s="939"/>
      <c r="M77" s="939"/>
      <c r="N77" s="939"/>
      <c r="O77" s="939"/>
      <c r="P77" s="940"/>
      <c r="Q77" s="942"/>
      <c r="R77" s="943"/>
      <c r="S77" s="943"/>
      <c r="T77" s="943"/>
      <c r="U77" s="898"/>
      <c r="V77" s="944"/>
      <c r="W77" s="943"/>
      <c r="X77" s="943"/>
      <c r="Y77" s="943"/>
      <c r="Z77" s="898"/>
      <c r="AA77" s="944"/>
      <c r="AB77" s="943"/>
      <c r="AC77" s="943"/>
      <c r="AD77" s="943"/>
      <c r="AE77" s="898"/>
      <c r="AF77" s="944"/>
      <c r="AG77" s="943"/>
      <c r="AH77" s="943"/>
      <c r="AI77" s="943"/>
      <c r="AJ77" s="898"/>
      <c r="AK77" s="944"/>
      <c r="AL77" s="943"/>
      <c r="AM77" s="943"/>
      <c r="AN77" s="943"/>
      <c r="AO77" s="898"/>
      <c r="AP77" s="944"/>
      <c r="AQ77" s="943"/>
      <c r="AR77" s="943"/>
      <c r="AS77" s="943"/>
      <c r="AT77" s="898"/>
      <c r="AU77" s="944"/>
      <c r="AV77" s="943"/>
      <c r="AW77" s="943"/>
      <c r="AX77" s="943"/>
      <c r="AY77" s="898"/>
      <c r="AZ77" s="896"/>
      <c r="BA77" s="896"/>
      <c r="BB77" s="896"/>
      <c r="BC77" s="896"/>
      <c r="BD77" s="897"/>
      <c r="BE77" s="236"/>
      <c r="BF77" s="236"/>
      <c r="BG77" s="236"/>
      <c r="BH77" s="236"/>
      <c r="BI77" s="236"/>
      <c r="BJ77" s="236"/>
      <c r="BK77" s="236"/>
      <c r="BL77" s="236"/>
      <c r="BM77" s="236"/>
      <c r="BN77" s="236"/>
      <c r="BO77" s="236"/>
      <c r="BP77" s="236"/>
      <c r="BQ77" s="233">
        <v>71</v>
      </c>
      <c r="BR77" s="238"/>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5"/>
    </row>
    <row r="78" spans="1:131" ht="26.25" customHeight="1" x14ac:dyDescent="0.2">
      <c r="A78" s="233">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6"/>
      <c r="BA78" s="896"/>
      <c r="BB78" s="896"/>
      <c r="BC78" s="896"/>
      <c r="BD78" s="897"/>
      <c r="BE78" s="236"/>
      <c r="BF78" s="236"/>
      <c r="BG78" s="236"/>
      <c r="BH78" s="236"/>
      <c r="BI78" s="236"/>
      <c r="BJ78" s="225"/>
      <c r="BK78" s="225"/>
      <c r="BL78" s="225"/>
      <c r="BM78" s="225"/>
      <c r="BN78" s="225"/>
      <c r="BO78" s="236"/>
      <c r="BP78" s="236"/>
      <c r="BQ78" s="233">
        <v>72</v>
      </c>
      <c r="BR78" s="238"/>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5"/>
    </row>
    <row r="79" spans="1:131" ht="26.25" customHeight="1" x14ac:dyDescent="0.2">
      <c r="A79" s="233">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6"/>
      <c r="BA79" s="896"/>
      <c r="BB79" s="896"/>
      <c r="BC79" s="896"/>
      <c r="BD79" s="897"/>
      <c r="BE79" s="236"/>
      <c r="BF79" s="236"/>
      <c r="BG79" s="236"/>
      <c r="BH79" s="236"/>
      <c r="BI79" s="236"/>
      <c r="BJ79" s="225"/>
      <c r="BK79" s="225"/>
      <c r="BL79" s="225"/>
      <c r="BM79" s="225"/>
      <c r="BN79" s="225"/>
      <c r="BO79" s="236"/>
      <c r="BP79" s="236"/>
      <c r="BQ79" s="233">
        <v>73</v>
      </c>
      <c r="BR79" s="238"/>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5"/>
    </row>
    <row r="80" spans="1:131" ht="26.25" customHeight="1" x14ac:dyDescent="0.2">
      <c r="A80" s="233">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6"/>
      <c r="BA80" s="896"/>
      <c r="BB80" s="896"/>
      <c r="BC80" s="896"/>
      <c r="BD80" s="897"/>
      <c r="BE80" s="236"/>
      <c r="BF80" s="236"/>
      <c r="BG80" s="236"/>
      <c r="BH80" s="236"/>
      <c r="BI80" s="236"/>
      <c r="BJ80" s="236"/>
      <c r="BK80" s="236"/>
      <c r="BL80" s="236"/>
      <c r="BM80" s="236"/>
      <c r="BN80" s="236"/>
      <c r="BO80" s="236"/>
      <c r="BP80" s="236"/>
      <c r="BQ80" s="233">
        <v>74</v>
      </c>
      <c r="BR80" s="238"/>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5"/>
    </row>
    <row r="81" spans="1:131" ht="26.25" customHeight="1" x14ac:dyDescent="0.2">
      <c r="A81" s="233">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6"/>
      <c r="BA81" s="896"/>
      <c r="BB81" s="896"/>
      <c r="BC81" s="896"/>
      <c r="BD81" s="897"/>
      <c r="BE81" s="236"/>
      <c r="BF81" s="236"/>
      <c r="BG81" s="236"/>
      <c r="BH81" s="236"/>
      <c r="BI81" s="236"/>
      <c r="BJ81" s="236"/>
      <c r="BK81" s="236"/>
      <c r="BL81" s="236"/>
      <c r="BM81" s="236"/>
      <c r="BN81" s="236"/>
      <c r="BO81" s="236"/>
      <c r="BP81" s="236"/>
      <c r="BQ81" s="233">
        <v>75</v>
      </c>
      <c r="BR81" s="238"/>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5"/>
    </row>
    <row r="82" spans="1:131" ht="26.25" customHeight="1" x14ac:dyDescent="0.2">
      <c r="A82" s="233">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6"/>
      <c r="BA82" s="896"/>
      <c r="BB82" s="896"/>
      <c r="BC82" s="896"/>
      <c r="BD82" s="897"/>
      <c r="BE82" s="236"/>
      <c r="BF82" s="236"/>
      <c r="BG82" s="236"/>
      <c r="BH82" s="236"/>
      <c r="BI82" s="236"/>
      <c r="BJ82" s="236"/>
      <c r="BK82" s="236"/>
      <c r="BL82" s="236"/>
      <c r="BM82" s="236"/>
      <c r="BN82" s="236"/>
      <c r="BO82" s="236"/>
      <c r="BP82" s="236"/>
      <c r="BQ82" s="233">
        <v>76</v>
      </c>
      <c r="BR82" s="238"/>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5"/>
    </row>
    <row r="83" spans="1:131" ht="26.25" customHeight="1" x14ac:dyDescent="0.2">
      <c r="A83" s="233">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6"/>
      <c r="BA83" s="896"/>
      <c r="BB83" s="896"/>
      <c r="BC83" s="896"/>
      <c r="BD83" s="897"/>
      <c r="BE83" s="236"/>
      <c r="BF83" s="236"/>
      <c r="BG83" s="236"/>
      <c r="BH83" s="236"/>
      <c r="BI83" s="236"/>
      <c r="BJ83" s="236"/>
      <c r="BK83" s="236"/>
      <c r="BL83" s="236"/>
      <c r="BM83" s="236"/>
      <c r="BN83" s="236"/>
      <c r="BO83" s="236"/>
      <c r="BP83" s="236"/>
      <c r="BQ83" s="233">
        <v>77</v>
      </c>
      <c r="BR83" s="238"/>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5"/>
    </row>
    <row r="84" spans="1:131" ht="26.25" customHeight="1" x14ac:dyDescent="0.2">
      <c r="A84" s="233">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6"/>
      <c r="BA84" s="896"/>
      <c r="BB84" s="896"/>
      <c r="BC84" s="896"/>
      <c r="BD84" s="897"/>
      <c r="BE84" s="236"/>
      <c r="BF84" s="236"/>
      <c r="BG84" s="236"/>
      <c r="BH84" s="236"/>
      <c r="BI84" s="236"/>
      <c r="BJ84" s="236"/>
      <c r="BK84" s="236"/>
      <c r="BL84" s="236"/>
      <c r="BM84" s="236"/>
      <c r="BN84" s="236"/>
      <c r="BO84" s="236"/>
      <c r="BP84" s="236"/>
      <c r="BQ84" s="233">
        <v>78</v>
      </c>
      <c r="BR84" s="238"/>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5"/>
    </row>
    <row r="85" spans="1:131" ht="26.25" customHeight="1" x14ac:dyDescent="0.2">
      <c r="A85" s="233">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6"/>
      <c r="BA85" s="896"/>
      <c r="BB85" s="896"/>
      <c r="BC85" s="896"/>
      <c r="BD85" s="897"/>
      <c r="BE85" s="236"/>
      <c r="BF85" s="236"/>
      <c r="BG85" s="236"/>
      <c r="BH85" s="236"/>
      <c r="BI85" s="236"/>
      <c r="BJ85" s="236"/>
      <c r="BK85" s="236"/>
      <c r="BL85" s="236"/>
      <c r="BM85" s="236"/>
      <c r="BN85" s="236"/>
      <c r="BO85" s="236"/>
      <c r="BP85" s="236"/>
      <c r="BQ85" s="233">
        <v>79</v>
      </c>
      <c r="BR85" s="238"/>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5"/>
    </row>
    <row r="86" spans="1:131" ht="26.25" customHeight="1" x14ac:dyDescent="0.2">
      <c r="A86" s="233">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6"/>
      <c r="BA86" s="896"/>
      <c r="BB86" s="896"/>
      <c r="BC86" s="896"/>
      <c r="BD86" s="897"/>
      <c r="BE86" s="236"/>
      <c r="BF86" s="236"/>
      <c r="BG86" s="236"/>
      <c r="BH86" s="236"/>
      <c r="BI86" s="236"/>
      <c r="BJ86" s="236"/>
      <c r="BK86" s="236"/>
      <c r="BL86" s="236"/>
      <c r="BM86" s="236"/>
      <c r="BN86" s="236"/>
      <c r="BO86" s="236"/>
      <c r="BP86" s="236"/>
      <c r="BQ86" s="233">
        <v>80</v>
      </c>
      <c r="BR86" s="238"/>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5"/>
    </row>
    <row r="87" spans="1:131" ht="26.25" customHeight="1" x14ac:dyDescent="0.2">
      <c r="A87" s="23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6"/>
      <c r="BF87" s="236"/>
      <c r="BG87" s="236"/>
      <c r="BH87" s="236"/>
      <c r="BI87" s="236"/>
      <c r="BJ87" s="236"/>
      <c r="BK87" s="236"/>
      <c r="BL87" s="236"/>
      <c r="BM87" s="236"/>
      <c r="BN87" s="236"/>
      <c r="BO87" s="236"/>
      <c r="BP87" s="236"/>
      <c r="BQ87" s="233">
        <v>81</v>
      </c>
      <c r="BR87" s="238"/>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5"/>
    </row>
    <row r="88" spans="1:131" ht="26.25" customHeight="1" thickBot="1" x14ac:dyDescent="0.25">
      <c r="A88" s="235" t="s">
        <v>394</v>
      </c>
      <c r="B88" s="855" t="s">
        <v>421</v>
      </c>
      <c r="C88" s="856"/>
      <c r="D88" s="856"/>
      <c r="E88" s="856"/>
      <c r="F88" s="856"/>
      <c r="G88" s="856"/>
      <c r="H88" s="856"/>
      <c r="I88" s="856"/>
      <c r="J88" s="856"/>
      <c r="K88" s="856"/>
      <c r="L88" s="856"/>
      <c r="M88" s="856"/>
      <c r="N88" s="856"/>
      <c r="O88" s="856"/>
      <c r="P88" s="857"/>
      <c r="Q88" s="905"/>
      <c r="R88" s="906"/>
      <c r="S88" s="906"/>
      <c r="T88" s="906"/>
      <c r="U88" s="906"/>
      <c r="V88" s="906"/>
      <c r="W88" s="906"/>
      <c r="X88" s="906"/>
      <c r="Y88" s="906"/>
      <c r="Z88" s="906"/>
      <c r="AA88" s="906"/>
      <c r="AB88" s="906"/>
      <c r="AC88" s="906"/>
      <c r="AD88" s="906"/>
      <c r="AE88" s="906"/>
      <c r="AF88" s="909">
        <v>5623</v>
      </c>
      <c r="AG88" s="909"/>
      <c r="AH88" s="909"/>
      <c r="AI88" s="909"/>
      <c r="AJ88" s="909"/>
      <c r="AK88" s="906"/>
      <c r="AL88" s="906"/>
      <c r="AM88" s="906"/>
      <c r="AN88" s="906"/>
      <c r="AO88" s="906"/>
      <c r="AP88" s="909">
        <v>3969</v>
      </c>
      <c r="AQ88" s="909"/>
      <c r="AR88" s="909"/>
      <c r="AS88" s="909"/>
      <c r="AT88" s="909"/>
      <c r="AU88" s="909">
        <v>374</v>
      </c>
      <c r="AV88" s="909"/>
      <c r="AW88" s="909"/>
      <c r="AX88" s="909"/>
      <c r="AY88" s="909"/>
      <c r="AZ88" s="914"/>
      <c r="BA88" s="914"/>
      <c r="BB88" s="914"/>
      <c r="BC88" s="914"/>
      <c r="BD88" s="915"/>
      <c r="BE88" s="236"/>
      <c r="BF88" s="236"/>
      <c r="BG88" s="236"/>
      <c r="BH88" s="236"/>
      <c r="BI88" s="236"/>
      <c r="BJ88" s="236"/>
      <c r="BK88" s="236"/>
      <c r="BL88" s="236"/>
      <c r="BM88" s="236"/>
      <c r="BN88" s="236"/>
      <c r="BO88" s="236"/>
      <c r="BP88" s="236"/>
      <c r="BQ88" s="233">
        <v>82</v>
      </c>
      <c r="BR88" s="238"/>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5"/>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5"/>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5"/>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5"/>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5"/>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5"/>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5"/>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5"/>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5"/>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5"/>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5"/>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5"/>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5"/>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5"/>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855" t="s">
        <v>422</v>
      </c>
      <c r="BS102" s="856"/>
      <c r="BT102" s="856"/>
      <c r="BU102" s="856"/>
      <c r="BV102" s="856"/>
      <c r="BW102" s="856"/>
      <c r="BX102" s="856"/>
      <c r="BY102" s="856"/>
      <c r="BZ102" s="856"/>
      <c r="CA102" s="856"/>
      <c r="CB102" s="856"/>
      <c r="CC102" s="856"/>
      <c r="CD102" s="856"/>
      <c r="CE102" s="856"/>
      <c r="CF102" s="856"/>
      <c r="CG102" s="857"/>
      <c r="CH102" s="952"/>
      <c r="CI102" s="953"/>
      <c r="CJ102" s="953"/>
      <c r="CK102" s="953"/>
      <c r="CL102" s="954"/>
      <c r="CM102" s="952"/>
      <c r="CN102" s="953"/>
      <c r="CO102" s="953"/>
      <c r="CP102" s="953"/>
      <c r="CQ102" s="954"/>
      <c r="CR102" s="955">
        <v>34</v>
      </c>
      <c r="CS102" s="917"/>
      <c r="CT102" s="917"/>
      <c r="CU102" s="917"/>
      <c r="CV102" s="956"/>
      <c r="CW102" s="955">
        <v>46</v>
      </c>
      <c r="CX102" s="917"/>
      <c r="CY102" s="917"/>
      <c r="CZ102" s="917"/>
      <c r="DA102" s="956"/>
      <c r="DB102" s="955" t="s">
        <v>608</v>
      </c>
      <c r="DC102" s="917"/>
      <c r="DD102" s="917"/>
      <c r="DE102" s="917"/>
      <c r="DF102" s="956"/>
      <c r="DG102" s="955" t="s">
        <v>608</v>
      </c>
      <c r="DH102" s="917"/>
      <c r="DI102" s="917"/>
      <c r="DJ102" s="917"/>
      <c r="DK102" s="956"/>
      <c r="DL102" s="955">
        <v>125</v>
      </c>
      <c r="DM102" s="917"/>
      <c r="DN102" s="917"/>
      <c r="DO102" s="917"/>
      <c r="DP102" s="956"/>
      <c r="DQ102" s="955">
        <v>125</v>
      </c>
      <c r="DR102" s="917"/>
      <c r="DS102" s="917"/>
      <c r="DT102" s="917"/>
      <c r="DU102" s="956"/>
      <c r="DV102" s="855"/>
      <c r="DW102" s="856"/>
      <c r="DX102" s="856"/>
      <c r="DY102" s="856"/>
      <c r="DZ102" s="979"/>
      <c r="EA102" s="225"/>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80" t="s">
        <v>423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5"/>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81" t="s">
        <v>424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5"/>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row>
    <row r="107" spans="1:131" s="225" customFormat="1" ht="26.25" customHeight="1" thickBot="1" x14ac:dyDescent="0.25">
      <c r="A107" s="244" t="s">
        <v>425</v>
      </c>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4" t="s">
        <v>426</v>
      </c>
      <c r="AV107" s="245"/>
      <c r="AW107" s="245"/>
      <c r="AX107" s="245"/>
      <c r="AY107" s="245"/>
      <c r="AZ107" s="245"/>
      <c r="BA107" s="245"/>
      <c r="BB107" s="245"/>
      <c r="BC107" s="245"/>
      <c r="BD107" s="245"/>
      <c r="BE107" s="245"/>
      <c r="BF107" s="245"/>
      <c r="BG107" s="245"/>
      <c r="BH107" s="245"/>
      <c r="BI107" s="245"/>
      <c r="BJ107" s="245"/>
      <c r="BK107" s="245"/>
      <c r="BL107" s="245"/>
      <c r="BM107" s="245"/>
      <c r="BN107" s="245"/>
      <c r="BO107" s="245"/>
      <c r="BP107" s="245"/>
      <c r="BQ107" s="245"/>
      <c r="BR107" s="245"/>
      <c r="BS107" s="245"/>
      <c r="BT107" s="245"/>
      <c r="BU107" s="245"/>
      <c r="BV107" s="245"/>
      <c r="BW107" s="245"/>
      <c r="BX107" s="245"/>
      <c r="BY107" s="245"/>
      <c r="BZ107" s="245"/>
      <c r="CA107" s="245"/>
      <c r="CB107" s="245"/>
      <c r="CC107" s="245"/>
      <c r="CD107" s="245"/>
      <c r="CE107" s="245"/>
      <c r="CF107" s="245"/>
      <c r="CG107" s="245"/>
      <c r="CH107" s="245"/>
      <c r="CI107" s="245"/>
      <c r="CJ107" s="245"/>
      <c r="CK107" s="245"/>
      <c r="CL107" s="245"/>
      <c r="CM107" s="245"/>
      <c r="CN107" s="245"/>
      <c r="CO107" s="245"/>
      <c r="CP107" s="245"/>
      <c r="CQ107" s="245"/>
      <c r="CR107" s="245"/>
      <c r="CS107" s="245"/>
      <c r="CT107" s="245"/>
      <c r="CU107" s="245"/>
      <c r="CV107" s="245"/>
      <c r="CW107" s="245"/>
      <c r="CX107" s="245"/>
      <c r="CY107" s="245"/>
      <c r="CZ107" s="245"/>
      <c r="DA107" s="245"/>
      <c r="DB107" s="245"/>
      <c r="DC107" s="245"/>
      <c r="DD107" s="245"/>
      <c r="DE107" s="245"/>
      <c r="DF107" s="245"/>
      <c r="DG107" s="245"/>
      <c r="DH107" s="245"/>
      <c r="DI107" s="245"/>
      <c r="DJ107" s="245"/>
      <c r="DK107" s="245"/>
      <c r="DL107" s="245"/>
      <c r="DM107" s="245"/>
      <c r="DN107" s="245"/>
      <c r="DO107" s="245"/>
      <c r="DP107" s="245"/>
      <c r="DQ107" s="245"/>
      <c r="DR107" s="245"/>
      <c r="DS107" s="245"/>
      <c r="DT107" s="245"/>
      <c r="DU107" s="245"/>
      <c r="DV107" s="245"/>
      <c r="DW107" s="245"/>
      <c r="DX107" s="245"/>
      <c r="DY107" s="245"/>
      <c r="DZ107" s="245"/>
    </row>
    <row r="108" spans="1:131" s="225" customFormat="1" ht="26.25" customHeight="1" x14ac:dyDescent="0.2">
      <c r="A108" s="982" t="s">
        <v>427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5" customFormat="1" ht="26.25" customHeight="1" x14ac:dyDescent="0.2">
      <c r="A109" s="977" t="s">
        <v>429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430</v>
      </c>
      <c r="AB109" s="958"/>
      <c r="AC109" s="958"/>
      <c r="AD109" s="958"/>
      <c r="AE109" s="959"/>
      <c r="AF109" s="957" t="s">
        <v>431</v>
      </c>
      <c r="AG109" s="958"/>
      <c r="AH109" s="958"/>
      <c r="AI109" s="958"/>
      <c r="AJ109" s="959"/>
      <c r="AK109" s="957" t="s">
        <v>308</v>
      </c>
      <c r="AL109" s="958"/>
      <c r="AM109" s="958"/>
      <c r="AN109" s="958"/>
      <c r="AO109" s="959"/>
      <c r="AP109" s="957" t="s">
        <v>432</v>
      </c>
      <c r="AQ109" s="958"/>
      <c r="AR109" s="958"/>
      <c r="AS109" s="958"/>
      <c r="AT109" s="960"/>
      <c r="AU109" s="977" t="s">
        <v>429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430</v>
      </c>
      <c r="BR109" s="958"/>
      <c r="BS109" s="958"/>
      <c r="BT109" s="958"/>
      <c r="BU109" s="959"/>
      <c r="BV109" s="957" t="s">
        <v>431</v>
      </c>
      <c r="BW109" s="958"/>
      <c r="BX109" s="958"/>
      <c r="BY109" s="958"/>
      <c r="BZ109" s="959"/>
      <c r="CA109" s="957" t="s">
        <v>308</v>
      </c>
      <c r="CB109" s="958"/>
      <c r="CC109" s="958"/>
      <c r="CD109" s="958"/>
      <c r="CE109" s="959"/>
      <c r="CF109" s="978" t="s">
        <v>432</v>
      </c>
      <c r="CG109" s="978"/>
      <c r="CH109" s="978"/>
      <c r="CI109" s="978"/>
      <c r="CJ109" s="978"/>
      <c r="CK109" s="957" t="s">
        <v>433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430</v>
      </c>
      <c r="DH109" s="958"/>
      <c r="DI109" s="958"/>
      <c r="DJ109" s="958"/>
      <c r="DK109" s="959"/>
      <c r="DL109" s="957" t="s">
        <v>431</v>
      </c>
      <c r="DM109" s="958"/>
      <c r="DN109" s="958"/>
      <c r="DO109" s="958"/>
      <c r="DP109" s="959"/>
      <c r="DQ109" s="957" t="s">
        <v>308</v>
      </c>
      <c r="DR109" s="958"/>
      <c r="DS109" s="958"/>
      <c r="DT109" s="958"/>
      <c r="DU109" s="959"/>
      <c r="DV109" s="957" t="s">
        <v>432</v>
      </c>
      <c r="DW109" s="958"/>
      <c r="DX109" s="958"/>
      <c r="DY109" s="958"/>
      <c r="DZ109" s="960"/>
    </row>
    <row r="110" spans="1:131" s="225" customFormat="1" ht="26.25" customHeight="1" x14ac:dyDescent="0.2">
      <c r="A110" s="961" t="s">
        <v>434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1290306</v>
      </c>
      <c r="AB110" s="965"/>
      <c r="AC110" s="965"/>
      <c r="AD110" s="965"/>
      <c r="AE110" s="966"/>
      <c r="AF110" s="967">
        <v>1298786</v>
      </c>
      <c r="AG110" s="965"/>
      <c r="AH110" s="965"/>
      <c r="AI110" s="965"/>
      <c r="AJ110" s="966"/>
      <c r="AK110" s="967">
        <v>1298198</v>
      </c>
      <c r="AL110" s="965"/>
      <c r="AM110" s="965"/>
      <c r="AN110" s="965"/>
      <c r="AO110" s="966"/>
      <c r="AP110" s="968">
        <v>19.7</v>
      </c>
      <c r="AQ110" s="969"/>
      <c r="AR110" s="969"/>
      <c r="AS110" s="969"/>
      <c r="AT110" s="970"/>
      <c r="AU110" s="971" t="s">
        <v>73</v>
      </c>
      <c r="AV110" s="972"/>
      <c r="AW110" s="972"/>
      <c r="AX110" s="972"/>
      <c r="AY110" s="972"/>
      <c r="AZ110" s="994" t="s">
        <v>435</v>
      </c>
      <c r="BA110" s="962"/>
      <c r="BB110" s="962"/>
      <c r="BC110" s="962"/>
      <c r="BD110" s="962"/>
      <c r="BE110" s="962"/>
      <c r="BF110" s="962"/>
      <c r="BG110" s="962"/>
      <c r="BH110" s="962"/>
      <c r="BI110" s="962"/>
      <c r="BJ110" s="962"/>
      <c r="BK110" s="962"/>
      <c r="BL110" s="962"/>
      <c r="BM110" s="962"/>
      <c r="BN110" s="962"/>
      <c r="BO110" s="962"/>
      <c r="BP110" s="963"/>
      <c r="BQ110" s="995">
        <v>13886648</v>
      </c>
      <c r="BR110" s="996"/>
      <c r="BS110" s="996"/>
      <c r="BT110" s="996"/>
      <c r="BU110" s="996"/>
      <c r="BV110" s="996">
        <v>13771684</v>
      </c>
      <c r="BW110" s="996"/>
      <c r="BX110" s="996"/>
      <c r="BY110" s="996"/>
      <c r="BZ110" s="996"/>
      <c r="CA110" s="996">
        <v>13770467</v>
      </c>
      <c r="CB110" s="996"/>
      <c r="CC110" s="996"/>
      <c r="CD110" s="996"/>
      <c r="CE110" s="996"/>
      <c r="CF110" s="1009">
        <v>208.5</v>
      </c>
      <c r="CG110" s="1010"/>
      <c r="CH110" s="1010"/>
      <c r="CI110" s="1010"/>
      <c r="CJ110" s="1010"/>
      <c r="CK110" s="1011" t="s">
        <v>436</v>
      </c>
      <c r="CL110" s="1012"/>
      <c r="CM110" s="994" t="s">
        <v>437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438</v>
      </c>
      <c r="DH110" s="996"/>
      <c r="DI110" s="996"/>
      <c r="DJ110" s="996"/>
      <c r="DK110" s="996"/>
      <c r="DL110" s="996" t="s">
        <v>438</v>
      </c>
      <c r="DM110" s="996"/>
      <c r="DN110" s="996"/>
      <c r="DO110" s="996"/>
      <c r="DP110" s="996"/>
      <c r="DQ110" s="996" t="s">
        <v>439</v>
      </c>
      <c r="DR110" s="996"/>
      <c r="DS110" s="996"/>
      <c r="DT110" s="996"/>
      <c r="DU110" s="996"/>
      <c r="DV110" s="997" t="s">
        <v>439</v>
      </c>
      <c r="DW110" s="997"/>
      <c r="DX110" s="997"/>
      <c r="DY110" s="997"/>
      <c r="DZ110" s="998"/>
    </row>
    <row r="111" spans="1:131" s="225" customFormat="1" ht="26.25" customHeight="1" x14ac:dyDescent="0.2">
      <c r="A111" s="999" t="s">
        <v>440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137</v>
      </c>
      <c r="AB111" s="1003"/>
      <c r="AC111" s="1003"/>
      <c r="AD111" s="1003"/>
      <c r="AE111" s="1004"/>
      <c r="AF111" s="1005" t="s">
        <v>137</v>
      </c>
      <c r="AG111" s="1003"/>
      <c r="AH111" s="1003"/>
      <c r="AI111" s="1003"/>
      <c r="AJ111" s="1004"/>
      <c r="AK111" s="1005" t="s">
        <v>439</v>
      </c>
      <c r="AL111" s="1003"/>
      <c r="AM111" s="1003"/>
      <c r="AN111" s="1003"/>
      <c r="AO111" s="1004"/>
      <c r="AP111" s="1006" t="s">
        <v>137</v>
      </c>
      <c r="AQ111" s="1007"/>
      <c r="AR111" s="1007"/>
      <c r="AS111" s="1007"/>
      <c r="AT111" s="1008"/>
      <c r="AU111" s="973"/>
      <c r="AV111" s="974"/>
      <c r="AW111" s="974"/>
      <c r="AX111" s="974"/>
      <c r="AY111" s="974"/>
      <c r="AZ111" s="987" t="s">
        <v>441</v>
      </c>
      <c r="BA111" s="988"/>
      <c r="BB111" s="988"/>
      <c r="BC111" s="988"/>
      <c r="BD111" s="988"/>
      <c r="BE111" s="988"/>
      <c r="BF111" s="988"/>
      <c r="BG111" s="988"/>
      <c r="BH111" s="988"/>
      <c r="BI111" s="988"/>
      <c r="BJ111" s="988"/>
      <c r="BK111" s="988"/>
      <c r="BL111" s="988"/>
      <c r="BM111" s="988"/>
      <c r="BN111" s="988"/>
      <c r="BO111" s="988"/>
      <c r="BP111" s="989"/>
      <c r="BQ111" s="990" t="s">
        <v>438</v>
      </c>
      <c r="BR111" s="991"/>
      <c r="BS111" s="991"/>
      <c r="BT111" s="991"/>
      <c r="BU111" s="991"/>
      <c r="BV111" s="991" t="s">
        <v>137</v>
      </c>
      <c r="BW111" s="991"/>
      <c r="BX111" s="991"/>
      <c r="BY111" s="991"/>
      <c r="BZ111" s="991"/>
      <c r="CA111" s="991" t="s">
        <v>137</v>
      </c>
      <c r="CB111" s="991"/>
      <c r="CC111" s="991"/>
      <c r="CD111" s="991"/>
      <c r="CE111" s="991"/>
      <c r="CF111" s="985" t="s">
        <v>439</v>
      </c>
      <c r="CG111" s="986"/>
      <c r="CH111" s="986"/>
      <c r="CI111" s="986"/>
      <c r="CJ111" s="986"/>
      <c r="CK111" s="1013"/>
      <c r="CL111" s="1014"/>
      <c r="CM111" s="987" t="s">
        <v>442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137</v>
      </c>
      <c r="DH111" s="991"/>
      <c r="DI111" s="991"/>
      <c r="DJ111" s="991"/>
      <c r="DK111" s="991"/>
      <c r="DL111" s="991" t="s">
        <v>438</v>
      </c>
      <c r="DM111" s="991"/>
      <c r="DN111" s="991"/>
      <c r="DO111" s="991"/>
      <c r="DP111" s="991"/>
      <c r="DQ111" s="991" t="s">
        <v>439</v>
      </c>
      <c r="DR111" s="991"/>
      <c r="DS111" s="991"/>
      <c r="DT111" s="991"/>
      <c r="DU111" s="991"/>
      <c r="DV111" s="992" t="s">
        <v>438</v>
      </c>
      <c r="DW111" s="992"/>
      <c r="DX111" s="992"/>
      <c r="DY111" s="992"/>
      <c r="DZ111" s="993"/>
    </row>
    <row r="112" spans="1:131" s="225" customFormat="1" ht="26.25" customHeight="1" x14ac:dyDescent="0.2">
      <c r="A112" s="1017" t="s">
        <v>443</v>
      </c>
      <c r="B112" s="1018"/>
      <c r="C112" s="988" t="s">
        <v>444</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137</v>
      </c>
      <c r="AB112" s="1024"/>
      <c r="AC112" s="1024"/>
      <c r="AD112" s="1024"/>
      <c r="AE112" s="1025"/>
      <c r="AF112" s="1026" t="s">
        <v>137</v>
      </c>
      <c r="AG112" s="1024"/>
      <c r="AH112" s="1024"/>
      <c r="AI112" s="1024"/>
      <c r="AJ112" s="1025"/>
      <c r="AK112" s="1026" t="s">
        <v>438</v>
      </c>
      <c r="AL112" s="1024"/>
      <c r="AM112" s="1024"/>
      <c r="AN112" s="1024"/>
      <c r="AO112" s="1025"/>
      <c r="AP112" s="1027" t="s">
        <v>439</v>
      </c>
      <c r="AQ112" s="1028"/>
      <c r="AR112" s="1028"/>
      <c r="AS112" s="1028"/>
      <c r="AT112" s="1029"/>
      <c r="AU112" s="973"/>
      <c r="AV112" s="974"/>
      <c r="AW112" s="974"/>
      <c r="AX112" s="974"/>
      <c r="AY112" s="974"/>
      <c r="AZ112" s="987" t="s">
        <v>445</v>
      </c>
      <c r="BA112" s="988"/>
      <c r="BB112" s="988"/>
      <c r="BC112" s="988"/>
      <c r="BD112" s="988"/>
      <c r="BE112" s="988"/>
      <c r="BF112" s="988"/>
      <c r="BG112" s="988"/>
      <c r="BH112" s="988"/>
      <c r="BI112" s="988"/>
      <c r="BJ112" s="988"/>
      <c r="BK112" s="988"/>
      <c r="BL112" s="988"/>
      <c r="BM112" s="988"/>
      <c r="BN112" s="988"/>
      <c r="BO112" s="988"/>
      <c r="BP112" s="989"/>
      <c r="BQ112" s="990">
        <v>6585486</v>
      </c>
      <c r="BR112" s="991"/>
      <c r="BS112" s="991"/>
      <c r="BT112" s="991"/>
      <c r="BU112" s="991"/>
      <c r="BV112" s="991">
        <v>6136422</v>
      </c>
      <c r="BW112" s="991"/>
      <c r="BX112" s="991"/>
      <c r="BY112" s="991"/>
      <c r="BZ112" s="991"/>
      <c r="CA112" s="991">
        <v>5334411</v>
      </c>
      <c r="CB112" s="991"/>
      <c r="CC112" s="991"/>
      <c r="CD112" s="991"/>
      <c r="CE112" s="991"/>
      <c r="CF112" s="985">
        <v>80.8</v>
      </c>
      <c r="CG112" s="986"/>
      <c r="CH112" s="986"/>
      <c r="CI112" s="986"/>
      <c r="CJ112" s="986"/>
      <c r="CK112" s="1013"/>
      <c r="CL112" s="1014"/>
      <c r="CM112" s="987" t="s">
        <v>446</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447</v>
      </c>
      <c r="DH112" s="991"/>
      <c r="DI112" s="991"/>
      <c r="DJ112" s="991"/>
      <c r="DK112" s="991"/>
      <c r="DL112" s="991" t="s">
        <v>439</v>
      </c>
      <c r="DM112" s="991"/>
      <c r="DN112" s="991"/>
      <c r="DO112" s="991"/>
      <c r="DP112" s="991"/>
      <c r="DQ112" s="991" t="s">
        <v>137</v>
      </c>
      <c r="DR112" s="991"/>
      <c r="DS112" s="991"/>
      <c r="DT112" s="991"/>
      <c r="DU112" s="991"/>
      <c r="DV112" s="992" t="s">
        <v>137</v>
      </c>
      <c r="DW112" s="992"/>
      <c r="DX112" s="992"/>
      <c r="DY112" s="992"/>
      <c r="DZ112" s="993"/>
    </row>
    <row r="113" spans="1:130" s="225" customFormat="1" ht="26.25" customHeight="1" x14ac:dyDescent="0.2">
      <c r="A113" s="1019"/>
      <c r="B113" s="1020"/>
      <c r="C113" s="988" t="s">
        <v>448</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565574</v>
      </c>
      <c r="AB113" s="1003"/>
      <c r="AC113" s="1003"/>
      <c r="AD113" s="1003"/>
      <c r="AE113" s="1004"/>
      <c r="AF113" s="1005">
        <v>475041</v>
      </c>
      <c r="AG113" s="1003"/>
      <c r="AH113" s="1003"/>
      <c r="AI113" s="1003"/>
      <c r="AJ113" s="1004"/>
      <c r="AK113" s="1005">
        <v>483006</v>
      </c>
      <c r="AL113" s="1003"/>
      <c r="AM113" s="1003"/>
      <c r="AN113" s="1003"/>
      <c r="AO113" s="1004"/>
      <c r="AP113" s="1006">
        <v>7.3</v>
      </c>
      <c r="AQ113" s="1007"/>
      <c r="AR113" s="1007"/>
      <c r="AS113" s="1007"/>
      <c r="AT113" s="1008"/>
      <c r="AU113" s="973"/>
      <c r="AV113" s="974"/>
      <c r="AW113" s="974"/>
      <c r="AX113" s="974"/>
      <c r="AY113" s="974"/>
      <c r="AZ113" s="987" t="s">
        <v>449</v>
      </c>
      <c r="BA113" s="988"/>
      <c r="BB113" s="988"/>
      <c r="BC113" s="988"/>
      <c r="BD113" s="988"/>
      <c r="BE113" s="988"/>
      <c r="BF113" s="988"/>
      <c r="BG113" s="988"/>
      <c r="BH113" s="988"/>
      <c r="BI113" s="988"/>
      <c r="BJ113" s="988"/>
      <c r="BK113" s="988"/>
      <c r="BL113" s="988"/>
      <c r="BM113" s="988"/>
      <c r="BN113" s="988"/>
      <c r="BO113" s="988"/>
      <c r="BP113" s="989"/>
      <c r="BQ113" s="990">
        <v>362461</v>
      </c>
      <c r="BR113" s="991"/>
      <c r="BS113" s="991"/>
      <c r="BT113" s="991"/>
      <c r="BU113" s="991"/>
      <c r="BV113" s="991">
        <v>356858</v>
      </c>
      <c r="BW113" s="991"/>
      <c r="BX113" s="991"/>
      <c r="BY113" s="991"/>
      <c r="BZ113" s="991"/>
      <c r="CA113" s="991">
        <v>373658</v>
      </c>
      <c r="CB113" s="991"/>
      <c r="CC113" s="991"/>
      <c r="CD113" s="991"/>
      <c r="CE113" s="991"/>
      <c r="CF113" s="985">
        <v>5.7</v>
      </c>
      <c r="CG113" s="986"/>
      <c r="CH113" s="986"/>
      <c r="CI113" s="986"/>
      <c r="CJ113" s="986"/>
      <c r="CK113" s="1013"/>
      <c r="CL113" s="1014"/>
      <c r="CM113" s="987" t="s">
        <v>450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438</v>
      </c>
      <c r="DH113" s="1024"/>
      <c r="DI113" s="1024"/>
      <c r="DJ113" s="1024"/>
      <c r="DK113" s="1025"/>
      <c r="DL113" s="1026" t="s">
        <v>137</v>
      </c>
      <c r="DM113" s="1024"/>
      <c r="DN113" s="1024"/>
      <c r="DO113" s="1024"/>
      <c r="DP113" s="1025"/>
      <c r="DQ113" s="1026" t="s">
        <v>137</v>
      </c>
      <c r="DR113" s="1024"/>
      <c r="DS113" s="1024"/>
      <c r="DT113" s="1024"/>
      <c r="DU113" s="1025"/>
      <c r="DV113" s="1027" t="s">
        <v>447</v>
      </c>
      <c r="DW113" s="1028"/>
      <c r="DX113" s="1028"/>
      <c r="DY113" s="1028"/>
      <c r="DZ113" s="1029"/>
    </row>
    <row r="114" spans="1:130" s="225" customFormat="1" ht="26.25" customHeight="1" x14ac:dyDescent="0.2">
      <c r="A114" s="1019"/>
      <c r="B114" s="1020"/>
      <c r="C114" s="988" t="s">
        <v>451</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114904</v>
      </c>
      <c r="AB114" s="1024"/>
      <c r="AC114" s="1024"/>
      <c r="AD114" s="1024"/>
      <c r="AE114" s="1025"/>
      <c r="AF114" s="1026">
        <v>109085</v>
      </c>
      <c r="AG114" s="1024"/>
      <c r="AH114" s="1024"/>
      <c r="AI114" s="1024"/>
      <c r="AJ114" s="1025"/>
      <c r="AK114" s="1026">
        <v>89195</v>
      </c>
      <c r="AL114" s="1024"/>
      <c r="AM114" s="1024"/>
      <c r="AN114" s="1024"/>
      <c r="AO114" s="1025"/>
      <c r="AP114" s="1027">
        <v>1.4</v>
      </c>
      <c r="AQ114" s="1028"/>
      <c r="AR114" s="1028"/>
      <c r="AS114" s="1028"/>
      <c r="AT114" s="1029"/>
      <c r="AU114" s="973"/>
      <c r="AV114" s="974"/>
      <c r="AW114" s="974"/>
      <c r="AX114" s="974"/>
      <c r="AY114" s="974"/>
      <c r="AZ114" s="987" t="s">
        <v>452</v>
      </c>
      <c r="BA114" s="988"/>
      <c r="BB114" s="988"/>
      <c r="BC114" s="988"/>
      <c r="BD114" s="988"/>
      <c r="BE114" s="988"/>
      <c r="BF114" s="988"/>
      <c r="BG114" s="988"/>
      <c r="BH114" s="988"/>
      <c r="BI114" s="988"/>
      <c r="BJ114" s="988"/>
      <c r="BK114" s="988"/>
      <c r="BL114" s="988"/>
      <c r="BM114" s="988"/>
      <c r="BN114" s="988"/>
      <c r="BO114" s="988"/>
      <c r="BP114" s="989"/>
      <c r="BQ114" s="990">
        <v>2261211</v>
      </c>
      <c r="BR114" s="991"/>
      <c r="BS114" s="991"/>
      <c r="BT114" s="991"/>
      <c r="BU114" s="991"/>
      <c r="BV114" s="991">
        <v>2215429</v>
      </c>
      <c r="BW114" s="991"/>
      <c r="BX114" s="991"/>
      <c r="BY114" s="991"/>
      <c r="BZ114" s="991"/>
      <c r="CA114" s="991">
        <v>2154585</v>
      </c>
      <c r="CB114" s="991"/>
      <c r="CC114" s="991"/>
      <c r="CD114" s="991"/>
      <c r="CE114" s="991"/>
      <c r="CF114" s="985">
        <v>32.6</v>
      </c>
      <c r="CG114" s="986"/>
      <c r="CH114" s="986"/>
      <c r="CI114" s="986"/>
      <c r="CJ114" s="986"/>
      <c r="CK114" s="1013"/>
      <c r="CL114" s="1014"/>
      <c r="CM114" s="987" t="s">
        <v>453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439</v>
      </c>
      <c r="DH114" s="1024"/>
      <c r="DI114" s="1024"/>
      <c r="DJ114" s="1024"/>
      <c r="DK114" s="1025"/>
      <c r="DL114" s="1026" t="s">
        <v>447</v>
      </c>
      <c r="DM114" s="1024"/>
      <c r="DN114" s="1024"/>
      <c r="DO114" s="1024"/>
      <c r="DP114" s="1025"/>
      <c r="DQ114" s="1026" t="s">
        <v>447</v>
      </c>
      <c r="DR114" s="1024"/>
      <c r="DS114" s="1024"/>
      <c r="DT114" s="1024"/>
      <c r="DU114" s="1025"/>
      <c r="DV114" s="1027" t="s">
        <v>447</v>
      </c>
      <c r="DW114" s="1028"/>
      <c r="DX114" s="1028"/>
      <c r="DY114" s="1028"/>
      <c r="DZ114" s="1029"/>
    </row>
    <row r="115" spans="1:130" s="225" customFormat="1" ht="26.25" customHeight="1" x14ac:dyDescent="0.2">
      <c r="A115" s="1019"/>
      <c r="B115" s="1020"/>
      <c r="C115" s="988" t="s">
        <v>454</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1924</v>
      </c>
      <c r="AB115" s="1003"/>
      <c r="AC115" s="1003"/>
      <c r="AD115" s="1003"/>
      <c r="AE115" s="1004"/>
      <c r="AF115" s="1005">
        <v>1648</v>
      </c>
      <c r="AG115" s="1003"/>
      <c r="AH115" s="1003"/>
      <c r="AI115" s="1003"/>
      <c r="AJ115" s="1004"/>
      <c r="AK115" s="1005">
        <v>1378</v>
      </c>
      <c r="AL115" s="1003"/>
      <c r="AM115" s="1003"/>
      <c r="AN115" s="1003"/>
      <c r="AO115" s="1004"/>
      <c r="AP115" s="1006">
        <v>0</v>
      </c>
      <c r="AQ115" s="1007"/>
      <c r="AR115" s="1007"/>
      <c r="AS115" s="1007"/>
      <c r="AT115" s="1008"/>
      <c r="AU115" s="973"/>
      <c r="AV115" s="974"/>
      <c r="AW115" s="974"/>
      <c r="AX115" s="974"/>
      <c r="AY115" s="974"/>
      <c r="AZ115" s="987" t="s">
        <v>455</v>
      </c>
      <c r="BA115" s="988"/>
      <c r="BB115" s="988"/>
      <c r="BC115" s="988"/>
      <c r="BD115" s="988"/>
      <c r="BE115" s="988"/>
      <c r="BF115" s="988"/>
      <c r="BG115" s="988"/>
      <c r="BH115" s="988"/>
      <c r="BI115" s="988"/>
      <c r="BJ115" s="988"/>
      <c r="BK115" s="988"/>
      <c r="BL115" s="988"/>
      <c r="BM115" s="988"/>
      <c r="BN115" s="988"/>
      <c r="BO115" s="988"/>
      <c r="BP115" s="989"/>
      <c r="BQ115" s="990" t="s">
        <v>438</v>
      </c>
      <c r="BR115" s="991"/>
      <c r="BS115" s="991"/>
      <c r="BT115" s="991"/>
      <c r="BU115" s="991"/>
      <c r="BV115" s="991">
        <v>150000</v>
      </c>
      <c r="BW115" s="991"/>
      <c r="BX115" s="991"/>
      <c r="BY115" s="991"/>
      <c r="BZ115" s="991"/>
      <c r="CA115" s="991">
        <v>124793</v>
      </c>
      <c r="CB115" s="991"/>
      <c r="CC115" s="991"/>
      <c r="CD115" s="991"/>
      <c r="CE115" s="991"/>
      <c r="CF115" s="985">
        <v>1.9</v>
      </c>
      <c r="CG115" s="986"/>
      <c r="CH115" s="986"/>
      <c r="CI115" s="986"/>
      <c r="CJ115" s="986"/>
      <c r="CK115" s="1013"/>
      <c r="CL115" s="1014"/>
      <c r="CM115" s="987" t="s">
        <v>456</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137</v>
      </c>
      <c r="DH115" s="1024"/>
      <c r="DI115" s="1024"/>
      <c r="DJ115" s="1024"/>
      <c r="DK115" s="1025"/>
      <c r="DL115" s="1026" t="s">
        <v>447</v>
      </c>
      <c r="DM115" s="1024"/>
      <c r="DN115" s="1024"/>
      <c r="DO115" s="1024"/>
      <c r="DP115" s="1025"/>
      <c r="DQ115" s="1026" t="s">
        <v>447</v>
      </c>
      <c r="DR115" s="1024"/>
      <c r="DS115" s="1024"/>
      <c r="DT115" s="1024"/>
      <c r="DU115" s="1025"/>
      <c r="DV115" s="1027" t="s">
        <v>137</v>
      </c>
      <c r="DW115" s="1028"/>
      <c r="DX115" s="1028"/>
      <c r="DY115" s="1028"/>
      <c r="DZ115" s="1029"/>
    </row>
    <row r="116" spans="1:130" s="225" customFormat="1" ht="26.25" customHeight="1" x14ac:dyDescent="0.2">
      <c r="A116" s="1021"/>
      <c r="B116" s="1022"/>
      <c r="C116" s="1030" t="s">
        <v>457</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137</v>
      </c>
      <c r="AB116" s="1024"/>
      <c r="AC116" s="1024"/>
      <c r="AD116" s="1024"/>
      <c r="AE116" s="1025"/>
      <c r="AF116" s="1026" t="s">
        <v>447</v>
      </c>
      <c r="AG116" s="1024"/>
      <c r="AH116" s="1024"/>
      <c r="AI116" s="1024"/>
      <c r="AJ116" s="1025"/>
      <c r="AK116" s="1026" t="s">
        <v>439</v>
      </c>
      <c r="AL116" s="1024"/>
      <c r="AM116" s="1024"/>
      <c r="AN116" s="1024"/>
      <c r="AO116" s="1025"/>
      <c r="AP116" s="1027" t="s">
        <v>447</v>
      </c>
      <c r="AQ116" s="1028"/>
      <c r="AR116" s="1028"/>
      <c r="AS116" s="1028"/>
      <c r="AT116" s="1029"/>
      <c r="AU116" s="973"/>
      <c r="AV116" s="974"/>
      <c r="AW116" s="974"/>
      <c r="AX116" s="974"/>
      <c r="AY116" s="974"/>
      <c r="AZ116" s="1032" t="s">
        <v>458</v>
      </c>
      <c r="BA116" s="1033"/>
      <c r="BB116" s="1033"/>
      <c r="BC116" s="1033"/>
      <c r="BD116" s="1033"/>
      <c r="BE116" s="1033"/>
      <c r="BF116" s="1033"/>
      <c r="BG116" s="1033"/>
      <c r="BH116" s="1033"/>
      <c r="BI116" s="1033"/>
      <c r="BJ116" s="1033"/>
      <c r="BK116" s="1033"/>
      <c r="BL116" s="1033"/>
      <c r="BM116" s="1033"/>
      <c r="BN116" s="1033"/>
      <c r="BO116" s="1033"/>
      <c r="BP116" s="1034"/>
      <c r="BQ116" s="990" t="s">
        <v>137</v>
      </c>
      <c r="BR116" s="991"/>
      <c r="BS116" s="991"/>
      <c r="BT116" s="991"/>
      <c r="BU116" s="991"/>
      <c r="BV116" s="991" t="s">
        <v>137</v>
      </c>
      <c r="BW116" s="991"/>
      <c r="BX116" s="991"/>
      <c r="BY116" s="991"/>
      <c r="BZ116" s="991"/>
      <c r="CA116" s="991" t="s">
        <v>438</v>
      </c>
      <c r="CB116" s="991"/>
      <c r="CC116" s="991"/>
      <c r="CD116" s="991"/>
      <c r="CE116" s="991"/>
      <c r="CF116" s="985" t="s">
        <v>438</v>
      </c>
      <c r="CG116" s="986"/>
      <c r="CH116" s="986"/>
      <c r="CI116" s="986"/>
      <c r="CJ116" s="986"/>
      <c r="CK116" s="1013"/>
      <c r="CL116" s="1014"/>
      <c r="CM116" s="987" t="s">
        <v>459</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447</v>
      </c>
      <c r="DH116" s="1024"/>
      <c r="DI116" s="1024"/>
      <c r="DJ116" s="1024"/>
      <c r="DK116" s="1025"/>
      <c r="DL116" s="1026" t="s">
        <v>439</v>
      </c>
      <c r="DM116" s="1024"/>
      <c r="DN116" s="1024"/>
      <c r="DO116" s="1024"/>
      <c r="DP116" s="1025"/>
      <c r="DQ116" s="1026" t="s">
        <v>137</v>
      </c>
      <c r="DR116" s="1024"/>
      <c r="DS116" s="1024"/>
      <c r="DT116" s="1024"/>
      <c r="DU116" s="1025"/>
      <c r="DV116" s="1027" t="s">
        <v>439</v>
      </c>
      <c r="DW116" s="1028"/>
      <c r="DX116" s="1028"/>
      <c r="DY116" s="1028"/>
      <c r="DZ116" s="1029"/>
    </row>
    <row r="117" spans="1:130" s="225" customFormat="1" ht="26.25" customHeight="1" x14ac:dyDescent="0.2">
      <c r="A117" s="97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460</v>
      </c>
      <c r="Z117" s="959"/>
      <c r="AA117" s="1043">
        <v>1972708</v>
      </c>
      <c r="AB117" s="1044"/>
      <c r="AC117" s="1044"/>
      <c r="AD117" s="1044"/>
      <c r="AE117" s="1045"/>
      <c r="AF117" s="1046">
        <v>1884560</v>
      </c>
      <c r="AG117" s="1044"/>
      <c r="AH117" s="1044"/>
      <c r="AI117" s="1044"/>
      <c r="AJ117" s="1045"/>
      <c r="AK117" s="1046">
        <v>1871777</v>
      </c>
      <c r="AL117" s="1044"/>
      <c r="AM117" s="1044"/>
      <c r="AN117" s="1044"/>
      <c r="AO117" s="1045"/>
      <c r="AP117" s="1047"/>
      <c r="AQ117" s="1048"/>
      <c r="AR117" s="1048"/>
      <c r="AS117" s="1048"/>
      <c r="AT117" s="1049"/>
      <c r="AU117" s="973"/>
      <c r="AV117" s="974"/>
      <c r="AW117" s="974"/>
      <c r="AX117" s="974"/>
      <c r="AY117" s="974"/>
      <c r="AZ117" s="1039" t="s">
        <v>461</v>
      </c>
      <c r="BA117" s="1040"/>
      <c r="BB117" s="1040"/>
      <c r="BC117" s="1040"/>
      <c r="BD117" s="1040"/>
      <c r="BE117" s="1040"/>
      <c r="BF117" s="1040"/>
      <c r="BG117" s="1040"/>
      <c r="BH117" s="1040"/>
      <c r="BI117" s="1040"/>
      <c r="BJ117" s="1040"/>
      <c r="BK117" s="1040"/>
      <c r="BL117" s="1040"/>
      <c r="BM117" s="1040"/>
      <c r="BN117" s="1040"/>
      <c r="BO117" s="1040"/>
      <c r="BP117" s="1041"/>
      <c r="BQ117" s="990" t="s">
        <v>137</v>
      </c>
      <c r="BR117" s="991"/>
      <c r="BS117" s="991"/>
      <c r="BT117" s="991"/>
      <c r="BU117" s="991"/>
      <c r="BV117" s="991" t="s">
        <v>137</v>
      </c>
      <c r="BW117" s="991"/>
      <c r="BX117" s="991"/>
      <c r="BY117" s="991"/>
      <c r="BZ117" s="991"/>
      <c r="CA117" s="991" t="s">
        <v>137</v>
      </c>
      <c r="CB117" s="991"/>
      <c r="CC117" s="991"/>
      <c r="CD117" s="991"/>
      <c r="CE117" s="991"/>
      <c r="CF117" s="985" t="s">
        <v>137</v>
      </c>
      <c r="CG117" s="986"/>
      <c r="CH117" s="986"/>
      <c r="CI117" s="986"/>
      <c r="CJ117" s="986"/>
      <c r="CK117" s="1013"/>
      <c r="CL117" s="1014"/>
      <c r="CM117" s="987" t="s">
        <v>462</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439</v>
      </c>
      <c r="DH117" s="1024"/>
      <c r="DI117" s="1024"/>
      <c r="DJ117" s="1024"/>
      <c r="DK117" s="1025"/>
      <c r="DL117" s="1026" t="s">
        <v>137</v>
      </c>
      <c r="DM117" s="1024"/>
      <c r="DN117" s="1024"/>
      <c r="DO117" s="1024"/>
      <c r="DP117" s="1025"/>
      <c r="DQ117" s="1026" t="s">
        <v>137</v>
      </c>
      <c r="DR117" s="1024"/>
      <c r="DS117" s="1024"/>
      <c r="DT117" s="1024"/>
      <c r="DU117" s="1025"/>
      <c r="DV117" s="1027" t="s">
        <v>438</v>
      </c>
      <c r="DW117" s="1028"/>
      <c r="DX117" s="1028"/>
      <c r="DY117" s="1028"/>
      <c r="DZ117" s="1029"/>
    </row>
    <row r="118" spans="1:130" s="225" customFormat="1" ht="26.25" customHeight="1" x14ac:dyDescent="0.2">
      <c r="A118" s="977" t="s">
        <v>433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430</v>
      </c>
      <c r="AB118" s="958"/>
      <c r="AC118" s="958"/>
      <c r="AD118" s="958"/>
      <c r="AE118" s="959"/>
      <c r="AF118" s="957" t="s">
        <v>431</v>
      </c>
      <c r="AG118" s="958"/>
      <c r="AH118" s="958"/>
      <c r="AI118" s="958"/>
      <c r="AJ118" s="959"/>
      <c r="AK118" s="957" t="s">
        <v>308</v>
      </c>
      <c r="AL118" s="958"/>
      <c r="AM118" s="958"/>
      <c r="AN118" s="958"/>
      <c r="AO118" s="959"/>
      <c r="AP118" s="1035" t="s">
        <v>432</v>
      </c>
      <c r="AQ118" s="1036"/>
      <c r="AR118" s="1036"/>
      <c r="AS118" s="1036"/>
      <c r="AT118" s="1037"/>
      <c r="AU118" s="973"/>
      <c r="AV118" s="974"/>
      <c r="AW118" s="974"/>
      <c r="AX118" s="974"/>
      <c r="AY118" s="974"/>
      <c r="AZ118" s="1038" t="s">
        <v>463</v>
      </c>
      <c r="BA118" s="1030"/>
      <c r="BB118" s="1030"/>
      <c r="BC118" s="1030"/>
      <c r="BD118" s="1030"/>
      <c r="BE118" s="1030"/>
      <c r="BF118" s="1030"/>
      <c r="BG118" s="1030"/>
      <c r="BH118" s="1030"/>
      <c r="BI118" s="1030"/>
      <c r="BJ118" s="1030"/>
      <c r="BK118" s="1030"/>
      <c r="BL118" s="1030"/>
      <c r="BM118" s="1030"/>
      <c r="BN118" s="1030"/>
      <c r="BO118" s="1030"/>
      <c r="BP118" s="1031"/>
      <c r="BQ118" s="1064" t="s">
        <v>137</v>
      </c>
      <c r="BR118" s="1065"/>
      <c r="BS118" s="1065"/>
      <c r="BT118" s="1065"/>
      <c r="BU118" s="1065"/>
      <c r="BV118" s="1065" t="s">
        <v>137</v>
      </c>
      <c r="BW118" s="1065"/>
      <c r="BX118" s="1065"/>
      <c r="BY118" s="1065"/>
      <c r="BZ118" s="1065"/>
      <c r="CA118" s="1065" t="s">
        <v>137</v>
      </c>
      <c r="CB118" s="1065"/>
      <c r="CC118" s="1065"/>
      <c r="CD118" s="1065"/>
      <c r="CE118" s="1065"/>
      <c r="CF118" s="985" t="s">
        <v>439</v>
      </c>
      <c r="CG118" s="986"/>
      <c r="CH118" s="986"/>
      <c r="CI118" s="986"/>
      <c r="CJ118" s="986"/>
      <c r="CK118" s="1013"/>
      <c r="CL118" s="1014"/>
      <c r="CM118" s="987" t="s">
        <v>464</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137</v>
      </c>
      <c r="DH118" s="1024"/>
      <c r="DI118" s="1024"/>
      <c r="DJ118" s="1024"/>
      <c r="DK118" s="1025"/>
      <c r="DL118" s="1026" t="s">
        <v>137</v>
      </c>
      <c r="DM118" s="1024"/>
      <c r="DN118" s="1024"/>
      <c r="DO118" s="1024"/>
      <c r="DP118" s="1025"/>
      <c r="DQ118" s="1026" t="s">
        <v>137</v>
      </c>
      <c r="DR118" s="1024"/>
      <c r="DS118" s="1024"/>
      <c r="DT118" s="1024"/>
      <c r="DU118" s="1025"/>
      <c r="DV118" s="1027" t="s">
        <v>137</v>
      </c>
      <c r="DW118" s="1028"/>
      <c r="DX118" s="1028"/>
      <c r="DY118" s="1028"/>
      <c r="DZ118" s="1029"/>
    </row>
    <row r="119" spans="1:130" s="225" customFormat="1" ht="26.25" customHeight="1" x14ac:dyDescent="0.2">
      <c r="A119" s="1121" t="s">
        <v>436</v>
      </c>
      <c r="B119" s="1012"/>
      <c r="C119" s="994" t="s">
        <v>437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137</v>
      </c>
      <c r="AB119" s="965"/>
      <c r="AC119" s="965"/>
      <c r="AD119" s="965"/>
      <c r="AE119" s="966"/>
      <c r="AF119" s="967" t="s">
        <v>137</v>
      </c>
      <c r="AG119" s="965"/>
      <c r="AH119" s="965"/>
      <c r="AI119" s="965"/>
      <c r="AJ119" s="966"/>
      <c r="AK119" s="967" t="s">
        <v>137</v>
      </c>
      <c r="AL119" s="965"/>
      <c r="AM119" s="965"/>
      <c r="AN119" s="965"/>
      <c r="AO119" s="966"/>
      <c r="AP119" s="968" t="s">
        <v>439</v>
      </c>
      <c r="AQ119" s="969"/>
      <c r="AR119" s="969"/>
      <c r="AS119" s="969"/>
      <c r="AT119" s="970"/>
      <c r="AU119" s="975"/>
      <c r="AV119" s="976"/>
      <c r="AW119" s="976"/>
      <c r="AX119" s="976"/>
      <c r="AY119" s="976"/>
      <c r="AZ119" s="246" t="s">
        <v>189</v>
      </c>
      <c r="BA119" s="246"/>
      <c r="BB119" s="246"/>
      <c r="BC119" s="246"/>
      <c r="BD119" s="246"/>
      <c r="BE119" s="246"/>
      <c r="BF119" s="246"/>
      <c r="BG119" s="246"/>
      <c r="BH119" s="246"/>
      <c r="BI119" s="246"/>
      <c r="BJ119" s="246"/>
      <c r="BK119" s="246"/>
      <c r="BL119" s="246"/>
      <c r="BM119" s="246"/>
      <c r="BN119" s="246"/>
      <c r="BO119" s="1042" t="s">
        <v>465</v>
      </c>
      <c r="BP119" s="1070"/>
      <c r="BQ119" s="1064">
        <v>23095806</v>
      </c>
      <c r="BR119" s="1065"/>
      <c r="BS119" s="1065"/>
      <c r="BT119" s="1065"/>
      <c r="BU119" s="1065"/>
      <c r="BV119" s="1065">
        <v>22630393</v>
      </c>
      <c r="BW119" s="1065"/>
      <c r="BX119" s="1065"/>
      <c r="BY119" s="1065"/>
      <c r="BZ119" s="1065"/>
      <c r="CA119" s="1065">
        <v>21757914</v>
      </c>
      <c r="CB119" s="1065"/>
      <c r="CC119" s="1065"/>
      <c r="CD119" s="1065"/>
      <c r="CE119" s="1065"/>
      <c r="CF119" s="1066"/>
      <c r="CG119" s="1067"/>
      <c r="CH119" s="1067"/>
      <c r="CI119" s="1067"/>
      <c r="CJ119" s="1068"/>
      <c r="CK119" s="1015"/>
      <c r="CL119" s="1016"/>
      <c r="CM119" s="1038" t="s">
        <v>466</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439</v>
      </c>
      <c r="DH119" s="1051"/>
      <c r="DI119" s="1051"/>
      <c r="DJ119" s="1051"/>
      <c r="DK119" s="1052"/>
      <c r="DL119" s="1050" t="s">
        <v>439</v>
      </c>
      <c r="DM119" s="1051"/>
      <c r="DN119" s="1051"/>
      <c r="DO119" s="1051"/>
      <c r="DP119" s="1052"/>
      <c r="DQ119" s="1050" t="s">
        <v>439</v>
      </c>
      <c r="DR119" s="1051"/>
      <c r="DS119" s="1051"/>
      <c r="DT119" s="1051"/>
      <c r="DU119" s="1052"/>
      <c r="DV119" s="1053" t="s">
        <v>439</v>
      </c>
      <c r="DW119" s="1054"/>
      <c r="DX119" s="1054"/>
      <c r="DY119" s="1054"/>
      <c r="DZ119" s="1055"/>
    </row>
    <row r="120" spans="1:130" s="225" customFormat="1" ht="26.25" customHeight="1" x14ac:dyDescent="0.2">
      <c r="A120" s="1122"/>
      <c r="B120" s="1014"/>
      <c r="C120" s="987" t="s">
        <v>442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439</v>
      </c>
      <c r="AB120" s="1024"/>
      <c r="AC120" s="1024"/>
      <c r="AD120" s="1024"/>
      <c r="AE120" s="1025"/>
      <c r="AF120" s="1026" t="s">
        <v>439</v>
      </c>
      <c r="AG120" s="1024"/>
      <c r="AH120" s="1024"/>
      <c r="AI120" s="1024"/>
      <c r="AJ120" s="1025"/>
      <c r="AK120" s="1026" t="s">
        <v>439</v>
      </c>
      <c r="AL120" s="1024"/>
      <c r="AM120" s="1024"/>
      <c r="AN120" s="1024"/>
      <c r="AO120" s="1025"/>
      <c r="AP120" s="1027" t="s">
        <v>137</v>
      </c>
      <c r="AQ120" s="1028"/>
      <c r="AR120" s="1028"/>
      <c r="AS120" s="1028"/>
      <c r="AT120" s="1029"/>
      <c r="AU120" s="1056" t="s">
        <v>467</v>
      </c>
      <c r="AV120" s="1057"/>
      <c r="AW120" s="1057"/>
      <c r="AX120" s="1057"/>
      <c r="AY120" s="1058"/>
      <c r="AZ120" s="994" t="s">
        <v>468</v>
      </c>
      <c r="BA120" s="962"/>
      <c r="BB120" s="962"/>
      <c r="BC120" s="962"/>
      <c r="BD120" s="962"/>
      <c r="BE120" s="962"/>
      <c r="BF120" s="962"/>
      <c r="BG120" s="962"/>
      <c r="BH120" s="962"/>
      <c r="BI120" s="962"/>
      <c r="BJ120" s="962"/>
      <c r="BK120" s="962"/>
      <c r="BL120" s="962"/>
      <c r="BM120" s="962"/>
      <c r="BN120" s="962"/>
      <c r="BO120" s="962"/>
      <c r="BP120" s="963"/>
      <c r="BQ120" s="995">
        <v>2053748</v>
      </c>
      <c r="BR120" s="996"/>
      <c r="BS120" s="996"/>
      <c r="BT120" s="996"/>
      <c r="BU120" s="996"/>
      <c r="BV120" s="996">
        <v>2507299</v>
      </c>
      <c r="BW120" s="996"/>
      <c r="BX120" s="996"/>
      <c r="BY120" s="996"/>
      <c r="BZ120" s="996"/>
      <c r="CA120" s="996">
        <v>3454336</v>
      </c>
      <c r="CB120" s="996"/>
      <c r="CC120" s="996"/>
      <c r="CD120" s="996"/>
      <c r="CE120" s="996"/>
      <c r="CF120" s="1009">
        <v>52.3</v>
      </c>
      <c r="CG120" s="1010"/>
      <c r="CH120" s="1010"/>
      <c r="CI120" s="1010"/>
      <c r="CJ120" s="1010"/>
      <c r="CK120" s="1071" t="s">
        <v>469</v>
      </c>
      <c r="CL120" s="1072"/>
      <c r="CM120" s="1072"/>
      <c r="CN120" s="1072"/>
      <c r="CO120" s="1073"/>
      <c r="CP120" s="1079" t="s">
        <v>470</v>
      </c>
      <c r="CQ120" s="1080"/>
      <c r="CR120" s="1080"/>
      <c r="CS120" s="1080"/>
      <c r="CT120" s="1080"/>
      <c r="CU120" s="1080"/>
      <c r="CV120" s="1080"/>
      <c r="CW120" s="1080"/>
      <c r="CX120" s="1080"/>
      <c r="CY120" s="1080"/>
      <c r="CZ120" s="1080"/>
      <c r="DA120" s="1080"/>
      <c r="DB120" s="1080"/>
      <c r="DC120" s="1080"/>
      <c r="DD120" s="1080"/>
      <c r="DE120" s="1080"/>
      <c r="DF120" s="1081"/>
      <c r="DG120" s="995" t="s">
        <v>439</v>
      </c>
      <c r="DH120" s="996"/>
      <c r="DI120" s="996"/>
      <c r="DJ120" s="996"/>
      <c r="DK120" s="996"/>
      <c r="DL120" s="996">
        <v>5939367</v>
      </c>
      <c r="DM120" s="996"/>
      <c r="DN120" s="996"/>
      <c r="DO120" s="996"/>
      <c r="DP120" s="996"/>
      <c r="DQ120" s="996">
        <v>5262065</v>
      </c>
      <c r="DR120" s="996"/>
      <c r="DS120" s="996"/>
      <c r="DT120" s="996"/>
      <c r="DU120" s="996"/>
      <c r="DV120" s="997">
        <v>79.7</v>
      </c>
      <c r="DW120" s="997"/>
      <c r="DX120" s="997"/>
      <c r="DY120" s="997"/>
      <c r="DZ120" s="998"/>
    </row>
    <row r="121" spans="1:130" s="225" customFormat="1" ht="26.25" customHeight="1" x14ac:dyDescent="0.2">
      <c r="A121" s="1122"/>
      <c r="B121" s="1014"/>
      <c r="C121" s="1039" t="s">
        <v>471</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439</v>
      </c>
      <c r="AB121" s="1024"/>
      <c r="AC121" s="1024"/>
      <c r="AD121" s="1024"/>
      <c r="AE121" s="1025"/>
      <c r="AF121" s="1026" t="s">
        <v>439</v>
      </c>
      <c r="AG121" s="1024"/>
      <c r="AH121" s="1024"/>
      <c r="AI121" s="1024"/>
      <c r="AJ121" s="1025"/>
      <c r="AK121" s="1026" t="s">
        <v>137</v>
      </c>
      <c r="AL121" s="1024"/>
      <c r="AM121" s="1024"/>
      <c r="AN121" s="1024"/>
      <c r="AO121" s="1025"/>
      <c r="AP121" s="1027" t="s">
        <v>439</v>
      </c>
      <c r="AQ121" s="1028"/>
      <c r="AR121" s="1028"/>
      <c r="AS121" s="1028"/>
      <c r="AT121" s="1029"/>
      <c r="AU121" s="1059"/>
      <c r="AV121" s="1060"/>
      <c r="AW121" s="1060"/>
      <c r="AX121" s="1060"/>
      <c r="AY121" s="1061"/>
      <c r="AZ121" s="987" t="s">
        <v>472</v>
      </c>
      <c r="BA121" s="988"/>
      <c r="BB121" s="988"/>
      <c r="BC121" s="988"/>
      <c r="BD121" s="988"/>
      <c r="BE121" s="988"/>
      <c r="BF121" s="988"/>
      <c r="BG121" s="988"/>
      <c r="BH121" s="988"/>
      <c r="BI121" s="988"/>
      <c r="BJ121" s="988"/>
      <c r="BK121" s="988"/>
      <c r="BL121" s="988"/>
      <c r="BM121" s="988"/>
      <c r="BN121" s="988"/>
      <c r="BO121" s="988"/>
      <c r="BP121" s="989"/>
      <c r="BQ121" s="990">
        <v>1494276</v>
      </c>
      <c r="BR121" s="991"/>
      <c r="BS121" s="991"/>
      <c r="BT121" s="991"/>
      <c r="BU121" s="991"/>
      <c r="BV121" s="991">
        <v>1372358</v>
      </c>
      <c r="BW121" s="991"/>
      <c r="BX121" s="991"/>
      <c r="BY121" s="991"/>
      <c r="BZ121" s="991"/>
      <c r="CA121" s="991">
        <v>1284100</v>
      </c>
      <c r="CB121" s="991"/>
      <c r="CC121" s="991"/>
      <c r="CD121" s="991"/>
      <c r="CE121" s="991"/>
      <c r="CF121" s="985">
        <v>19.399999999999999</v>
      </c>
      <c r="CG121" s="986"/>
      <c r="CH121" s="986"/>
      <c r="CI121" s="986"/>
      <c r="CJ121" s="986"/>
      <c r="CK121" s="1074"/>
      <c r="CL121" s="1075"/>
      <c r="CM121" s="1075"/>
      <c r="CN121" s="1075"/>
      <c r="CO121" s="1076"/>
      <c r="CP121" s="1084" t="s">
        <v>473</v>
      </c>
      <c r="CQ121" s="1085"/>
      <c r="CR121" s="1085"/>
      <c r="CS121" s="1085"/>
      <c r="CT121" s="1085"/>
      <c r="CU121" s="1085"/>
      <c r="CV121" s="1085"/>
      <c r="CW121" s="1085"/>
      <c r="CX121" s="1085"/>
      <c r="CY121" s="1085"/>
      <c r="CZ121" s="1085"/>
      <c r="DA121" s="1085"/>
      <c r="DB121" s="1085"/>
      <c r="DC121" s="1085"/>
      <c r="DD121" s="1085"/>
      <c r="DE121" s="1085"/>
      <c r="DF121" s="1086"/>
      <c r="DG121" s="990">
        <v>99137</v>
      </c>
      <c r="DH121" s="991"/>
      <c r="DI121" s="991"/>
      <c r="DJ121" s="991"/>
      <c r="DK121" s="991"/>
      <c r="DL121" s="991">
        <v>197055</v>
      </c>
      <c r="DM121" s="991"/>
      <c r="DN121" s="991"/>
      <c r="DO121" s="991"/>
      <c r="DP121" s="991"/>
      <c r="DQ121" s="991">
        <v>72346</v>
      </c>
      <c r="DR121" s="991"/>
      <c r="DS121" s="991"/>
      <c r="DT121" s="991"/>
      <c r="DU121" s="991"/>
      <c r="DV121" s="992">
        <v>1.1000000000000001</v>
      </c>
      <c r="DW121" s="992"/>
      <c r="DX121" s="992"/>
      <c r="DY121" s="992"/>
      <c r="DZ121" s="993"/>
    </row>
    <row r="122" spans="1:130" s="225" customFormat="1" ht="26.25" customHeight="1" x14ac:dyDescent="0.2">
      <c r="A122" s="1122"/>
      <c r="B122" s="1014"/>
      <c r="C122" s="987" t="s">
        <v>453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439</v>
      </c>
      <c r="AB122" s="1024"/>
      <c r="AC122" s="1024"/>
      <c r="AD122" s="1024"/>
      <c r="AE122" s="1025"/>
      <c r="AF122" s="1026" t="s">
        <v>439</v>
      </c>
      <c r="AG122" s="1024"/>
      <c r="AH122" s="1024"/>
      <c r="AI122" s="1024"/>
      <c r="AJ122" s="1025"/>
      <c r="AK122" s="1026" t="s">
        <v>439</v>
      </c>
      <c r="AL122" s="1024"/>
      <c r="AM122" s="1024"/>
      <c r="AN122" s="1024"/>
      <c r="AO122" s="1025"/>
      <c r="AP122" s="1027" t="s">
        <v>439</v>
      </c>
      <c r="AQ122" s="1028"/>
      <c r="AR122" s="1028"/>
      <c r="AS122" s="1028"/>
      <c r="AT122" s="1029"/>
      <c r="AU122" s="1059"/>
      <c r="AV122" s="1060"/>
      <c r="AW122" s="1060"/>
      <c r="AX122" s="1060"/>
      <c r="AY122" s="1061"/>
      <c r="AZ122" s="1038" t="s">
        <v>474</v>
      </c>
      <c r="BA122" s="1030"/>
      <c r="BB122" s="1030"/>
      <c r="BC122" s="1030"/>
      <c r="BD122" s="1030"/>
      <c r="BE122" s="1030"/>
      <c r="BF122" s="1030"/>
      <c r="BG122" s="1030"/>
      <c r="BH122" s="1030"/>
      <c r="BI122" s="1030"/>
      <c r="BJ122" s="1030"/>
      <c r="BK122" s="1030"/>
      <c r="BL122" s="1030"/>
      <c r="BM122" s="1030"/>
      <c r="BN122" s="1030"/>
      <c r="BO122" s="1030"/>
      <c r="BP122" s="1031"/>
      <c r="BQ122" s="1064">
        <v>12994440</v>
      </c>
      <c r="BR122" s="1065"/>
      <c r="BS122" s="1065"/>
      <c r="BT122" s="1065"/>
      <c r="BU122" s="1065"/>
      <c r="BV122" s="1065">
        <v>12850435</v>
      </c>
      <c r="BW122" s="1065"/>
      <c r="BX122" s="1065"/>
      <c r="BY122" s="1065"/>
      <c r="BZ122" s="1065"/>
      <c r="CA122" s="1065">
        <v>12916324</v>
      </c>
      <c r="CB122" s="1065"/>
      <c r="CC122" s="1065"/>
      <c r="CD122" s="1065"/>
      <c r="CE122" s="1065"/>
      <c r="CF122" s="1082">
        <v>195.6</v>
      </c>
      <c r="CG122" s="1083"/>
      <c r="CH122" s="1083"/>
      <c r="CI122" s="1083"/>
      <c r="CJ122" s="1083"/>
      <c r="CK122" s="1074"/>
      <c r="CL122" s="1075"/>
      <c r="CM122" s="1075"/>
      <c r="CN122" s="1075"/>
      <c r="CO122" s="1076"/>
      <c r="CP122" s="1084" t="s">
        <v>475</v>
      </c>
      <c r="CQ122" s="1085"/>
      <c r="CR122" s="1085"/>
      <c r="CS122" s="1085"/>
      <c r="CT122" s="1085"/>
      <c r="CU122" s="1085"/>
      <c r="CV122" s="1085"/>
      <c r="CW122" s="1085"/>
      <c r="CX122" s="1085"/>
      <c r="CY122" s="1085"/>
      <c r="CZ122" s="1085"/>
      <c r="DA122" s="1085"/>
      <c r="DB122" s="1085"/>
      <c r="DC122" s="1085"/>
      <c r="DD122" s="1085"/>
      <c r="DE122" s="1085"/>
      <c r="DF122" s="1086"/>
      <c r="DG122" s="990" t="s">
        <v>476</v>
      </c>
      <c r="DH122" s="991"/>
      <c r="DI122" s="991"/>
      <c r="DJ122" s="991"/>
      <c r="DK122" s="991"/>
      <c r="DL122" s="991" t="s">
        <v>477</v>
      </c>
      <c r="DM122" s="991"/>
      <c r="DN122" s="991"/>
      <c r="DO122" s="991"/>
      <c r="DP122" s="991"/>
      <c r="DQ122" s="991" t="s">
        <v>478</v>
      </c>
      <c r="DR122" s="991"/>
      <c r="DS122" s="991"/>
      <c r="DT122" s="991"/>
      <c r="DU122" s="991"/>
      <c r="DV122" s="992" t="s">
        <v>476</v>
      </c>
      <c r="DW122" s="992"/>
      <c r="DX122" s="992"/>
      <c r="DY122" s="992"/>
      <c r="DZ122" s="993"/>
    </row>
    <row r="123" spans="1:130" s="225" customFormat="1" ht="26.25" customHeight="1" x14ac:dyDescent="0.2">
      <c r="A123" s="1122"/>
      <c r="B123" s="1014"/>
      <c r="C123" s="987" t="s">
        <v>459</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1924</v>
      </c>
      <c r="AB123" s="1024"/>
      <c r="AC123" s="1024"/>
      <c r="AD123" s="1024"/>
      <c r="AE123" s="1025"/>
      <c r="AF123" s="1026">
        <v>1648</v>
      </c>
      <c r="AG123" s="1024"/>
      <c r="AH123" s="1024"/>
      <c r="AI123" s="1024"/>
      <c r="AJ123" s="1025"/>
      <c r="AK123" s="1026">
        <v>1378</v>
      </c>
      <c r="AL123" s="1024"/>
      <c r="AM123" s="1024"/>
      <c r="AN123" s="1024"/>
      <c r="AO123" s="1025"/>
      <c r="AP123" s="1027">
        <v>0</v>
      </c>
      <c r="AQ123" s="1028"/>
      <c r="AR123" s="1028"/>
      <c r="AS123" s="1028"/>
      <c r="AT123" s="1029"/>
      <c r="AU123" s="1062"/>
      <c r="AV123" s="1063"/>
      <c r="AW123" s="1063"/>
      <c r="AX123" s="1063"/>
      <c r="AY123" s="1063"/>
      <c r="AZ123" s="246" t="s">
        <v>189</v>
      </c>
      <c r="BA123" s="246"/>
      <c r="BB123" s="246"/>
      <c r="BC123" s="246"/>
      <c r="BD123" s="246"/>
      <c r="BE123" s="246"/>
      <c r="BF123" s="246"/>
      <c r="BG123" s="246"/>
      <c r="BH123" s="246"/>
      <c r="BI123" s="246"/>
      <c r="BJ123" s="246"/>
      <c r="BK123" s="246"/>
      <c r="BL123" s="246"/>
      <c r="BM123" s="246"/>
      <c r="BN123" s="246"/>
      <c r="BO123" s="1042" t="s">
        <v>479</v>
      </c>
      <c r="BP123" s="1070"/>
      <c r="BQ123" s="1128">
        <v>16542464</v>
      </c>
      <c r="BR123" s="1129"/>
      <c r="BS123" s="1129"/>
      <c r="BT123" s="1129"/>
      <c r="BU123" s="1129"/>
      <c r="BV123" s="1129">
        <v>16730092</v>
      </c>
      <c r="BW123" s="1129"/>
      <c r="BX123" s="1129"/>
      <c r="BY123" s="1129"/>
      <c r="BZ123" s="1129"/>
      <c r="CA123" s="1129">
        <v>17654760</v>
      </c>
      <c r="CB123" s="1129"/>
      <c r="CC123" s="1129"/>
      <c r="CD123" s="1129"/>
      <c r="CE123" s="1129"/>
      <c r="CF123" s="1066"/>
      <c r="CG123" s="1067"/>
      <c r="CH123" s="1067"/>
      <c r="CI123" s="1067"/>
      <c r="CJ123" s="1068"/>
      <c r="CK123" s="1074"/>
      <c r="CL123" s="1075"/>
      <c r="CM123" s="1075"/>
      <c r="CN123" s="1075"/>
      <c r="CO123" s="1076"/>
      <c r="CP123" s="1084" t="s">
        <v>480</v>
      </c>
      <c r="CQ123" s="1085"/>
      <c r="CR123" s="1085"/>
      <c r="CS123" s="1085"/>
      <c r="CT123" s="1085"/>
      <c r="CU123" s="1085"/>
      <c r="CV123" s="1085"/>
      <c r="CW123" s="1085"/>
      <c r="CX123" s="1085"/>
      <c r="CY123" s="1085"/>
      <c r="CZ123" s="1085"/>
      <c r="DA123" s="1085"/>
      <c r="DB123" s="1085"/>
      <c r="DC123" s="1085"/>
      <c r="DD123" s="1085"/>
      <c r="DE123" s="1085"/>
      <c r="DF123" s="1086"/>
      <c r="DG123" s="1023" t="s">
        <v>478</v>
      </c>
      <c r="DH123" s="1024"/>
      <c r="DI123" s="1024"/>
      <c r="DJ123" s="1024"/>
      <c r="DK123" s="1025"/>
      <c r="DL123" s="1026" t="s">
        <v>478</v>
      </c>
      <c r="DM123" s="1024"/>
      <c r="DN123" s="1024"/>
      <c r="DO123" s="1024"/>
      <c r="DP123" s="1025"/>
      <c r="DQ123" s="1026" t="s">
        <v>476</v>
      </c>
      <c r="DR123" s="1024"/>
      <c r="DS123" s="1024"/>
      <c r="DT123" s="1024"/>
      <c r="DU123" s="1025"/>
      <c r="DV123" s="1027" t="s">
        <v>481</v>
      </c>
      <c r="DW123" s="1028"/>
      <c r="DX123" s="1028"/>
      <c r="DY123" s="1028"/>
      <c r="DZ123" s="1029"/>
    </row>
    <row r="124" spans="1:130" s="225" customFormat="1" ht="26.25" customHeight="1" thickBot="1" x14ac:dyDescent="0.25">
      <c r="A124" s="1122"/>
      <c r="B124" s="1014"/>
      <c r="C124" s="987" t="s">
        <v>462</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478</v>
      </c>
      <c r="AB124" s="1024"/>
      <c r="AC124" s="1024"/>
      <c r="AD124" s="1024"/>
      <c r="AE124" s="1025"/>
      <c r="AF124" s="1026" t="s">
        <v>476</v>
      </c>
      <c r="AG124" s="1024"/>
      <c r="AH124" s="1024"/>
      <c r="AI124" s="1024"/>
      <c r="AJ124" s="1025"/>
      <c r="AK124" s="1026" t="s">
        <v>476</v>
      </c>
      <c r="AL124" s="1024"/>
      <c r="AM124" s="1024"/>
      <c r="AN124" s="1024"/>
      <c r="AO124" s="1025"/>
      <c r="AP124" s="1027" t="s">
        <v>478</v>
      </c>
      <c r="AQ124" s="1028"/>
      <c r="AR124" s="1028"/>
      <c r="AS124" s="1028"/>
      <c r="AT124" s="1029"/>
      <c r="AU124" s="1124" t="s">
        <v>482</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108.1</v>
      </c>
      <c r="BR124" s="1092"/>
      <c r="BS124" s="1092"/>
      <c r="BT124" s="1092"/>
      <c r="BU124" s="1092"/>
      <c r="BV124" s="1092">
        <v>95.2</v>
      </c>
      <c r="BW124" s="1092"/>
      <c r="BX124" s="1092"/>
      <c r="BY124" s="1092"/>
      <c r="BZ124" s="1092"/>
      <c r="CA124" s="1092">
        <v>62.1</v>
      </c>
      <c r="CB124" s="1092"/>
      <c r="CC124" s="1092"/>
      <c r="CD124" s="1092"/>
      <c r="CE124" s="1092"/>
      <c r="CF124" s="1093"/>
      <c r="CG124" s="1094"/>
      <c r="CH124" s="1094"/>
      <c r="CI124" s="1094"/>
      <c r="CJ124" s="1095"/>
      <c r="CK124" s="1077"/>
      <c r="CL124" s="1077"/>
      <c r="CM124" s="1077"/>
      <c r="CN124" s="1077"/>
      <c r="CO124" s="1078"/>
      <c r="CP124" s="1084" t="s">
        <v>483</v>
      </c>
      <c r="CQ124" s="1085"/>
      <c r="CR124" s="1085"/>
      <c r="CS124" s="1085"/>
      <c r="CT124" s="1085"/>
      <c r="CU124" s="1085"/>
      <c r="CV124" s="1085"/>
      <c r="CW124" s="1085"/>
      <c r="CX124" s="1085"/>
      <c r="CY124" s="1085"/>
      <c r="CZ124" s="1085"/>
      <c r="DA124" s="1085"/>
      <c r="DB124" s="1085"/>
      <c r="DC124" s="1085"/>
      <c r="DD124" s="1085"/>
      <c r="DE124" s="1085"/>
      <c r="DF124" s="1086"/>
      <c r="DG124" s="1069">
        <v>6486349</v>
      </c>
      <c r="DH124" s="1051"/>
      <c r="DI124" s="1051"/>
      <c r="DJ124" s="1051"/>
      <c r="DK124" s="1052"/>
      <c r="DL124" s="1050" t="s">
        <v>478</v>
      </c>
      <c r="DM124" s="1051"/>
      <c r="DN124" s="1051"/>
      <c r="DO124" s="1051"/>
      <c r="DP124" s="1052"/>
      <c r="DQ124" s="1050" t="s">
        <v>476</v>
      </c>
      <c r="DR124" s="1051"/>
      <c r="DS124" s="1051"/>
      <c r="DT124" s="1051"/>
      <c r="DU124" s="1052"/>
      <c r="DV124" s="1053" t="s">
        <v>476</v>
      </c>
      <c r="DW124" s="1054"/>
      <c r="DX124" s="1054"/>
      <c r="DY124" s="1054"/>
      <c r="DZ124" s="1055"/>
    </row>
    <row r="125" spans="1:130" s="225" customFormat="1" ht="26.25" customHeight="1" x14ac:dyDescent="0.2">
      <c r="A125" s="1122"/>
      <c r="B125" s="1014"/>
      <c r="C125" s="987" t="s">
        <v>464</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478</v>
      </c>
      <c r="AB125" s="1024"/>
      <c r="AC125" s="1024"/>
      <c r="AD125" s="1024"/>
      <c r="AE125" s="1025"/>
      <c r="AF125" s="1026" t="s">
        <v>478</v>
      </c>
      <c r="AG125" s="1024"/>
      <c r="AH125" s="1024"/>
      <c r="AI125" s="1024"/>
      <c r="AJ125" s="1025"/>
      <c r="AK125" s="1026" t="s">
        <v>478</v>
      </c>
      <c r="AL125" s="1024"/>
      <c r="AM125" s="1024"/>
      <c r="AN125" s="1024"/>
      <c r="AO125" s="1025"/>
      <c r="AP125" s="1027" t="s">
        <v>476</v>
      </c>
      <c r="AQ125" s="1028"/>
      <c r="AR125" s="1028"/>
      <c r="AS125" s="1028"/>
      <c r="AT125" s="1029"/>
      <c r="AU125" s="247"/>
      <c r="AV125" s="248"/>
      <c r="AW125" s="248"/>
      <c r="AX125" s="248"/>
      <c r="AY125" s="248"/>
      <c r="AZ125" s="248"/>
      <c r="BA125" s="248"/>
      <c r="BB125" s="248"/>
      <c r="BC125" s="248"/>
      <c r="BD125" s="248"/>
      <c r="BE125" s="248"/>
      <c r="BF125" s="248"/>
      <c r="BG125" s="248"/>
      <c r="BH125" s="248"/>
      <c r="BI125" s="248"/>
      <c r="BJ125" s="248"/>
      <c r="BK125" s="248"/>
      <c r="BL125" s="248"/>
      <c r="BM125" s="248"/>
      <c r="BN125" s="248"/>
      <c r="BO125" s="248"/>
      <c r="BP125" s="248"/>
      <c r="BQ125" s="227"/>
      <c r="BR125" s="227"/>
      <c r="BS125" s="227"/>
      <c r="BT125" s="227"/>
      <c r="BU125" s="227"/>
      <c r="BV125" s="227"/>
      <c r="BW125" s="227"/>
      <c r="BX125" s="227"/>
      <c r="BY125" s="227"/>
      <c r="BZ125" s="227"/>
      <c r="CA125" s="227"/>
      <c r="CB125" s="227"/>
      <c r="CC125" s="227"/>
      <c r="CD125" s="227"/>
      <c r="CE125" s="227"/>
      <c r="CF125" s="227"/>
      <c r="CG125" s="227"/>
      <c r="CH125" s="227"/>
      <c r="CI125" s="227"/>
      <c r="CJ125" s="249"/>
      <c r="CK125" s="1087" t="s">
        <v>484</v>
      </c>
      <c r="CL125" s="1072"/>
      <c r="CM125" s="1072"/>
      <c r="CN125" s="1072"/>
      <c r="CO125" s="1073"/>
      <c r="CP125" s="994" t="s">
        <v>485</v>
      </c>
      <c r="CQ125" s="962"/>
      <c r="CR125" s="962"/>
      <c r="CS125" s="962"/>
      <c r="CT125" s="962"/>
      <c r="CU125" s="962"/>
      <c r="CV125" s="962"/>
      <c r="CW125" s="962"/>
      <c r="CX125" s="962"/>
      <c r="CY125" s="962"/>
      <c r="CZ125" s="962"/>
      <c r="DA125" s="962"/>
      <c r="DB125" s="962"/>
      <c r="DC125" s="962"/>
      <c r="DD125" s="962"/>
      <c r="DE125" s="962"/>
      <c r="DF125" s="963"/>
      <c r="DG125" s="995" t="s">
        <v>476</v>
      </c>
      <c r="DH125" s="996"/>
      <c r="DI125" s="996"/>
      <c r="DJ125" s="996"/>
      <c r="DK125" s="996"/>
      <c r="DL125" s="996" t="s">
        <v>478</v>
      </c>
      <c r="DM125" s="996"/>
      <c r="DN125" s="996"/>
      <c r="DO125" s="996"/>
      <c r="DP125" s="996"/>
      <c r="DQ125" s="996" t="s">
        <v>481</v>
      </c>
      <c r="DR125" s="996"/>
      <c r="DS125" s="996"/>
      <c r="DT125" s="996"/>
      <c r="DU125" s="996"/>
      <c r="DV125" s="997" t="s">
        <v>476</v>
      </c>
      <c r="DW125" s="997"/>
      <c r="DX125" s="997"/>
      <c r="DY125" s="997"/>
      <c r="DZ125" s="998"/>
    </row>
    <row r="126" spans="1:130" s="225" customFormat="1" ht="26.25" customHeight="1" thickBot="1" x14ac:dyDescent="0.25">
      <c r="A126" s="1122"/>
      <c r="B126" s="1014"/>
      <c r="C126" s="987" t="s">
        <v>466</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481</v>
      </c>
      <c r="AB126" s="1024"/>
      <c r="AC126" s="1024"/>
      <c r="AD126" s="1024"/>
      <c r="AE126" s="1025"/>
      <c r="AF126" s="1026" t="s">
        <v>486</v>
      </c>
      <c r="AG126" s="1024"/>
      <c r="AH126" s="1024"/>
      <c r="AI126" s="1024"/>
      <c r="AJ126" s="1025"/>
      <c r="AK126" s="1026" t="s">
        <v>476</v>
      </c>
      <c r="AL126" s="1024"/>
      <c r="AM126" s="1024"/>
      <c r="AN126" s="1024"/>
      <c r="AO126" s="1025"/>
      <c r="AP126" s="1027" t="s">
        <v>476</v>
      </c>
      <c r="AQ126" s="1028"/>
      <c r="AR126" s="1028"/>
      <c r="AS126" s="1028"/>
      <c r="AT126" s="1029"/>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50"/>
      <c r="CE126" s="250"/>
      <c r="CF126" s="250"/>
      <c r="CG126" s="227"/>
      <c r="CH126" s="227"/>
      <c r="CI126" s="227"/>
      <c r="CJ126" s="249"/>
      <c r="CK126" s="1088"/>
      <c r="CL126" s="1075"/>
      <c r="CM126" s="1075"/>
      <c r="CN126" s="1075"/>
      <c r="CO126" s="1076"/>
      <c r="CP126" s="987" t="s">
        <v>487</v>
      </c>
      <c r="CQ126" s="988"/>
      <c r="CR126" s="988"/>
      <c r="CS126" s="988"/>
      <c r="CT126" s="988"/>
      <c r="CU126" s="988"/>
      <c r="CV126" s="988"/>
      <c r="CW126" s="988"/>
      <c r="CX126" s="988"/>
      <c r="CY126" s="988"/>
      <c r="CZ126" s="988"/>
      <c r="DA126" s="988"/>
      <c r="DB126" s="988"/>
      <c r="DC126" s="988"/>
      <c r="DD126" s="988"/>
      <c r="DE126" s="988"/>
      <c r="DF126" s="989"/>
      <c r="DG126" s="990" t="s">
        <v>476</v>
      </c>
      <c r="DH126" s="991"/>
      <c r="DI126" s="991"/>
      <c r="DJ126" s="991"/>
      <c r="DK126" s="991"/>
      <c r="DL126" s="991" t="s">
        <v>478</v>
      </c>
      <c r="DM126" s="991"/>
      <c r="DN126" s="991"/>
      <c r="DO126" s="991"/>
      <c r="DP126" s="991"/>
      <c r="DQ126" s="991" t="s">
        <v>488</v>
      </c>
      <c r="DR126" s="991"/>
      <c r="DS126" s="991"/>
      <c r="DT126" s="991"/>
      <c r="DU126" s="991"/>
      <c r="DV126" s="992" t="s">
        <v>478</v>
      </c>
      <c r="DW126" s="992"/>
      <c r="DX126" s="992"/>
      <c r="DY126" s="992"/>
      <c r="DZ126" s="993"/>
    </row>
    <row r="127" spans="1:130" s="225" customFormat="1" ht="26.25" customHeight="1" x14ac:dyDescent="0.2">
      <c r="A127" s="1123"/>
      <c r="B127" s="1016"/>
      <c r="C127" s="1038" t="s">
        <v>489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481</v>
      </c>
      <c r="AB127" s="1024"/>
      <c r="AC127" s="1024"/>
      <c r="AD127" s="1024"/>
      <c r="AE127" s="1025"/>
      <c r="AF127" s="1026" t="s">
        <v>478</v>
      </c>
      <c r="AG127" s="1024"/>
      <c r="AH127" s="1024"/>
      <c r="AI127" s="1024"/>
      <c r="AJ127" s="1025"/>
      <c r="AK127" s="1026" t="s">
        <v>478</v>
      </c>
      <c r="AL127" s="1024"/>
      <c r="AM127" s="1024"/>
      <c r="AN127" s="1024"/>
      <c r="AO127" s="1025"/>
      <c r="AP127" s="1027" t="s">
        <v>476</v>
      </c>
      <c r="AQ127" s="1028"/>
      <c r="AR127" s="1028"/>
      <c r="AS127" s="1028"/>
      <c r="AT127" s="1029"/>
      <c r="AU127" s="227"/>
      <c r="AV127" s="227"/>
      <c r="AW127" s="227"/>
      <c r="AX127" s="1096" t="s">
        <v>490</v>
      </c>
      <c r="AY127" s="1097"/>
      <c r="AZ127" s="1097"/>
      <c r="BA127" s="1097"/>
      <c r="BB127" s="1097"/>
      <c r="BC127" s="1097"/>
      <c r="BD127" s="1097"/>
      <c r="BE127" s="1098"/>
      <c r="BF127" s="1099" t="s">
        <v>491</v>
      </c>
      <c r="BG127" s="1097"/>
      <c r="BH127" s="1097"/>
      <c r="BI127" s="1097"/>
      <c r="BJ127" s="1097"/>
      <c r="BK127" s="1097"/>
      <c r="BL127" s="1098"/>
      <c r="BM127" s="1099" t="s">
        <v>492</v>
      </c>
      <c r="BN127" s="1097"/>
      <c r="BO127" s="1097"/>
      <c r="BP127" s="1097"/>
      <c r="BQ127" s="1097"/>
      <c r="BR127" s="1097"/>
      <c r="BS127" s="1098"/>
      <c r="BT127" s="1099" t="s">
        <v>493</v>
      </c>
      <c r="BU127" s="1097"/>
      <c r="BV127" s="1097"/>
      <c r="BW127" s="1097"/>
      <c r="BX127" s="1097"/>
      <c r="BY127" s="1097"/>
      <c r="BZ127" s="1120"/>
      <c r="CA127" s="227"/>
      <c r="CB127" s="227"/>
      <c r="CC127" s="227"/>
      <c r="CD127" s="250"/>
      <c r="CE127" s="250"/>
      <c r="CF127" s="250"/>
      <c r="CG127" s="227"/>
      <c r="CH127" s="227"/>
      <c r="CI127" s="227"/>
      <c r="CJ127" s="249"/>
      <c r="CK127" s="1088"/>
      <c r="CL127" s="1075"/>
      <c r="CM127" s="1075"/>
      <c r="CN127" s="1075"/>
      <c r="CO127" s="1076"/>
      <c r="CP127" s="987" t="s">
        <v>494</v>
      </c>
      <c r="CQ127" s="988"/>
      <c r="CR127" s="988"/>
      <c r="CS127" s="988"/>
      <c r="CT127" s="988"/>
      <c r="CU127" s="988"/>
      <c r="CV127" s="988"/>
      <c r="CW127" s="988"/>
      <c r="CX127" s="988"/>
      <c r="CY127" s="988"/>
      <c r="CZ127" s="988"/>
      <c r="DA127" s="988"/>
      <c r="DB127" s="988"/>
      <c r="DC127" s="988"/>
      <c r="DD127" s="988"/>
      <c r="DE127" s="988"/>
      <c r="DF127" s="989"/>
      <c r="DG127" s="990" t="s">
        <v>481</v>
      </c>
      <c r="DH127" s="991"/>
      <c r="DI127" s="991"/>
      <c r="DJ127" s="991"/>
      <c r="DK127" s="991"/>
      <c r="DL127" s="991" t="s">
        <v>476</v>
      </c>
      <c r="DM127" s="991"/>
      <c r="DN127" s="991"/>
      <c r="DO127" s="991"/>
      <c r="DP127" s="991"/>
      <c r="DQ127" s="991" t="s">
        <v>488</v>
      </c>
      <c r="DR127" s="991"/>
      <c r="DS127" s="991"/>
      <c r="DT127" s="991"/>
      <c r="DU127" s="991"/>
      <c r="DV127" s="992" t="s">
        <v>478</v>
      </c>
      <c r="DW127" s="992"/>
      <c r="DX127" s="992"/>
      <c r="DY127" s="992"/>
      <c r="DZ127" s="993"/>
    </row>
    <row r="128" spans="1:130" s="225" customFormat="1" ht="26.25" customHeight="1" thickBot="1" x14ac:dyDescent="0.25">
      <c r="A128" s="1106" t="s">
        <v>495</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496</v>
      </c>
      <c r="X128" s="1108"/>
      <c r="Y128" s="1108"/>
      <c r="Z128" s="1109"/>
      <c r="AA128" s="1110">
        <v>199794</v>
      </c>
      <c r="AB128" s="1111"/>
      <c r="AC128" s="1111"/>
      <c r="AD128" s="1111"/>
      <c r="AE128" s="1112"/>
      <c r="AF128" s="1113">
        <v>179267</v>
      </c>
      <c r="AG128" s="1111"/>
      <c r="AH128" s="1111"/>
      <c r="AI128" s="1111"/>
      <c r="AJ128" s="1112"/>
      <c r="AK128" s="1113">
        <v>164333</v>
      </c>
      <c r="AL128" s="1111"/>
      <c r="AM128" s="1111"/>
      <c r="AN128" s="1111"/>
      <c r="AO128" s="1112"/>
      <c r="AP128" s="1114"/>
      <c r="AQ128" s="1115"/>
      <c r="AR128" s="1115"/>
      <c r="AS128" s="1115"/>
      <c r="AT128" s="1116"/>
      <c r="AU128" s="227"/>
      <c r="AV128" s="227"/>
      <c r="AW128" s="227"/>
      <c r="AX128" s="961" t="s">
        <v>497</v>
      </c>
      <c r="AY128" s="962"/>
      <c r="AZ128" s="962"/>
      <c r="BA128" s="962"/>
      <c r="BB128" s="962"/>
      <c r="BC128" s="962"/>
      <c r="BD128" s="962"/>
      <c r="BE128" s="963"/>
      <c r="BF128" s="1117" t="s">
        <v>478</v>
      </c>
      <c r="BG128" s="1118"/>
      <c r="BH128" s="1118"/>
      <c r="BI128" s="1118"/>
      <c r="BJ128" s="1118"/>
      <c r="BK128" s="1118"/>
      <c r="BL128" s="1119"/>
      <c r="BM128" s="1117">
        <v>13.81</v>
      </c>
      <c r="BN128" s="1118"/>
      <c r="BO128" s="1118"/>
      <c r="BP128" s="1118"/>
      <c r="BQ128" s="1118"/>
      <c r="BR128" s="1118"/>
      <c r="BS128" s="1119"/>
      <c r="BT128" s="1117">
        <v>20</v>
      </c>
      <c r="BU128" s="1118"/>
      <c r="BV128" s="1118"/>
      <c r="BW128" s="1118"/>
      <c r="BX128" s="1118"/>
      <c r="BY128" s="1118"/>
      <c r="BZ128" s="1141"/>
      <c r="CA128" s="250"/>
      <c r="CB128" s="250"/>
      <c r="CC128" s="250"/>
      <c r="CD128" s="250"/>
      <c r="CE128" s="250"/>
      <c r="CF128" s="250"/>
      <c r="CG128" s="227"/>
      <c r="CH128" s="227"/>
      <c r="CI128" s="227"/>
      <c r="CJ128" s="249"/>
      <c r="CK128" s="1089"/>
      <c r="CL128" s="1090"/>
      <c r="CM128" s="1090"/>
      <c r="CN128" s="1090"/>
      <c r="CO128" s="1091"/>
      <c r="CP128" s="1100" t="s">
        <v>498</v>
      </c>
      <c r="CQ128" s="790"/>
      <c r="CR128" s="790"/>
      <c r="CS128" s="790"/>
      <c r="CT128" s="790"/>
      <c r="CU128" s="790"/>
      <c r="CV128" s="790"/>
      <c r="CW128" s="790"/>
      <c r="CX128" s="790"/>
      <c r="CY128" s="790"/>
      <c r="CZ128" s="790"/>
      <c r="DA128" s="790"/>
      <c r="DB128" s="790"/>
      <c r="DC128" s="790"/>
      <c r="DD128" s="790"/>
      <c r="DE128" s="790"/>
      <c r="DF128" s="1101"/>
      <c r="DG128" s="1102" t="s">
        <v>477</v>
      </c>
      <c r="DH128" s="1103"/>
      <c r="DI128" s="1103"/>
      <c r="DJ128" s="1103"/>
      <c r="DK128" s="1103"/>
      <c r="DL128" s="1103">
        <v>150000</v>
      </c>
      <c r="DM128" s="1103"/>
      <c r="DN128" s="1103"/>
      <c r="DO128" s="1103"/>
      <c r="DP128" s="1103"/>
      <c r="DQ128" s="1103">
        <v>124793</v>
      </c>
      <c r="DR128" s="1103"/>
      <c r="DS128" s="1103"/>
      <c r="DT128" s="1103"/>
      <c r="DU128" s="1103"/>
      <c r="DV128" s="1104">
        <v>1.9</v>
      </c>
      <c r="DW128" s="1104"/>
      <c r="DX128" s="1104"/>
      <c r="DY128" s="1104"/>
      <c r="DZ128" s="1105"/>
    </row>
    <row r="129" spans="1:131" s="225" customFormat="1" ht="26.25" customHeight="1" x14ac:dyDescent="0.2">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499</v>
      </c>
      <c r="X129" s="1136"/>
      <c r="Y129" s="1136"/>
      <c r="Z129" s="1137"/>
      <c r="AA129" s="1023">
        <v>7254563</v>
      </c>
      <c r="AB129" s="1024"/>
      <c r="AC129" s="1024"/>
      <c r="AD129" s="1024"/>
      <c r="AE129" s="1025"/>
      <c r="AF129" s="1026">
        <v>7358384</v>
      </c>
      <c r="AG129" s="1024"/>
      <c r="AH129" s="1024"/>
      <c r="AI129" s="1024"/>
      <c r="AJ129" s="1025"/>
      <c r="AK129" s="1026">
        <v>7790712</v>
      </c>
      <c r="AL129" s="1024"/>
      <c r="AM129" s="1024"/>
      <c r="AN129" s="1024"/>
      <c r="AO129" s="1025"/>
      <c r="AP129" s="1138"/>
      <c r="AQ129" s="1139"/>
      <c r="AR129" s="1139"/>
      <c r="AS129" s="1139"/>
      <c r="AT129" s="1140"/>
      <c r="AU129" s="228"/>
      <c r="AV129" s="228"/>
      <c r="AW129" s="228"/>
      <c r="AX129" s="1130" t="s">
        <v>500</v>
      </c>
      <c r="AY129" s="988"/>
      <c r="AZ129" s="988"/>
      <c r="BA129" s="988"/>
      <c r="BB129" s="988"/>
      <c r="BC129" s="988"/>
      <c r="BD129" s="988"/>
      <c r="BE129" s="989"/>
      <c r="BF129" s="1131" t="s">
        <v>476</v>
      </c>
      <c r="BG129" s="1132"/>
      <c r="BH129" s="1132"/>
      <c r="BI129" s="1132"/>
      <c r="BJ129" s="1132"/>
      <c r="BK129" s="1132"/>
      <c r="BL129" s="1133"/>
      <c r="BM129" s="1131">
        <v>18.809999999999999</v>
      </c>
      <c r="BN129" s="1132"/>
      <c r="BO129" s="1132"/>
      <c r="BP129" s="1132"/>
      <c r="BQ129" s="1132"/>
      <c r="BR129" s="1132"/>
      <c r="BS129" s="1133"/>
      <c r="BT129" s="1131">
        <v>30</v>
      </c>
      <c r="BU129" s="1132"/>
      <c r="BV129" s="1132"/>
      <c r="BW129" s="1132"/>
      <c r="BX129" s="1132"/>
      <c r="BY129" s="1132"/>
      <c r="BZ129" s="1134"/>
      <c r="CA129" s="251"/>
      <c r="CB129" s="251"/>
      <c r="CC129" s="251"/>
      <c r="CD129" s="251"/>
      <c r="CE129" s="251"/>
      <c r="CF129" s="251"/>
      <c r="CG129" s="251"/>
      <c r="CH129" s="251"/>
      <c r="CI129" s="251"/>
      <c r="CJ129" s="251"/>
      <c r="CK129" s="251"/>
      <c r="CL129" s="251"/>
      <c r="CM129" s="251"/>
      <c r="CN129" s="251"/>
      <c r="CO129" s="251"/>
      <c r="CP129" s="251"/>
      <c r="CQ129" s="251"/>
      <c r="CR129" s="251"/>
      <c r="CS129" s="251"/>
      <c r="CT129" s="251"/>
      <c r="CU129" s="251"/>
      <c r="CV129" s="251"/>
      <c r="CW129" s="251"/>
      <c r="CX129" s="251"/>
      <c r="CY129" s="251"/>
      <c r="CZ129" s="251"/>
      <c r="DA129" s="251"/>
      <c r="DB129" s="251"/>
      <c r="DC129" s="251"/>
      <c r="DD129" s="251"/>
      <c r="DE129" s="251"/>
      <c r="DF129" s="251"/>
      <c r="DG129" s="251"/>
      <c r="DH129" s="251"/>
      <c r="DI129" s="251"/>
      <c r="DJ129" s="251"/>
      <c r="DK129" s="251"/>
      <c r="DL129" s="251"/>
      <c r="DM129" s="251"/>
      <c r="DN129" s="251"/>
      <c r="DO129" s="251"/>
      <c r="DP129" s="228"/>
      <c r="DQ129" s="228"/>
      <c r="DR129" s="228"/>
      <c r="DS129" s="228"/>
      <c r="DT129" s="228"/>
      <c r="DU129" s="228"/>
      <c r="DV129" s="228"/>
      <c r="DW129" s="228"/>
      <c r="DX129" s="228"/>
      <c r="DY129" s="228"/>
      <c r="DZ129" s="228"/>
    </row>
    <row r="130" spans="1:131" s="225" customFormat="1" ht="26.25" customHeight="1" x14ac:dyDescent="0.2">
      <c r="A130" s="999" t="s">
        <v>501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502</v>
      </c>
      <c r="X130" s="1136"/>
      <c r="Y130" s="1136"/>
      <c r="Z130" s="1137"/>
      <c r="AA130" s="1023">
        <v>1195708</v>
      </c>
      <c r="AB130" s="1024"/>
      <c r="AC130" s="1024"/>
      <c r="AD130" s="1024"/>
      <c r="AE130" s="1025"/>
      <c r="AF130" s="1026">
        <v>1166903</v>
      </c>
      <c r="AG130" s="1024"/>
      <c r="AH130" s="1024"/>
      <c r="AI130" s="1024"/>
      <c r="AJ130" s="1025"/>
      <c r="AK130" s="1026">
        <v>1187337</v>
      </c>
      <c r="AL130" s="1024"/>
      <c r="AM130" s="1024"/>
      <c r="AN130" s="1024"/>
      <c r="AO130" s="1025"/>
      <c r="AP130" s="1138"/>
      <c r="AQ130" s="1139"/>
      <c r="AR130" s="1139"/>
      <c r="AS130" s="1139"/>
      <c r="AT130" s="1140"/>
      <c r="AU130" s="228"/>
      <c r="AV130" s="228"/>
      <c r="AW130" s="228"/>
      <c r="AX130" s="1130" t="s">
        <v>503</v>
      </c>
      <c r="AY130" s="988"/>
      <c r="AZ130" s="988"/>
      <c r="BA130" s="988"/>
      <c r="BB130" s="988"/>
      <c r="BC130" s="988"/>
      <c r="BD130" s="988"/>
      <c r="BE130" s="989"/>
      <c r="BF130" s="1166">
        <v>8.6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1"/>
      <c r="CB130" s="251"/>
      <c r="CC130" s="251"/>
      <c r="CD130" s="251"/>
      <c r="CE130" s="251"/>
      <c r="CF130" s="251"/>
      <c r="CG130" s="251"/>
      <c r="CH130" s="251"/>
      <c r="CI130" s="251"/>
      <c r="CJ130" s="251"/>
      <c r="CK130" s="251"/>
      <c r="CL130" s="251"/>
      <c r="CM130" s="251"/>
      <c r="CN130" s="251"/>
      <c r="CO130" s="251"/>
      <c r="CP130" s="251"/>
      <c r="CQ130" s="251"/>
      <c r="CR130" s="251"/>
      <c r="CS130" s="251"/>
      <c r="CT130" s="251"/>
      <c r="CU130" s="251"/>
      <c r="CV130" s="251"/>
      <c r="CW130" s="251"/>
      <c r="CX130" s="251"/>
      <c r="CY130" s="251"/>
      <c r="CZ130" s="251"/>
      <c r="DA130" s="251"/>
      <c r="DB130" s="251"/>
      <c r="DC130" s="251"/>
      <c r="DD130" s="251"/>
      <c r="DE130" s="251"/>
      <c r="DF130" s="251"/>
      <c r="DG130" s="251"/>
      <c r="DH130" s="251"/>
      <c r="DI130" s="251"/>
      <c r="DJ130" s="251"/>
      <c r="DK130" s="251"/>
      <c r="DL130" s="251"/>
      <c r="DM130" s="251"/>
      <c r="DN130" s="251"/>
      <c r="DO130" s="251"/>
      <c r="DP130" s="228"/>
      <c r="DQ130" s="228"/>
      <c r="DR130" s="228"/>
      <c r="DS130" s="228"/>
      <c r="DT130" s="228"/>
      <c r="DU130" s="228"/>
      <c r="DV130" s="228"/>
      <c r="DW130" s="228"/>
      <c r="DX130" s="228"/>
      <c r="DY130" s="228"/>
      <c r="DZ130" s="228"/>
    </row>
    <row r="131" spans="1:131" s="225"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504</v>
      </c>
      <c r="X131" s="1173"/>
      <c r="Y131" s="1173"/>
      <c r="Z131" s="1174"/>
      <c r="AA131" s="1069">
        <v>6058855</v>
      </c>
      <c r="AB131" s="1051"/>
      <c r="AC131" s="1051"/>
      <c r="AD131" s="1051"/>
      <c r="AE131" s="1052"/>
      <c r="AF131" s="1050">
        <v>6191481</v>
      </c>
      <c r="AG131" s="1051"/>
      <c r="AH131" s="1051"/>
      <c r="AI131" s="1051"/>
      <c r="AJ131" s="1052"/>
      <c r="AK131" s="1050">
        <v>6603375</v>
      </c>
      <c r="AL131" s="1051"/>
      <c r="AM131" s="1051"/>
      <c r="AN131" s="1051"/>
      <c r="AO131" s="1052"/>
      <c r="AP131" s="1175"/>
      <c r="AQ131" s="1176"/>
      <c r="AR131" s="1176"/>
      <c r="AS131" s="1176"/>
      <c r="AT131" s="1177"/>
      <c r="AU131" s="228"/>
      <c r="AV131" s="228"/>
      <c r="AW131" s="228"/>
      <c r="AX131" s="1148" t="s">
        <v>505</v>
      </c>
      <c r="AY131" s="790"/>
      <c r="AZ131" s="790"/>
      <c r="BA131" s="790"/>
      <c r="BB131" s="790"/>
      <c r="BC131" s="790"/>
      <c r="BD131" s="790"/>
      <c r="BE131" s="1101"/>
      <c r="BF131" s="1149">
        <v>62.1</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1"/>
      <c r="CB131" s="251"/>
      <c r="CC131" s="251"/>
      <c r="CD131" s="251"/>
      <c r="CE131" s="251"/>
      <c r="CF131" s="251"/>
      <c r="CG131" s="251"/>
      <c r="CH131" s="251"/>
      <c r="CI131" s="251"/>
      <c r="CJ131" s="251"/>
      <c r="CK131" s="251"/>
      <c r="CL131" s="251"/>
      <c r="CM131" s="251"/>
      <c r="CN131" s="251"/>
      <c r="CO131" s="251"/>
      <c r="CP131" s="251"/>
      <c r="CQ131" s="251"/>
      <c r="CR131" s="251"/>
      <c r="CS131" s="251"/>
      <c r="CT131" s="251"/>
      <c r="CU131" s="251"/>
      <c r="CV131" s="251"/>
      <c r="CW131" s="251"/>
      <c r="CX131" s="251"/>
      <c r="CY131" s="251"/>
      <c r="CZ131" s="251"/>
      <c r="DA131" s="251"/>
      <c r="DB131" s="251"/>
      <c r="DC131" s="251"/>
      <c r="DD131" s="251"/>
      <c r="DE131" s="251"/>
      <c r="DF131" s="251"/>
      <c r="DG131" s="251"/>
      <c r="DH131" s="251"/>
      <c r="DI131" s="251"/>
      <c r="DJ131" s="251"/>
      <c r="DK131" s="251"/>
      <c r="DL131" s="251"/>
      <c r="DM131" s="251"/>
      <c r="DN131" s="251"/>
      <c r="DO131" s="251"/>
      <c r="DP131" s="228"/>
      <c r="DQ131" s="228"/>
      <c r="DR131" s="228"/>
      <c r="DS131" s="228"/>
      <c r="DT131" s="228"/>
      <c r="DU131" s="228"/>
      <c r="DV131" s="228"/>
      <c r="DW131" s="228"/>
      <c r="DX131" s="228"/>
      <c r="DY131" s="228"/>
      <c r="DZ131" s="228"/>
    </row>
    <row r="132" spans="1:131" s="225" customFormat="1" ht="26.25" customHeight="1" x14ac:dyDescent="0.2">
      <c r="A132" s="1155" t="s">
        <v>506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507</v>
      </c>
      <c r="W132" s="1159"/>
      <c r="X132" s="1159"/>
      <c r="Y132" s="1159"/>
      <c r="Z132" s="1160"/>
      <c r="AA132" s="1161">
        <v>9.5266514880000006</v>
      </c>
      <c r="AB132" s="1162"/>
      <c r="AC132" s="1162"/>
      <c r="AD132" s="1162"/>
      <c r="AE132" s="1163"/>
      <c r="AF132" s="1164">
        <v>8.6956577920000004</v>
      </c>
      <c r="AG132" s="1162"/>
      <c r="AH132" s="1162"/>
      <c r="AI132" s="1162"/>
      <c r="AJ132" s="1163"/>
      <c r="AK132" s="1164">
        <v>7.8763880659999996</v>
      </c>
      <c r="AL132" s="1162"/>
      <c r="AM132" s="1162"/>
      <c r="AN132" s="1162"/>
      <c r="AO132" s="1163"/>
      <c r="AP132" s="1066"/>
      <c r="AQ132" s="1067"/>
      <c r="AR132" s="1067"/>
      <c r="AS132" s="1067"/>
      <c r="AT132" s="1165"/>
      <c r="AU132" s="252"/>
      <c r="AV132" s="228"/>
      <c r="AW132" s="228"/>
      <c r="AX132" s="228"/>
      <c r="AY132" s="228"/>
      <c r="AZ132" s="228"/>
      <c r="BA132" s="228"/>
      <c r="BB132" s="228"/>
      <c r="BC132" s="228"/>
      <c r="BD132" s="228"/>
      <c r="BE132" s="228"/>
      <c r="BF132" s="228"/>
      <c r="BG132" s="228"/>
      <c r="BH132" s="228"/>
      <c r="BI132" s="228"/>
      <c r="BJ132" s="228"/>
      <c r="BK132" s="228"/>
      <c r="BL132" s="228"/>
      <c r="BM132" s="228"/>
      <c r="BN132" s="228"/>
      <c r="BO132" s="228"/>
      <c r="BP132" s="228"/>
      <c r="BQ132" s="228"/>
      <c r="BR132" s="228"/>
      <c r="BS132" s="229"/>
      <c r="BT132" s="228"/>
      <c r="BU132" s="228"/>
      <c r="BV132" s="228"/>
      <c r="BW132" s="228"/>
      <c r="BX132" s="228"/>
      <c r="BY132" s="228"/>
      <c r="BZ132" s="228"/>
      <c r="CA132" s="251"/>
      <c r="CB132" s="251"/>
      <c r="CC132" s="251"/>
      <c r="CD132" s="251"/>
      <c r="CE132" s="251"/>
      <c r="CF132" s="251"/>
      <c r="CG132" s="251"/>
      <c r="CH132" s="251"/>
      <c r="CI132" s="251"/>
      <c r="CJ132" s="251"/>
      <c r="CK132" s="251"/>
      <c r="CL132" s="251"/>
      <c r="CM132" s="251"/>
      <c r="CN132" s="251"/>
      <c r="CO132" s="251"/>
      <c r="CP132" s="251"/>
      <c r="CQ132" s="251"/>
      <c r="CR132" s="251"/>
      <c r="CS132" s="251"/>
      <c r="CT132" s="251"/>
      <c r="CU132" s="251"/>
      <c r="CV132" s="251"/>
      <c r="CW132" s="251"/>
      <c r="CX132" s="251"/>
      <c r="CY132" s="251"/>
      <c r="CZ132" s="251"/>
      <c r="DA132" s="251"/>
      <c r="DB132" s="251"/>
      <c r="DC132" s="251"/>
      <c r="DD132" s="251"/>
      <c r="DE132" s="251"/>
      <c r="DF132" s="251"/>
      <c r="DG132" s="251"/>
      <c r="DH132" s="251"/>
      <c r="DI132" s="251"/>
      <c r="DJ132" s="251"/>
      <c r="DK132" s="251"/>
      <c r="DL132" s="251"/>
      <c r="DM132" s="251"/>
      <c r="DN132" s="251"/>
      <c r="DO132" s="251"/>
      <c r="DP132" s="228"/>
      <c r="DQ132" s="228"/>
      <c r="DR132" s="228"/>
      <c r="DS132" s="228"/>
      <c r="DT132" s="228"/>
      <c r="DU132" s="228"/>
      <c r="DV132" s="228"/>
      <c r="DW132" s="228"/>
      <c r="DX132" s="228"/>
      <c r="DY132" s="228"/>
      <c r="DZ132" s="228"/>
    </row>
    <row r="133" spans="1:131" s="225"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508</v>
      </c>
      <c r="W133" s="1142"/>
      <c r="X133" s="1142"/>
      <c r="Y133" s="1142"/>
      <c r="Z133" s="1143"/>
      <c r="AA133" s="1144">
        <v>11</v>
      </c>
      <c r="AB133" s="1145"/>
      <c r="AC133" s="1145"/>
      <c r="AD133" s="1145"/>
      <c r="AE133" s="1146"/>
      <c r="AF133" s="1144">
        <v>10</v>
      </c>
      <c r="AG133" s="1145"/>
      <c r="AH133" s="1145"/>
      <c r="AI133" s="1145"/>
      <c r="AJ133" s="1146"/>
      <c r="AK133" s="1144">
        <v>8.6</v>
      </c>
      <c r="AL133" s="1145"/>
      <c r="AM133" s="1145"/>
      <c r="AN133" s="1145"/>
      <c r="AO133" s="1146"/>
      <c r="AP133" s="1093"/>
      <c r="AQ133" s="1094"/>
      <c r="AR133" s="1094"/>
      <c r="AS133" s="1094"/>
      <c r="AT133" s="1147"/>
      <c r="AU133" s="228"/>
      <c r="AV133" s="228"/>
      <c r="AW133" s="228"/>
      <c r="AX133" s="228"/>
      <c r="AY133" s="228"/>
      <c r="AZ133" s="228"/>
      <c r="BA133" s="228"/>
      <c r="BB133" s="228"/>
      <c r="BC133" s="228"/>
      <c r="BD133" s="228"/>
      <c r="BE133" s="228"/>
      <c r="BF133" s="228"/>
      <c r="BG133" s="228"/>
      <c r="BH133" s="228"/>
      <c r="BI133" s="228"/>
      <c r="BJ133" s="228"/>
      <c r="BK133" s="228"/>
      <c r="BL133" s="228"/>
      <c r="BM133" s="228"/>
      <c r="BN133" s="251"/>
      <c r="BO133" s="251"/>
      <c r="BP133" s="251"/>
      <c r="BQ133" s="251"/>
      <c r="BR133" s="251"/>
      <c r="BS133" s="251"/>
      <c r="BT133" s="251"/>
      <c r="BU133" s="251"/>
      <c r="BV133" s="251"/>
      <c r="BW133" s="251"/>
      <c r="BX133" s="251"/>
      <c r="BY133" s="251"/>
      <c r="BZ133" s="251"/>
      <c r="CA133" s="251"/>
      <c r="CB133" s="251"/>
      <c r="CC133" s="251"/>
      <c r="CD133" s="251"/>
      <c r="CE133" s="251"/>
      <c r="CF133" s="251"/>
      <c r="CG133" s="251"/>
      <c r="CH133" s="251"/>
      <c r="CI133" s="251"/>
      <c r="CJ133" s="251"/>
      <c r="CK133" s="251"/>
      <c r="CL133" s="251"/>
      <c r="CM133" s="251"/>
      <c r="CN133" s="251"/>
      <c r="CO133" s="251"/>
      <c r="CP133" s="251"/>
      <c r="CQ133" s="251"/>
      <c r="CR133" s="251"/>
      <c r="CS133" s="251"/>
      <c r="CT133" s="251"/>
      <c r="CU133" s="251"/>
      <c r="CV133" s="251"/>
      <c r="CW133" s="251"/>
      <c r="CX133" s="251"/>
      <c r="CY133" s="251"/>
      <c r="CZ133" s="251"/>
      <c r="DA133" s="251"/>
      <c r="DB133" s="251"/>
      <c r="DC133" s="251"/>
      <c r="DD133" s="251"/>
      <c r="DE133" s="251"/>
      <c r="DF133" s="251"/>
      <c r="DG133" s="251"/>
      <c r="DH133" s="251"/>
      <c r="DI133" s="251"/>
      <c r="DJ133" s="251"/>
      <c r="DK133" s="251"/>
      <c r="DL133" s="251"/>
      <c r="DM133" s="251"/>
      <c r="DN133" s="251"/>
      <c r="DO133" s="251"/>
      <c r="DP133" s="228"/>
      <c r="DQ133" s="228"/>
      <c r="DR133" s="228"/>
      <c r="DS133" s="228"/>
      <c r="DT133" s="228"/>
      <c r="DU133" s="228"/>
      <c r="DV133" s="228"/>
      <c r="DW133" s="228"/>
      <c r="DX133" s="228"/>
      <c r="DY133" s="228"/>
      <c r="DZ133" s="228"/>
    </row>
    <row r="134" spans="1:131" ht="11.25" customHeight="1" x14ac:dyDescent="0.2">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c r="AN134" s="253"/>
      <c r="AO134" s="253"/>
      <c r="AP134" s="253"/>
      <c r="AQ134" s="253"/>
      <c r="AR134" s="253"/>
      <c r="AS134" s="253"/>
      <c r="AT134" s="253"/>
      <c r="AU134" s="228"/>
      <c r="AV134" s="228"/>
      <c r="AW134" s="228"/>
      <c r="AX134" s="228"/>
      <c r="AY134" s="228"/>
      <c r="AZ134" s="228"/>
      <c r="BA134" s="228"/>
      <c r="BB134" s="228"/>
      <c r="BC134" s="228"/>
      <c r="BD134" s="228"/>
      <c r="BE134" s="228"/>
      <c r="BF134" s="228"/>
      <c r="BG134" s="228"/>
      <c r="BH134" s="228"/>
      <c r="BI134" s="228"/>
      <c r="BJ134" s="228"/>
      <c r="BK134" s="228"/>
      <c r="BL134" s="228"/>
      <c r="BM134" s="228"/>
      <c r="BN134" s="251"/>
      <c r="BO134" s="251"/>
      <c r="BP134" s="251"/>
      <c r="BQ134" s="251"/>
      <c r="BR134" s="251"/>
      <c r="BS134" s="251"/>
      <c r="BT134" s="251"/>
      <c r="BU134" s="251"/>
      <c r="BV134" s="251"/>
      <c r="BW134" s="251"/>
      <c r="BX134" s="251"/>
      <c r="BY134" s="251"/>
      <c r="BZ134" s="251"/>
      <c r="CA134" s="251"/>
      <c r="CB134" s="251"/>
      <c r="CC134" s="251"/>
      <c r="CD134" s="251"/>
      <c r="CE134" s="251"/>
      <c r="CF134" s="251"/>
      <c r="CG134" s="251"/>
      <c r="CH134" s="251"/>
      <c r="CI134" s="251"/>
      <c r="CJ134" s="251"/>
      <c r="CK134" s="251"/>
      <c r="CL134" s="251"/>
      <c r="CM134" s="251"/>
      <c r="CN134" s="251"/>
      <c r="CO134" s="251"/>
      <c r="CP134" s="251"/>
      <c r="CQ134" s="251"/>
      <c r="CR134" s="251"/>
      <c r="CS134" s="251"/>
      <c r="CT134" s="251"/>
      <c r="CU134" s="251"/>
      <c r="CV134" s="251"/>
      <c r="CW134" s="251"/>
      <c r="CX134" s="251"/>
      <c r="CY134" s="251"/>
      <c r="CZ134" s="251"/>
      <c r="DA134" s="251"/>
      <c r="DB134" s="251"/>
      <c r="DC134" s="251"/>
      <c r="DD134" s="251"/>
      <c r="DE134" s="251"/>
      <c r="DF134" s="251"/>
      <c r="DG134" s="251"/>
      <c r="DH134" s="251"/>
      <c r="DI134" s="251"/>
      <c r="DJ134" s="251"/>
      <c r="DK134" s="251"/>
      <c r="DL134" s="251"/>
      <c r="DM134" s="251"/>
      <c r="DN134" s="251"/>
      <c r="DO134" s="251"/>
      <c r="DP134" s="228"/>
      <c r="DQ134" s="228"/>
      <c r="DR134" s="228"/>
      <c r="DS134" s="228"/>
      <c r="DT134" s="228"/>
      <c r="DU134" s="228"/>
      <c r="DV134" s="228"/>
      <c r="DW134" s="228"/>
      <c r="DX134" s="228"/>
      <c r="DY134" s="228"/>
      <c r="DZ134" s="228"/>
      <c r="EA134" s="225"/>
    </row>
    <row r="135" spans="1:131" ht="14.4" hidden="1" x14ac:dyDescent="0.2">
      <c r="AU135" s="253"/>
      <c r="AV135" s="253"/>
      <c r="AW135" s="253"/>
      <c r="AX135" s="253"/>
      <c r="AY135" s="253"/>
      <c r="AZ135" s="253"/>
      <c r="BA135" s="253"/>
      <c r="BB135" s="253"/>
      <c r="BC135" s="253"/>
      <c r="BD135" s="253"/>
      <c r="BE135" s="253"/>
      <c r="BF135" s="253"/>
      <c r="BG135" s="253"/>
      <c r="BH135" s="253"/>
      <c r="BI135" s="253"/>
      <c r="BJ135" s="253"/>
      <c r="BK135" s="253"/>
      <c r="BL135" s="253"/>
      <c r="BM135" s="253"/>
      <c r="BN135" s="253"/>
      <c r="BO135" s="253"/>
      <c r="BP135" s="253"/>
      <c r="BQ135" s="253"/>
      <c r="BR135" s="253"/>
      <c r="BS135" s="253"/>
      <c r="BT135" s="253"/>
      <c r="BU135" s="253"/>
      <c r="BV135" s="253"/>
      <c r="BW135" s="253"/>
      <c r="BX135" s="253"/>
      <c r="BY135" s="253"/>
      <c r="BZ135" s="253"/>
      <c r="CA135" s="253"/>
      <c r="CB135" s="253"/>
      <c r="CC135" s="253"/>
      <c r="CD135" s="253"/>
      <c r="CE135" s="253"/>
      <c r="CF135" s="253"/>
      <c r="CG135" s="253"/>
      <c r="CH135" s="253"/>
      <c r="CI135" s="253"/>
      <c r="CJ135" s="253"/>
      <c r="CK135" s="253"/>
      <c r="CL135" s="253"/>
      <c r="CM135" s="253"/>
      <c r="CN135" s="253"/>
      <c r="CO135" s="253"/>
      <c r="CP135" s="253"/>
      <c r="CQ135" s="253"/>
      <c r="CR135" s="253"/>
      <c r="CS135" s="253"/>
      <c r="CT135" s="253"/>
      <c r="CU135" s="253"/>
      <c r="CV135" s="253"/>
      <c r="CW135" s="253"/>
      <c r="CX135" s="253"/>
      <c r="CY135" s="253"/>
      <c r="CZ135" s="253"/>
      <c r="DA135" s="253"/>
      <c r="DB135" s="253"/>
      <c r="DC135" s="253"/>
      <c r="DD135" s="253"/>
      <c r="DE135" s="253"/>
      <c r="DF135" s="253"/>
      <c r="DG135" s="253"/>
      <c r="DH135" s="253"/>
      <c r="DI135" s="253"/>
      <c r="DJ135" s="253"/>
      <c r="DK135" s="253"/>
      <c r="DL135" s="253"/>
      <c r="DM135" s="253"/>
      <c r="DN135" s="253"/>
      <c r="DO135" s="253"/>
      <c r="DP135" s="253"/>
      <c r="DQ135" s="253"/>
      <c r="DR135" s="253"/>
      <c r="DS135" s="253"/>
      <c r="DT135" s="253"/>
      <c r="DU135" s="253"/>
      <c r="DV135" s="253"/>
      <c r="DW135" s="253"/>
      <c r="DX135" s="253"/>
      <c r="DY135" s="253"/>
      <c r="DZ135" s="253"/>
    </row>
  </sheetData>
  <sheetProtection algorithmName="SHA-512" hashValue="89lM2mi3BsP8BbJnobfbSxb57HJ1RdjHOKyF/rHy5K4tq7rRS6kuV9UcY7i8ztAMIYvvfCURkH1lvzyqrSSiKA==" saltValue="+hr1SpJbNefaNjlEJaUbN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5" customWidth="1"/>
    <col min="121" max="121" width="0" style="254" hidden="1" customWidth="1"/>
    <col min="122" max="16384" width="9" style="254" hidden="1"/>
  </cols>
  <sheetData>
    <row r="1" spans="1:120" ht="13.2" x14ac:dyDescent="0.2">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4"/>
    </row>
    <row r="17" spans="119:120" ht="13.2" x14ac:dyDescent="0.2">
      <c r="DP17" s="254"/>
    </row>
    <row r="18" spans="119:120" ht="13.2" x14ac:dyDescent="0.2"/>
    <row r="19" spans="119:120" ht="13.2" x14ac:dyDescent="0.2"/>
    <row r="20" spans="119:120" ht="13.2" x14ac:dyDescent="0.2">
      <c r="DO20" s="254"/>
      <c r="DP20" s="254"/>
    </row>
    <row r="21" spans="119:120" ht="13.2" x14ac:dyDescent="0.2">
      <c r="DP21" s="254"/>
    </row>
    <row r="22" spans="119:120" ht="13.2" x14ac:dyDescent="0.2"/>
    <row r="23" spans="119:120" ht="13.2" x14ac:dyDescent="0.2">
      <c r="DO23" s="254"/>
      <c r="DP23" s="254"/>
    </row>
    <row r="24" spans="119:120" ht="13.2" x14ac:dyDescent="0.2">
      <c r="DP24" s="254"/>
    </row>
    <row r="25" spans="119:120" ht="13.2" x14ac:dyDescent="0.2">
      <c r="DP25" s="254"/>
    </row>
    <row r="26" spans="119:120" ht="13.2" x14ac:dyDescent="0.2">
      <c r="DO26" s="254"/>
      <c r="DP26" s="254"/>
    </row>
    <row r="27" spans="119:120" ht="13.2" x14ac:dyDescent="0.2"/>
    <row r="28" spans="119:120" ht="13.2" x14ac:dyDescent="0.2">
      <c r="DO28" s="254"/>
      <c r="DP28" s="254"/>
    </row>
    <row r="29" spans="119:120" ht="13.2" x14ac:dyDescent="0.2">
      <c r="DP29" s="254"/>
    </row>
    <row r="30" spans="119:120" ht="13.2" x14ac:dyDescent="0.2"/>
    <row r="31" spans="119:120" ht="13.2" x14ac:dyDescent="0.2">
      <c r="DO31" s="254"/>
      <c r="DP31" s="254"/>
    </row>
    <row r="32" spans="119:120" ht="13.2" x14ac:dyDescent="0.2"/>
    <row r="33" spans="98:120" ht="13.2" x14ac:dyDescent="0.2">
      <c r="DO33" s="254"/>
      <c r="DP33" s="254"/>
    </row>
    <row r="34" spans="98:120" ht="13.2" x14ac:dyDescent="0.2">
      <c r="DM34" s="254"/>
    </row>
    <row r="35" spans="98:120" ht="13.2" x14ac:dyDescent="0.2">
      <c r="CT35" s="254"/>
      <c r="CU35" s="254"/>
      <c r="CV35" s="254"/>
      <c r="CY35" s="254"/>
      <c r="CZ35" s="254"/>
      <c r="DA35" s="254"/>
      <c r="DD35" s="254"/>
      <c r="DE35" s="254"/>
      <c r="DF35" s="254"/>
      <c r="DI35" s="254"/>
      <c r="DJ35" s="254"/>
      <c r="DK35" s="254"/>
      <c r="DM35" s="254"/>
      <c r="DN35" s="254"/>
      <c r="DO35" s="254"/>
      <c r="DP35" s="254"/>
    </row>
    <row r="36" spans="98:120" ht="13.2" x14ac:dyDescent="0.2"/>
    <row r="37" spans="98:120" ht="13.2" x14ac:dyDescent="0.2">
      <c r="CW37" s="254"/>
      <c r="DB37" s="254"/>
      <c r="DG37" s="254"/>
      <c r="DL37" s="254"/>
      <c r="DP37" s="254"/>
    </row>
    <row r="38" spans="98:120" ht="13.2" x14ac:dyDescent="0.2">
      <c r="CT38" s="254"/>
      <c r="CU38" s="254"/>
      <c r="CV38" s="254"/>
      <c r="CW38" s="254"/>
      <c r="CY38" s="254"/>
      <c r="CZ38" s="254"/>
      <c r="DA38" s="254"/>
      <c r="DB38" s="254"/>
      <c r="DD38" s="254"/>
      <c r="DE38" s="254"/>
      <c r="DF38" s="254"/>
      <c r="DG38" s="254"/>
      <c r="DI38" s="254"/>
      <c r="DJ38" s="254"/>
      <c r="DK38" s="254"/>
      <c r="DL38" s="254"/>
      <c r="DN38" s="254"/>
      <c r="DO38" s="254"/>
      <c r="DP38" s="25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4"/>
      <c r="DO49" s="254"/>
      <c r="DP49" s="25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4"/>
      <c r="CS63" s="254"/>
      <c r="CX63" s="254"/>
      <c r="DC63" s="254"/>
      <c r="DH63" s="254"/>
    </row>
    <row r="64" spans="22:120" ht="13.2" x14ac:dyDescent="0.2">
      <c r="V64" s="254"/>
    </row>
    <row r="65" spans="15:120" ht="13.2" x14ac:dyDescent="0.2">
      <c r="X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4"/>
      <c r="CP65" s="254"/>
      <c r="CQ65" s="254"/>
      <c r="CR65" s="254"/>
      <c r="CU65" s="254"/>
      <c r="CZ65" s="254"/>
      <c r="DE65" s="254"/>
      <c r="DJ65" s="254"/>
    </row>
    <row r="66" spans="15:120" ht="13.2" x14ac:dyDescent="0.2">
      <c r="Q66" s="254"/>
      <c r="S66" s="254"/>
      <c r="U66" s="254"/>
      <c r="DM66" s="254"/>
    </row>
    <row r="67" spans="15:120" ht="13.2" x14ac:dyDescent="0.2">
      <c r="O67" s="254"/>
      <c r="P67" s="254"/>
      <c r="R67" s="254"/>
      <c r="T67" s="254"/>
      <c r="Y67" s="254"/>
      <c r="CT67" s="254"/>
      <c r="CV67" s="254"/>
      <c r="CW67" s="254"/>
      <c r="CY67" s="254"/>
      <c r="DA67" s="254"/>
      <c r="DB67" s="254"/>
      <c r="DD67" s="254"/>
      <c r="DF67" s="254"/>
      <c r="DG67" s="254"/>
      <c r="DI67" s="254"/>
      <c r="DK67" s="254"/>
      <c r="DL67" s="254"/>
      <c r="DN67" s="254"/>
      <c r="DO67" s="254"/>
      <c r="DP67" s="254"/>
    </row>
    <row r="68" spans="15:120" ht="13.2" x14ac:dyDescent="0.2"/>
    <row r="69" spans="15:120" ht="13.2" x14ac:dyDescent="0.2"/>
    <row r="70" spans="15:120" ht="13.2" x14ac:dyDescent="0.2"/>
    <row r="71" spans="15:120" ht="13.2" x14ac:dyDescent="0.2"/>
    <row r="72" spans="15:120" ht="13.2" x14ac:dyDescent="0.2">
      <c r="DP72" s="254"/>
    </row>
    <row r="73" spans="15:120" ht="13.2" x14ac:dyDescent="0.2">
      <c r="DP73" s="25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4"/>
      <c r="CX96" s="254"/>
      <c r="DC96" s="254"/>
      <c r="DH96" s="254"/>
    </row>
    <row r="97" spans="24:120" ht="13.2" x14ac:dyDescent="0.2">
      <c r="CS97" s="254"/>
      <c r="CX97" s="254"/>
      <c r="DC97" s="254"/>
      <c r="DH97" s="254"/>
      <c r="DP97" s="255" t="s">
        <v>509</v>
      </c>
    </row>
    <row r="98" spans="24:120" ht="13.2" hidden="1" x14ac:dyDescent="0.2">
      <c r="CS98" s="254"/>
      <c r="CX98" s="254"/>
      <c r="DC98" s="254"/>
      <c r="DH98" s="254"/>
    </row>
    <row r="99" spans="24:120" ht="13.2" hidden="1" x14ac:dyDescent="0.2">
      <c r="CS99" s="254"/>
      <c r="CX99" s="254"/>
      <c r="DC99" s="254"/>
      <c r="DH99" s="254"/>
    </row>
    <row r="101" spans="24:120" ht="12" hidden="1" customHeight="1" x14ac:dyDescent="0.2">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c r="CP101" s="254"/>
      <c r="CQ101" s="254"/>
      <c r="CR101" s="254"/>
      <c r="CU101" s="254"/>
      <c r="CZ101" s="254"/>
      <c r="DE101" s="254"/>
      <c r="DJ101" s="254"/>
    </row>
    <row r="102" spans="24:120" ht="1.5" hidden="1" customHeight="1" x14ac:dyDescent="0.2">
      <c r="CU102" s="254"/>
      <c r="CZ102" s="254"/>
      <c r="DE102" s="254"/>
      <c r="DJ102" s="254"/>
      <c r="DM102" s="254"/>
    </row>
    <row r="103" spans="24:120" ht="13.2" hidden="1" x14ac:dyDescent="0.2">
      <c r="CT103" s="254"/>
      <c r="CV103" s="254"/>
      <c r="CW103" s="254"/>
      <c r="CY103" s="254"/>
      <c r="DA103" s="254"/>
      <c r="DB103" s="254"/>
      <c r="DD103" s="254"/>
      <c r="DF103" s="254"/>
      <c r="DG103" s="254"/>
      <c r="DI103" s="254"/>
      <c r="DK103" s="254"/>
      <c r="DL103" s="254"/>
      <c r="DM103" s="254"/>
      <c r="DN103" s="254"/>
      <c r="DO103" s="254"/>
      <c r="DP103" s="254"/>
    </row>
    <row r="104" spans="24:120" ht="13.2" hidden="1" x14ac:dyDescent="0.2">
      <c r="CV104" s="254"/>
      <c r="CW104" s="254"/>
      <c r="DA104" s="254"/>
      <c r="DB104" s="254"/>
      <c r="DF104" s="254"/>
      <c r="DG104" s="254"/>
      <c r="DK104" s="254"/>
      <c r="DL104" s="254"/>
      <c r="DN104" s="254"/>
      <c r="DO104" s="254"/>
      <c r="DP104" s="254"/>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5" customWidth="1"/>
    <col min="117" max="16384" width="9" style="254" hidden="1"/>
  </cols>
  <sheetData>
    <row r="1" spans="2:116" ht="13.2" x14ac:dyDescent="0.2">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row>
    <row r="2" spans="2:116" ht="13.2" x14ac:dyDescent="0.2"/>
    <row r="3" spans="2:116" ht="13.2" x14ac:dyDescent="0.2"/>
    <row r="4" spans="2:116" ht="13.2" x14ac:dyDescent="0.2">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row>
    <row r="5" spans="2:116" ht="13.2" x14ac:dyDescent="0.2">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row>
    <row r="19" spans="9:116" ht="13.2" x14ac:dyDescent="0.2"/>
    <row r="20" spans="9:116" ht="13.2" x14ac:dyDescent="0.2"/>
    <row r="21" spans="9:116" ht="13.2" x14ac:dyDescent="0.2">
      <c r="DL21" s="254"/>
    </row>
    <row r="22" spans="9:116" ht="13.2" x14ac:dyDescent="0.2">
      <c r="DI22" s="254"/>
      <c r="DJ22" s="254"/>
      <c r="DK22" s="254"/>
      <c r="DL22" s="254"/>
    </row>
    <row r="23" spans="9:116" ht="13.2" x14ac:dyDescent="0.2">
      <c r="CY23" s="254"/>
      <c r="CZ23" s="254"/>
      <c r="DA23" s="254"/>
      <c r="DB23" s="254"/>
      <c r="DC23" s="254"/>
      <c r="DD23" s="254"/>
      <c r="DE23" s="254"/>
      <c r="DF23" s="254"/>
      <c r="DG23" s="254"/>
      <c r="DH23" s="254"/>
      <c r="DI23" s="254"/>
      <c r="DJ23" s="254"/>
      <c r="DK23" s="254"/>
      <c r="DL23" s="25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4"/>
      <c r="DA35" s="254"/>
      <c r="DB35" s="254"/>
      <c r="DC35" s="254"/>
      <c r="DD35" s="254"/>
      <c r="DE35" s="254"/>
      <c r="DF35" s="254"/>
      <c r="DG35" s="254"/>
      <c r="DH35" s="254"/>
      <c r="DI35" s="254"/>
      <c r="DJ35" s="254"/>
      <c r="DK35" s="254"/>
      <c r="DL35" s="254"/>
    </row>
    <row r="36" spans="15:116" ht="13.2" x14ac:dyDescent="0.2"/>
    <row r="37" spans="15:116" ht="13.2" x14ac:dyDescent="0.2">
      <c r="DL37" s="254"/>
    </row>
    <row r="38" spans="15:116" ht="13.2" x14ac:dyDescent="0.2">
      <c r="DI38" s="254"/>
      <c r="DJ38" s="254"/>
      <c r="DK38" s="254"/>
      <c r="DL38" s="254"/>
    </row>
    <row r="39" spans="15:116" ht="13.2" x14ac:dyDescent="0.2"/>
    <row r="40" spans="15:116" ht="13.2" x14ac:dyDescent="0.2"/>
    <row r="41" spans="15:116" ht="13.2" x14ac:dyDescent="0.2"/>
    <row r="42" spans="15:116" ht="13.2" x14ac:dyDescent="0.2"/>
    <row r="43" spans="15:116" ht="13.2" x14ac:dyDescent="0.2">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4"/>
      <c r="DL43" s="254"/>
    </row>
    <row r="44" spans="15:116" ht="13.2" x14ac:dyDescent="0.2">
      <c r="DL44" s="254"/>
    </row>
    <row r="45" spans="15:116" ht="13.2" x14ac:dyDescent="0.2"/>
    <row r="46" spans="15:116" ht="13.2" x14ac:dyDescent="0.2">
      <c r="DA46" s="254"/>
      <c r="DB46" s="254"/>
      <c r="DC46" s="254"/>
      <c r="DD46" s="254"/>
      <c r="DE46" s="254"/>
      <c r="DF46" s="254"/>
      <c r="DG46" s="254"/>
      <c r="DH46" s="254"/>
      <c r="DI46" s="254"/>
      <c r="DJ46" s="254"/>
      <c r="DK46" s="254"/>
      <c r="DL46" s="254"/>
    </row>
    <row r="47" spans="15:116" ht="13.2" x14ac:dyDescent="0.2"/>
    <row r="48" spans="15:116" ht="13.2" x14ac:dyDescent="0.2"/>
    <row r="49" spans="104:116" ht="13.2" x14ac:dyDescent="0.2"/>
    <row r="50" spans="104:116" ht="13.2" x14ac:dyDescent="0.2">
      <c r="CZ50" s="254"/>
      <c r="DA50" s="254"/>
      <c r="DB50" s="254"/>
      <c r="DC50" s="254"/>
      <c r="DD50" s="254"/>
      <c r="DE50" s="254"/>
      <c r="DF50" s="254"/>
      <c r="DG50" s="254"/>
      <c r="DH50" s="254"/>
      <c r="DI50" s="254"/>
      <c r="DJ50" s="254"/>
      <c r="DK50" s="254"/>
      <c r="DL50" s="254"/>
    </row>
    <row r="51" spans="104:116" ht="13.2" x14ac:dyDescent="0.2"/>
    <row r="52" spans="104:116" ht="13.2" x14ac:dyDescent="0.2"/>
    <row r="53" spans="104:116" ht="13.2" x14ac:dyDescent="0.2">
      <c r="DL53" s="25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4"/>
      <c r="DD67" s="254"/>
      <c r="DE67" s="254"/>
      <c r="DF67" s="254"/>
      <c r="DG67" s="254"/>
      <c r="DH67" s="254"/>
      <c r="DI67" s="254"/>
      <c r="DJ67" s="254"/>
      <c r="DK67" s="254"/>
      <c r="DL67" s="25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Qvg89nHWsTlK8XekV75WtFRkmZI5MM+825jyh1XJgxUu4JSQb2mQc+24vepCWoBYnFr1JecRnN1tHKhxEQ0ww==" saltValue="ggAM+Gtupo2aoOgVHRtDh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6" customWidth="1"/>
    <col min="37" max="44" width="17" style="256" customWidth="1"/>
    <col min="45" max="45" width="6.109375" style="263" customWidth="1"/>
    <col min="46" max="46" width="3" style="261" customWidth="1"/>
    <col min="47" max="47" width="19.109375" style="256" hidden="1" customWidth="1"/>
    <col min="48" max="52" width="12.6640625" style="256" hidden="1" customWidth="1"/>
    <col min="53" max="16384" width="8.6640625" style="256" hidden="1"/>
  </cols>
  <sheetData>
    <row r="1" spans="1:46" ht="13.2" x14ac:dyDescent="0.2">
      <c r="AS1" s="257"/>
      <c r="AT1" s="257"/>
    </row>
    <row r="2" spans="1:46" ht="13.2" x14ac:dyDescent="0.2">
      <c r="AS2" s="257"/>
      <c r="AT2" s="257"/>
    </row>
    <row r="3" spans="1:46" ht="13.2" x14ac:dyDescent="0.2">
      <c r="AS3" s="257"/>
      <c r="AT3" s="257"/>
    </row>
    <row r="4" spans="1:46" ht="13.2" x14ac:dyDescent="0.2">
      <c r="AS4" s="257"/>
      <c r="AT4" s="257"/>
    </row>
    <row r="5" spans="1:46" ht="16.2" x14ac:dyDescent="0.2">
      <c r="A5" s="258" t="s">
        <v>510</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60"/>
    </row>
    <row r="6" spans="1:46" ht="13.2" x14ac:dyDescent="0.2">
      <c r="A6" s="261"/>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62" t="s">
        <v>511</v>
      </c>
      <c r="AL6" s="262"/>
      <c r="AM6" s="262"/>
      <c r="AN6" s="262"/>
      <c r="AO6" s="257"/>
      <c r="AP6" s="257"/>
      <c r="AQ6" s="257"/>
      <c r="AR6" s="257"/>
    </row>
    <row r="7" spans="1:46" ht="13.5" customHeight="1" x14ac:dyDescent="0.2">
      <c r="A7" s="261"/>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64"/>
      <c r="AL7" s="265"/>
      <c r="AM7" s="265"/>
      <c r="AN7" s="266"/>
      <c r="AO7" s="1179" t="s">
        <v>512</v>
      </c>
      <c r="AP7" s="267"/>
      <c r="AQ7" s="268" t="s">
        <v>513</v>
      </c>
      <c r="AR7" s="269"/>
    </row>
    <row r="8" spans="1:46" ht="13.2" x14ac:dyDescent="0.2">
      <c r="A8" s="261"/>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70"/>
      <c r="AL8" s="271"/>
      <c r="AM8" s="271"/>
      <c r="AN8" s="272"/>
      <c r="AO8" s="1180"/>
      <c r="AP8" s="273" t="s">
        <v>514</v>
      </c>
      <c r="AQ8" s="274" t="s">
        <v>515</v>
      </c>
      <c r="AR8" s="275" t="s">
        <v>516</v>
      </c>
    </row>
    <row r="9" spans="1:46" ht="13.2" x14ac:dyDescent="0.2">
      <c r="A9" s="261"/>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1181" t="s">
        <v>517</v>
      </c>
      <c r="AL9" s="1182"/>
      <c r="AM9" s="1182"/>
      <c r="AN9" s="1183"/>
      <c r="AO9" s="276">
        <v>2374453</v>
      </c>
      <c r="AP9" s="276">
        <v>104823</v>
      </c>
      <c r="AQ9" s="277">
        <v>95193</v>
      </c>
      <c r="AR9" s="278">
        <v>10.1</v>
      </c>
    </row>
    <row r="10" spans="1:46" ht="13.5" customHeight="1" x14ac:dyDescent="0.2">
      <c r="A10" s="261"/>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1181" t="s">
        <v>518</v>
      </c>
      <c r="AL10" s="1182"/>
      <c r="AM10" s="1182"/>
      <c r="AN10" s="1183"/>
      <c r="AO10" s="279">
        <v>36900</v>
      </c>
      <c r="AP10" s="279">
        <v>1629</v>
      </c>
      <c r="AQ10" s="280">
        <v>9197</v>
      </c>
      <c r="AR10" s="281">
        <v>-82.3</v>
      </c>
    </row>
    <row r="11" spans="1:46" ht="13.5" customHeight="1" x14ac:dyDescent="0.2">
      <c r="A11" s="261"/>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1181" t="s">
        <v>519</v>
      </c>
      <c r="AL11" s="1182"/>
      <c r="AM11" s="1182"/>
      <c r="AN11" s="1183"/>
      <c r="AO11" s="279">
        <v>92763</v>
      </c>
      <c r="AP11" s="279">
        <v>4095</v>
      </c>
      <c r="AQ11" s="280">
        <v>1724</v>
      </c>
      <c r="AR11" s="281">
        <v>137.5</v>
      </c>
    </row>
    <row r="12" spans="1:46" ht="13.5" customHeight="1" x14ac:dyDescent="0.2">
      <c r="A12" s="261"/>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1181" t="s">
        <v>520</v>
      </c>
      <c r="AL12" s="1182"/>
      <c r="AM12" s="1182"/>
      <c r="AN12" s="1183"/>
      <c r="AO12" s="279" t="s">
        <v>521</v>
      </c>
      <c r="AP12" s="279" t="s">
        <v>521</v>
      </c>
      <c r="AQ12" s="280">
        <v>4</v>
      </c>
      <c r="AR12" s="281" t="s">
        <v>521</v>
      </c>
    </row>
    <row r="13" spans="1:46" ht="13.5" customHeight="1" x14ac:dyDescent="0.2">
      <c r="A13" s="261"/>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1181" t="s">
        <v>522</v>
      </c>
      <c r="AL13" s="1182"/>
      <c r="AM13" s="1182"/>
      <c r="AN13" s="1183"/>
      <c r="AO13" s="279">
        <v>115768</v>
      </c>
      <c r="AP13" s="279">
        <v>5111</v>
      </c>
      <c r="AQ13" s="280">
        <v>3651</v>
      </c>
      <c r="AR13" s="281">
        <v>40</v>
      </c>
    </row>
    <row r="14" spans="1:46" ht="13.5" customHeight="1" x14ac:dyDescent="0.2">
      <c r="A14" s="261"/>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1181" t="s">
        <v>523</v>
      </c>
      <c r="AL14" s="1182"/>
      <c r="AM14" s="1182"/>
      <c r="AN14" s="1183"/>
      <c r="AO14" s="279">
        <v>73510</v>
      </c>
      <c r="AP14" s="279">
        <v>3245</v>
      </c>
      <c r="AQ14" s="280">
        <v>2581</v>
      </c>
      <c r="AR14" s="281">
        <v>25.7</v>
      </c>
    </row>
    <row r="15" spans="1:46" ht="13.5" customHeight="1" x14ac:dyDescent="0.2">
      <c r="A15" s="261"/>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1184" t="s">
        <v>524</v>
      </c>
      <c r="AL15" s="1185"/>
      <c r="AM15" s="1185"/>
      <c r="AN15" s="1186"/>
      <c r="AO15" s="279">
        <v>-198790</v>
      </c>
      <c r="AP15" s="279">
        <v>-8776</v>
      </c>
      <c r="AQ15" s="280">
        <v>-7170</v>
      </c>
      <c r="AR15" s="281">
        <v>22.4</v>
      </c>
    </row>
    <row r="16" spans="1:46" ht="13.2" x14ac:dyDescent="0.2">
      <c r="A16" s="261"/>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1184" t="s">
        <v>189</v>
      </c>
      <c r="AL16" s="1185"/>
      <c r="AM16" s="1185"/>
      <c r="AN16" s="1186"/>
      <c r="AO16" s="279">
        <v>2494604</v>
      </c>
      <c r="AP16" s="279">
        <v>110127</v>
      </c>
      <c r="AQ16" s="280">
        <v>105180</v>
      </c>
      <c r="AR16" s="281">
        <v>4.7</v>
      </c>
    </row>
    <row r="17" spans="1:46" ht="13.2" x14ac:dyDescent="0.2">
      <c r="A17" s="261"/>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82"/>
    </row>
    <row r="18" spans="1:46" ht="13.2" x14ac:dyDescent="0.2">
      <c r="A18" s="261"/>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83"/>
      <c r="AR18" s="283"/>
    </row>
    <row r="19" spans="1:46" ht="13.2" x14ac:dyDescent="0.2">
      <c r="A19" s="261"/>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t="s">
        <v>525</v>
      </c>
      <c r="AL19" s="257"/>
      <c r="AM19" s="257"/>
      <c r="AN19" s="257"/>
      <c r="AO19" s="257"/>
      <c r="AP19" s="257"/>
      <c r="AQ19" s="257"/>
      <c r="AR19" s="257"/>
    </row>
    <row r="20" spans="1:46" ht="13.2" x14ac:dyDescent="0.2">
      <c r="A20" s="261"/>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84"/>
      <c r="AL20" s="285"/>
      <c r="AM20" s="285"/>
      <c r="AN20" s="286"/>
      <c r="AO20" s="287" t="s">
        <v>526</v>
      </c>
      <c r="AP20" s="288" t="s">
        <v>527</v>
      </c>
      <c r="AQ20" s="289" t="s">
        <v>528</v>
      </c>
      <c r="AR20" s="290"/>
    </row>
    <row r="21" spans="1:46" s="296" customFormat="1" ht="13.2" x14ac:dyDescent="0.2">
      <c r="A21" s="291"/>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1187" t="s">
        <v>529</v>
      </c>
      <c r="AL21" s="1188"/>
      <c r="AM21" s="1188"/>
      <c r="AN21" s="1189"/>
      <c r="AO21" s="292">
        <v>10.199999999999999</v>
      </c>
      <c r="AP21" s="293">
        <v>9.98</v>
      </c>
      <c r="AQ21" s="294">
        <v>0.22</v>
      </c>
      <c r="AR21" s="262"/>
      <c r="AS21" s="295"/>
      <c r="AT21" s="291"/>
    </row>
    <row r="22" spans="1:46" s="296" customFormat="1" ht="13.2" x14ac:dyDescent="0.2">
      <c r="A22" s="291"/>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1187" t="s">
        <v>530</v>
      </c>
      <c r="AL22" s="1188"/>
      <c r="AM22" s="1188"/>
      <c r="AN22" s="1189"/>
      <c r="AO22" s="297">
        <v>98.2</v>
      </c>
      <c r="AP22" s="298">
        <v>97.3</v>
      </c>
      <c r="AQ22" s="299">
        <v>0.9</v>
      </c>
      <c r="AR22" s="283"/>
      <c r="AS22" s="295"/>
      <c r="AT22" s="291"/>
    </row>
    <row r="23" spans="1:46" s="296" customFormat="1" ht="13.2" x14ac:dyDescent="0.2">
      <c r="A23" s="291"/>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83"/>
      <c r="AQ23" s="283"/>
      <c r="AR23" s="283"/>
      <c r="AS23" s="295"/>
      <c r="AT23" s="291"/>
    </row>
    <row r="24" spans="1:46" s="296" customFormat="1" ht="13.2" x14ac:dyDescent="0.2">
      <c r="A24" s="291"/>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83"/>
      <c r="AQ24" s="283"/>
      <c r="AR24" s="283"/>
      <c r="AS24" s="295"/>
      <c r="AT24" s="291"/>
    </row>
    <row r="25" spans="1:46" s="296" customFormat="1" ht="13.2" x14ac:dyDescent="0.2">
      <c r="A25" s="300"/>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2"/>
      <c r="AQ25" s="302"/>
      <c r="AR25" s="302"/>
      <c r="AS25" s="303"/>
      <c r="AT25" s="291"/>
    </row>
    <row r="26" spans="1:46" s="296" customFormat="1" ht="13.2" x14ac:dyDescent="0.2">
      <c r="A26" s="1178" t="s">
        <v>531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2"/>
    </row>
    <row r="27" spans="1:46" ht="13.2" x14ac:dyDescent="0.2">
      <c r="A27" s="304"/>
      <c r="AO27" s="257"/>
      <c r="AP27" s="257"/>
      <c r="AQ27" s="257"/>
      <c r="AR27" s="257"/>
      <c r="AS27" s="257"/>
      <c r="AT27" s="257"/>
    </row>
    <row r="28" spans="1:46" ht="16.2" x14ac:dyDescent="0.2">
      <c r="A28" s="258" t="s">
        <v>532</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305"/>
    </row>
    <row r="29" spans="1:46" ht="13.2" x14ac:dyDescent="0.2">
      <c r="A29" s="261"/>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62" t="s">
        <v>533</v>
      </c>
      <c r="AL29" s="262"/>
      <c r="AM29" s="262"/>
      <c r="AN29" s="262"/>
      <c r="AO29" s="257"/>
      <c r="AP29" s="257"/>
      <c r="AQ29" s="257"/>
      <c r="AR29" s="257"/>
      <c r="AS29" s="306"/>
    </row>
    <row r="30" spans="1:46" ht="13.5" customHeight="1" x14ac:dyDescent="0.2">
      <c r="A30" s="261"/>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64"/>
      <c r="AL30" s="265"/>
      <c r="AM30" s="265"/>
      <c r="AN30" s="266"/>
      <c r="AO30" s="1179" t="s">
        <v>512</v>
      </c>
      <c r="AP30" s="267"/>
      <c r="AQ30" s="268" t="s">
        <v>513</v>
      </c>
      <c r="AR30" s="269"/>
    </row>
    <row r="31" spans="1:46" ht="13.2" x14ac:dyDescent="0.2">
      <c r="A31" s="261"/>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70"/>
      <c r="AL31" s="271"/>
      <c r="AM31" s="271"/>
      <c r="AN31" s="272"/>
      <c r="AO31" s="1180"/>
      <c r="AP31" s="273" t="s">
        <v>514</v>
      </c>
      <c r="AQ31" s="274" t="s">
        <v>515</v>
      </c>
      <c r="AR31" s="275" t="s">
        <v>516</v>
      </c>
    </row>
    <row r="32" spans="1:46" ht="27" customHeight="1" x14ac:dyDescent="0.2">
      <c r="A32" s="261"/>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1195" t="s">
        <v>534</v>
      </c>
      <c r="AL32" s="1196"/>
      <c r="AM32" s="1196"/>
      <c r="AN32" s="1197"/>
      <c r="AO32" s="307">
        <v>1298198</v>
      </c>
      <c r="AP32" s="307">
        <v>57311</v>
      </c>
      <c r="AQ32" s="308">
        <v>67244</v>
      </c>
      <c r="AR32" s="309">
        <v>-14.8</v>
      </c>
    </row>
    <row r="33" spans="1:46" ht="13.5" customHeight="1" x14ac:dyDescent="0.2">
      <c r="A33" s="261"/>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1195" t="s">
        <v>535</v>
      </c>
      <c r="AL33" s="1196"/>
      <c r="AM33" s="1196"/>
      <c r="AN33" s="1197"/>
      <c r="AO33" s="307" t="s">
        <v>521</v>
      </c>
      <c r="AP33" s="307" t="s">
        <v>521</v>
      </c>
      <c r="AQ33" s="308" t="s">
        <v>521</v>
      </c>
      <c r="AR33" s="309" t="s">
        <v>521</v>
      </c>
    </row>
    <row r="34" spans="1:46" ht="27" customHeight="1" x14ac:dyDescent="0.2">
      <c r="A34" s="261"/>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1195" t="s">
        <v>536</v>
      </c>
      <c r="AL34" s="1196"/>
      <c r="AM34" s="1196"/>
      <c r="AN34" s="1197"/>
      <c r="AO34" s="307" t="s">
        <v>521</v>
      </c>
      <c r="AP34" s="307" t="s">
        <v>521</v>
      </c>
      <c r="AQ34" s="308">
        <v>8</v>
      </c>
      <c r="AR34" s="309" t="s">
        <v>521</v>
      </c>
    </row>
    <row r="35" spans="1:46" ht="27" customHeight="1" x14ac:dyDescent="0.2">
      <c r="A35" s="261"/>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1195" t="s">
        <v>537</v>
      </c>
      <c r="AL35" s="1196"/>
      <c r="AM35" s="1196"/>
      <c r="AN35" s="1197"/>
      <c r="AO35" s="307">
        <v>483006</v>
      </c>
      <c r="AP35" s="307">
        <v>21323</v>
      </c>
      <c r="AQ35" s="308">
        <v>18547</v>
      </c>
      <c r="AR35" s="309">
        <v>15</v>
      </c>
    </row>
    <row r="36" spans="1:46" ht="27" customHeight="1" x14ac:dyDescent="0.2">
      <c r="A36" s="261"/>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1195" t="s">
        <v>538</v>
      </c>
      <c r="AL36" s="1196"/>
      <c r="AM36" s="1196"/>
      <c r="AN36" s="1197"/>
      <c r="AO36" s="307">
        <v>89195</v>
      </c>
      <c r="AP36" s="307">
        <v>3938</v>
      </c>
      <c r="AQ36" s="308">
        <v>2991</v>
      </c>
      <c r="AR36" s="309">
        <v>31.7</v>
      </c>
    </row>
    <row r="37" spans="1:46" ht="13.5" customHeight="1" x14ac:dyDescent="0.2">
      <c r="A37" s="261"/>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1195" t="s">
        <v>539</v>
      </c>
      <c r="AL37" s="1196"/>
      <c r="AM37" s="1196"/>
      <c r="AN37" s="1197"/>
      <c r="AO37" s="307">
        <v>1378</v>
      </c>
      <c r="AP37" s="307">
        <v>61</v>
      </c>
      <c r="AQ37" s="308">
        <v>670</v>
      </c>
      <c r="AR37" s="309">
        <v>-90.9</v>
      </c>
    </row>
    <row r="38" spans="1:46" ht="27" customHeight="1" x14ac:dyDescent="0.2">
      <c r="A38" s="261"/>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1198" t="s">
        <v>540</v>
      </c>
      <c r="AL38" s="1199"/>
      <c r="AM38" s="1199"/>
      <c r="AN38" s="1200"/>
      <c r="AO38" s="310" t="s">
        <v>521</v>
      </c>
      <c r="AP38" s="310" t="s">
        <v>521</v>
      </c>
      <c r="AQ38" s="311">
        <v>2</v>
      </c>
      <c r="AR38" s="299" t="s">
        <v>521</v>
      </c>
      <c r="AS38" s="306"/>
    </row>
    <row r="39" spans="1:46" ht="13.2" x14ac:dyDescent="0.2">
      <c r="A39" s="261"/>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1198" t="s">
        <v>541</v>
      </c>
      <c r="AL39" s="1199"/>
      <c r="AM39" s="1199"/>
      <c r="AN39" s="1200"/>
      <c r="AO39" s="307">
        <v>-164333</v>
      </c>
      <c r="AP39" s="307">
        <v>-7255</v>
      </c>
      <c r="AQ39" s="308">
        <v>-3165</v>
      </c>
      <c r="AR39" s="309">
        <v>129.19999999999999</v>
      </c>
      <c r="AS39" s="306"/>
    </row>
    <row r="40" spans="1:46" ht="27" customHeight="1" x14ac:dyDescent="0.2">
      <c r="A40" s="261"/>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1195" t="s">
        <v>542</v>
      </c>
      <c r="AL40" s="1196"/>
      <c r="AM40" s="1196"/>
      <c r="AN40" s="1197"/>
      <c r="AO40" s="307">
        <v>-1187337</v>
      </c>
      <c r="AP40" s="307">
        <v>-52416</v>
      </c>
      <c r="AQ40" s="308">
        <v>-61701</v>
      </c>
      <c r="AR40" s="309">
        <v>-15</v>
      </c>
      <c r="AS40" s="306"/>
    </row>
    <row r="41" spans="1:46" ht="13.2" x14ac:dyDescent="0.2">
      <c r="A41" s="261"/>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1201" t="s">
        <v>301</v>
      </c>
      <c r="AL41" s="1202"/>
      <c r="AM41" s="1202"/>
      <c r="AN41" s="1203"/>
      <c r="AO41" s="307">
        <v>520107</v>
      </c>
      <c r="AP41" s="307">
        <v>22961</v>
      </c>
      <c r="AQ41" s="308">
        <v>24597</v>
      </c>
      <c r="AR41" s="309">
        <v>-6.7</v>
      </c>
      <c r="AS41" s="306"/>
    </row>
    <row r="42" spans="1:46" ht="13.2" x14ac:dyDescent="0.2">
      <c r="A42" s="26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312" t="s">
        <v>543</v>
      </c>
      <c r="AL42" s="257"/>
      <c r="AM42" s="257"/>
      <c r="AN42" s="257"/>
      <c r="AO42" s="257"/>
      <c r="AP42" s="257"/>
      <c r="AQ42" s="283"/>
      <c r="AR42" s="283"/>
      <c r="AS42" s="306"/>
    </row>
    <row r="43" spans="1:46" ht="13.2" x14ac:dyDescent="0.2">
      <c r="A43" s="26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313"/>
      <c r="AQ43" s="283"/>
      <c r="AR43" s="257"/>
      <c r="AS43" s="306"/>
    </row>
    <row r="44" spans="1:46" ht="13.2" x14ac:dyDescent="0.2">
      <c r="A44" s="261"/>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83"/>
      <c r="AR44" s="257"/>
    </row>
    <row r="45" spans="1:46" ht="13.2" x14ac:dyDescent="0.2">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314"/>
      <c r="AR45" s="259"/>
      <c r="AS45" s="259"/>
      <c r="AT45" s="257"/>
    </row>
    <row r="46" spans="1:46" ht="13.2" x14ac:dyDescent="0.2">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257"/>
    </row>
    <row r="47" spans="1:46" ht="17.25" customHeight="1" x14ac:dyDescent="0.2">
      <c r="A47" s="316" t="s">
        <v>544</v>
      </c>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row>
    <row r="48" spans="1:46" ht="13.2" x14ac:dyDescent="0.2">
      <c r="A48" s="261"/>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317" t="s">
        <v>545</v>
      </c>
      <c r="AL48" s="317"/>
      <c r="AM48" s="317"/>
      <c r="AN48" s="317"/>
      <c r="AO48" s="317"/>
      <c r="AP48" s="317"/>
      <c r="AQ48" s="318"/>
      <c r="AR48" s="317"/>
    </row>
    <row r="49" spans="1:44" ht="13.5" customHeight="1" x14ac:dyDescent="0.2">
      <c r="A49" s="261"/>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319"/>
      <c r="AL49" s="320"/>
      <c r="AM49" s="1190" t="s">
        <v>512</v>
      </c>
      <c r="AN49" s="1192" t="s">
        <v>546</v>
      </c>
      <c r="AO49" s="1193"/>
      <c r="AP49" s="1193"/>
      <c r="AQ49" s="1193"/>
      <c r="AR49" s="1194"/>
    </row>
    <row r="50" spans="1:44" ht="13.2" x14ac:dyDescent="0.2">
      <c r="A50" s="261"/>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321"/>
      <c r="AL50" s="322"/>
      <c r="AM50" s="1191"/>
      <c r="AN50" s="323" t="s">
        <v>547</v>
      </c>
      <c r="AO50" s="324" t="s">
        <v>548</v>
      </c>
      <c r="AP50" s="325" t="s">
        <v>549</v>
      </c>
      <c r="AQ50" s="326" t="s">
        <v>550</v>
      </c>
      <c r="AR50" s="327" t="s">
        <v>551</v>
      </c>
    </row>
    <row r="51" spans="1:44" ht="13.2" x14ac:dyDescent="0.2">
      <c r="A51" s="261"/>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319" t="s">
        <v>552</v>
      </c>
      <c r="AL51" s="320"/>
      <c r="AM51" s="328">
        <v>1967301</v>
      </c>
      <c r="AN51" s="329">
        <v>79625</v>
      </c>
      <c r="AO51" s="330">
        <v>16.2</v>
      </c>
      <c r="AP51" s="331">
        <v>85042</v>
      </c>
      <c r="AQ51" s="332">
        <v>7.8</v>
      </c>
      <c r="AR51" s="333">
        <v>8.4</v>
      </c>
    </row>
    <row r="52" spans="1:44" ht="13.2" x14ac:dyDescent="0.2">
      <c r="A52" s="261"/>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334"/>
      <c r="AL52" s="335" t="s">
        <v>553</v>
      </c>
      <c r="AM52" s="336">
        <v>812848</v>
      </c>
      <c r="AN52" s="337">
        <v>32900</v>
      </c>
      <c r="AO52" s="338">
        <v>-9.6999999999999993</v>
      </c>
      <c r="AP52" s="339">
        <v>50806</v>
      </c>
      <c r="AQ52" s="340">
        <v>10.1</v>
      </c>
      <c r="AR52" s="341">
        <v>-19.8</v>
      </c>
    </row>
    <row r="53" spans="1:44" ht="13.2" x14ac:dyDescent="0.2">
      <c r="A53" s="261"/>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319" t="s">
        <v>554</v>
      </c>
      <c r="AL53" s="320"/>
      <c r="AM53" s="328">
        <v>2256930</v>
      </c>
      <c r="AN53" s="329">
        <v>93027</v>
      </c>
      <c r="AO53" s="330">
        <v>16.8</v>
      </c>
      <c r="AP53" s="331">
        <v>83774</v>
      </c>
      <c r="AQ53" s="332">
        <v>-1.5</v>
      </c>
      <c r="AR53" s="333">
        <v>18.3</v>
      </c>
    </row>
    <row r="54" spans="1:44" ht="13.2" x14ac:dyDescent="0.2">
      <c r="A54" s="261"/>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334"/>
      <c r="AL54" s="335" t="s">
        <v>553</v>
      </c>
      <c r="AM54" s="336">
        <v>990851</v>
      </c>
      <c r="AN54" s="337">
        <v>40841</v>
      </c>
      <c r="AO54" s="338">
        <v>24.1</v>
      </c>
      <c r="AP54" s="339">
        <v>52179</v>
      </c>
      <c r="AQ54" s="340">
        <v>2.7</v>
      </c>
      <c r="AR54" s="341">
        <v>21.4</v>
      </c>
    </row>
    <row r="55" spans="1:44" ht="13.2" x14ac:dyDescent="0.2">
      <c r="A55" s="261"/>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319" t="s">
        <v>555</v>
      </c>
      <c r="AL55" s="320"/>
      <c r="AM55" s="328">
        <v>1912954</v>
      </c>
      <c r="AN55" s="329">
        <v>80838</v>
      </c>
      <c r="AO55" s="330">
        <v>-13.1</v>
      </c>
      <c r="AP55" s="331">
        <v>132981</v>
      </c>
      <c r="AQ55" s="332">
        <v>58.7</v>
      </c>
      <c r="AR55" s="333">
        <v>-71.8</v>
      </c>
    </row>
    <row r="56" spans="1:44" ht="13.2" x14ac:dyDescent="0.2">
      <c r="A56" s="261"/>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334"/>
      <c r="AL56" s="335" t="s">
        <v>553</v>
      </c>
      <c r="AM56" s="336">
        <v>978002</v>
      </c>
      <c r="AN56" s="337">
        <v>41329</v>
      </c>
      <c r="AO56" s="338">
        <v>1.2</v>
      </c>
      <c r="AP56" s="339">
        <v>56973</v>
      </c>
      <c r="AQ56" s="340">
        <v>9.1999999999999993</v>
      </c>
      <c r="AR56" s="341">
        <v>-8</v>
      </c>
    </row>
    <row r="57" spans="1:44" ht="13.2" x14ac:dyDescent="0.2">
      <c r="A57" s="261"/>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319" t="s">
        <v>556</v>
      </c>
      <c r="AL57" s="320"/>
      <c r="AM57" s="328">
        <v>1899453</v>
      </c>
      <c r="AN57" s="329">
        <v>81905</v>
      </c>
      <c r="AO57" s="330">
        <v>1.3</v>
      </c>
      <c r="AP57" s="331">
        <v>128523</v>
      </c>
      <c r="AQ57" s="332">
        <v>-3.4</v>
      </c>
      <c r="AR57" s="333">
        <v>4.7</v>
      </c>
    </row>
    <row r="58" spans="1:44" ht="13.2" x14ac:dyDescent="0.2">
      <c r="A58" s="261"/>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334"/>
      <c r="AL58" s="335" t="s">
        <v>553</v>
      </c>
      <c r="AM58" s="336">
        <v>698632</v>
      </c>
      <c r="AN58" s="337">
        <v>30125</v>
      </c>
      <c r="AO58" s="338">
        <v>-27.1</v>
      </c>
      <c r="AP58" s="339">
        <v>56792</v>
      </c>
      <c r="AQ58" s="340">
        <v>-0.3</v>
      </c>
      <c r="AR58" s="341">
        <v>-26.8</v>
      </c>
    </row>
    <row r="59" spans="1:44" ht="13.2" x14ac:dyDescent="0.2">
      <c r="A59" s="261"/>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319" t="s">
        <v>557</v>
      </c>
      <c r="AL59" s="320"/>
      <c r="AM59" s="328">
        <v>2026202</v>
      </c>
      <c r="AN59" s="329">
        <v>89449</v>
      </c>
      <c r="AO59" s="330">
        <v>9.1999999999999993</v>
      </c>
      <c r="AP59" s="331">
        <v>92919</v>
      </c>
      <c r="AQ59" s="332">
        <v>-27.7</v>
      </c>
      <c r="AR59" s="333">
        <v>36.9</v>
      </c>
    </row>
    <row r="60" spans="1:44" ht="13.2" x14ac:dyDescent="0.2">
      <c r="A60" s="261"/>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334"/>
      <c r="AL60" s="335" t="s">
        <v>553</v>
      </c>
      <c r="AM60" s="336">
        <v>709695</v>
      </c>
      <c r="AN60" s="337">
        <v>31330</v>
      </c>
      <c r="AO60" s="338">
        <v>4</v>
      </c>
      <c r="AP60" s="339">
        <v>54128</v>
      </c>
      <c r="AQ60" s="340">
        <v>-4.7</v>
      </c>
      <c r="AR60" s="341">
        <v>8.6999999999999993</v>
      </c>
    </row>
    <row r="61" spans="1:44" ht="13.2" x14ac:dyDescent="0.2">
      <c r="A61" s="261"/>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319" t="s">
        <v>558</v>
      </c>
      <c r="AL61" s="342"/>
      <c r="AM61" s="343">
        <v>2012568</v>
      </c>
      <c r="AN61" s="344">
        <v>84969</v>
      </c>
      <c r="AO61" s="345">
        <v>6.1</v>
      </c>
      <c r="AP61" s="346">
        <v>104648</v>
      </c>
      <c r="AQ61" s="347">
        <v>6.8</v>
      </c>
      <c r="AR61" s="333">
        <v>-0.7</v>
      </c>
    </row>
    <row r="62" spans="1:44" ht="13.2" x14ac:dyDescent="0.2">
      <c r="A62" s="261"/>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334"/>
      <c r="AL62" s="335" t="s">
        <v>553</v>
      </c>
      <c r="AM62" s="336">
        <v>838006</v>
      </c>
      <c r="AN62" s="337">
        <v>35305</v>
      </c>
      <c r="AO62" s="338">
        <v>-1.5</v>
      </c>
      <c r="AP62" s="339">
        <v>54176</v>
      </c>
      <c r="AQ62" s="340">
        <v>3.4</v>
      </c>
      <c r="AR62" s="341">
        <v>-4.9000000000000004</v>
      </c>
    </row>
    <row r="63" spans="1:44" ht="13.2" x14ac:dyDescent="0.2">
      <c r="A63" s="261"/>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row>
    <row r="64" spans="1:44" ht="13.2" x14ac:dyDescent="0.2">
      <c r="A64" s="261"/>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row>
    <row r="65" spans="1:46" ht="13.2" x14ac:dyDescent="0.2">
      <c r="A65" s="261"/>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row>
    <row r="66" spans="1:46" ht="13.2" x14ac:dyDescent="0.2">
      <c r="A66" s="348"/>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49"/>
    </row>
    <row r="67" spans="1:46" ht="13.5" hidden="1" customHeight="1" x14ac:dyDescent="0.2">
      <c r="AK67" s="257"/>
      <c r="AL67" s="257"/>
      <c r="AM67" s="257"/>
      <c r="AN67" s="257"/>
      <c r="AO67" s="257"/>
      <c r="AP67" s="257"/>
      <c r="AQ67" s="257"/>
      <c r="AR67" s="257"/>
      <c r="AS67" s="257"/>
      <c r="AT67" s="257"/>
    </row>
    <row r="68" spans="1:46" ht="13.5" hidden="1" customHeight="1" x14ac:dyDescent="0.2">
      <c r="AK68" s="257"/>
      <c r="AL68" s="257"/>
      <c r="AM68" s="257"/>
      <c r="AN68" s="257"/>
      <c r="AO68" s="257"/>
      <c r="AP68" s="257"/>
      <c r="AQ68" s="257"/>
      <c r="AR68" s="257"/>
    </row>
    <row r="69" spans="1:46" ht="13.5" hidden="1" customHeight="1" x14ac:dyDescent="0.2">
      <c r="AK69" s="257"/>
      <c r="AL69" s="257"/>
      <c r="AM69" s="257"/>
      <c r="AN69" s="257"/>
      <c r="AO69" s="257"/>
      <c r="AP69" s="257"/>
      <c r="AQ69" s="257"/>
      <c r="AR69" s="257"/>
    </row>
    <row r="70" spans="1:46" ht="13.2" hidden="1" x14ac:dyDescent="0.2">
      <c r="AK70" s="257"/>
      <c r="AL70" s="257"/>
      <c r="AM70" s="257"/>
      <c r="AN70" s="257"/>
      <c r="AO70" s="257"/>
      <c r="AP70" s="257"/>
      <c r="AQ70" s="257"/>
      <c r="AR70" s="257"/>
    </row>
    <row r="71" spans="1:46" ht="13.2" hidden="1" x14ac:dyDescent="0.2">
      <c r="AK71" s="257"/>
      <c r="AL71" s="257"/>
      <c r="AM71" s="257"/>
      <c r="AN71" s="257"/>
      <c r="AO71" s="257"/>
      <c r="AP71" s="257"/>
      <c r="AQ71" s="257"/>
      <c r="AR71" s="257"/>
    </row>
    <row r="72" spans="1:46" ht="13.2" hidden="1" x14ac:dyDescent="0.2">
      <c r="AK72" s="257"/>
      <c r="AL72" s="257"/>
      <c r="AM72" s="257"/>
      <c r="AN72" s="257"/>
      <c r="AO72" s="257"/>
      <c r="AP72" s="257"/>
      <c r="AQ72" s="257"/>
      <c r="AR72" s="257"/>
    </row>
    <row r="73" spans="1:46" ht="13.2" hidden="1" x14ac:dyDescent="0.2">
      <c r="AK73" s="257"/>
      <c r="AL73" s="257"/>
      <c r="AM73" s="257"/>
      <c r="AN73" s="257"/>
      <c r="AO73" s="257"/>
      <c r="AP73" s="257"/>
      <c r="AQ73" s="257"/>
      <c r="AR73" s="257"/>
    </row>
  </sheetData>
  <sheetProtection algorithmName="SHA-512" hashValue="TUUZNtEXyW8soL/uY6/ChjmMdmr0fx2agvYxXzEBjwcSkdBT4s9ndO0XkAPtaNtmLtK3CyzammIhkHR7ZCqPEg==" saltValue="o0LpaLgWwu7zAWAr1A0K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5" customWidth="1"/>
    <col min="126" max="16384" width="9" style="254" hidden="1"/>
  </cols>
  <sheetData>
    <row r="1" spans="2:125" ht="13.5" customHeight="1" x14ac:dyDescent="0.2">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row>
    <row r="2" spans="2:125" ht="13.2" x14ac:dyDescent="0.2">
      <c r="B2" s="254"/>
      <c r="DG2" s="254"/>
    </row>
    <row r="3" spans="2:125" ht="13.2" x14ac:dyDescent="0.2">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H3" s="254"/>
      <c r="DI3" s="254"/>
      <c r="DJ3" s="254"/>
      <c r="DK3" s="254"/>
      <c r="DL3" s="254"/>
      <c r="DM3" s="254"/>
      <c r="DN3" s="254"/>
      <c r="DO3" s="254"/>
      <c r="DP3" s="254"/>
      <c r="DQ3" s="254"/>
      <c r="DR3" s="254"/>
      <c r="DS3" s="254"/>
      <c r="DT3" s="254"/>
      <c r="DU3" s="254"/>
    </row>
    <row r="4" spans="2:125" ht="13.2" x14ac:dyDescent="0.2"/>
    <row r="5" spans="2:125" ht="13.2" x14ac:dyDescent="0.2"/>
    <row r="6" spans="2:125" ht="13.2" x14ac:dyDescent="0.2"/>
    <row r="7" spans="2:125" ht="13.2" x14ac:dyDescent="0.2"/>
    <row r="8" spans="2:125" ht="13.2" x14ac:dyDescent="0.2"/>
    <row r="9" spans="2:125" ht="13.2" x14ac:dyDescent="0.2">
      <c r="DU9" s="25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4"/>
    </row>
    <row r="18" spans="125:125" ht="13.2" x14ac:dyDescent="0.2"/>
    <row r="19" spans="125:125" ht="13.2" x14ac:dyDescent="0.2"/>
    <row r="20" spans="125:125" ht="13.2" x14ac:dyDescent="0.2">
      <c r="DU20" s="254"/>
    </row>
    <row r="21" spans="125:125" ht="13.2" x14ac:dyDescent="0.2">
      <c r="DU21" s="25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4"/>
    </row>
    <row r="29" spans="125:125" ht="13.2" x14ac:dyDescent="0.2"/>
    <row r="30" spans="125:125" ht="13.2" x14ac:dyDescent="0.2"/>
    <row r="31" spans="125:125" ht="13.2" x14ac:dyDescent="0.2"/>
    <row r="32" spans="125:125" ht="13.2" x14ac:dyDescent="0.2"/>
    <row r="33" spans="2:125" ht="13.2" x14ac:dyDescent="0.2">
      <c r="B33" s="254"/>
      <c r="G33" s="254"/>
      <c r="I33" s="254"/>
    </row>
    <row r="34" spans="2:125" ht="13.2" x14ac:dyDescent="0.2">
      <c r="C34" s="254"/>
      <c r="P34" s="254"/>
      <c r="DE34" s="254"/>
      <c r="DH34" s="254"/>
    </row>
    <row r="35" spans="2:125" ht="13.2" x14ac:dyDescent="0.2">
      <c r="D35" s="254"/>
      <c r="E35" s="254"/>
      <c r="DG35" s="254"/>
      <c r="DJ35" s="254"/>
      <c r="DP35" s="254"/>
      <c r="DQ35" s="254"/>
      <c r="DR35" s="254"/>
      <c r="DS35" s="254"/>
      <c r="DT35" s="254"/>
      <c r="DU35" s="254"/>
    </row>
    <row r="36" spans="2:125" ht="13.2" x14ac:dyDescent="0.2">
      <c r="F36" s="254"/>
      <c r="H36" s="254"/>
      <c r="J36" s="254"/>
      <c r="K36" s="254"/>
      <c r="L36" s="254"/>
      <c r="M36" s="254"/>
      <c r="N36" s="254"/>
      <c r="O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4"/>
      <c r="CA36" s="254"/>
      <c r="CB36" s="254"/>
      <c r="CC36" s="254"/>
      <c r="CD36" s="254"/>
      <c r="CE36" s="254"/>
      <c r="CF36" s="254"/>
      <c r="CG36" s="254"/>
      <c r="CH36" s="254"/>
      <c r="CI36" s="254"/>
      <c r="CJ36" s="254"/>
      <c r="CK36" s="254"/>
      <c r="CL36" s="254"/>
      <c r="CM36" s="254"/>
      <c r="CN36" s="254"/>
      <c r="CO36" s="254"/>
      <c r="CP36" s="254"/>
      <c r="CQ36" s="254"/>
      <c r="CR36" s="254"/>
      <c r="CS36" s="254"/>
      <c r="CT36" s="254"/>
      <c r="CU36" s="254"/>
      <c r="CV36" s="254"/>
      <c r="CW36" s="254"/>
      <c r="CX36" s="254"/>
      <c r="CY36" s="254"/>
      <c r="CZ36" s="254"/>
      <c r="DA36" s="254"/>
      <c r="DB36" s="254"/>
      <c r="DC36" s="254"/>
      <c r="DD36" s="254"/>
      <c r="DF36" s="254"/>
      <c r="DI36" s="254"/>
      <c r="DK36" s="254"/>
      <c r="DL36" s="254"/>
      <c r="DM36" s="254"/>
      <c r="DN36" s="254"/>
      <c r="DO36" s="254"/>
      <c r="DP36" s="254"/>
      <c r="DQ36" s="254"/>
      <c r="DR36" s="254"/>
      <c r="DS36" s="254"/>
      <c r="DT36" s="254"/>
      <c r="DU36" s="254"/>
    </row>
    <row r="37" spans="2:125" ht="13.2" x14ac:dyDescent="0.2">
      <c r="DU37" s="254"/>
    </row>
    <row r="38" spans="2:125" ht="13.2" x14ac:dyDescent="0.2">
      <c r="DT38" s="254"/>
      <c r="DU38" s="254"/>
    </row>
    <row r="39" spans="2:125" ht="13.2" x14ac:dyDescent="0.2"/>
    <row r="40" spans="2:125" ht="13.2" x14ac:dyDescent="0.2">
      <c r="DH40" s="254"/>
    </row>
    <row r="41" spans="2:125" ht="13.2" x14ac:dyDescent="0.2">
      <c r="DE41" s="254"/>
    </row>
    <row r="42" spans="2:125" ht="13.2" x14ac:dyDescent="0.2">
      <c r="DG42" s="254"/>
      <c r="DJ42" s="254"/>
    </row>
    <row r="43" spans="2:125" ht="13.2" x14ac:dyDescent="0.2">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F43" s="254"/>
      <c r="DI43" s="254"/>
      <c r="DK43" s="254"/>
      <c r="DL43" s="254"/>
      <c r="DM43" s="254"/>
      <c r="DN43" s="254"/>
      <c r="DO43" s="254"/>
      <c r="DP43" s="254"/>
      <c r="DQ43" s="254"/>
      <c r="DR43" s="254"/>
      <c r="DS43" s="254"/>
      <c r="DT43" s="254"/>
      <c r="DU43" s="254"/>
    </row>
    <row r="44" spans="2:125" ht="13.2" x14ac:dyDescent="0.2">
      <c r="DU44" s="254"/>
    </row>
    <row r="45" spans="2:125" ht="13.2" x14ac:dyDescent="0.2"/>
    <row r="46" spans="2:125" ht="13.2" x14ac:dyDescent="0.2"/>
    <row r="47" spans="2:125" ht="13.2" x14ac:dyDescent="0.2"/>
    <row r="48" spans="2:125" ht="13.2" x14ac:dyDescent="0.2">
      <c r="DT48" s="254"/>
      <c r="DU48" s="254"/>
    </row>
    <row r="49" spans="120:125" ht="13.2" x14ac:dyDescent="0.2">
      <c r="DU49" s="254"/>
    </row>
    <row r="50" spans="120:125" ht="13.2" x14ac:dyDescent="0.2">
      <c r="DU50" s="254"/>
    </row>
    <row r="51" spans="120:125" ht="13.2" x14ac:dyDescent="0.2">
      <c r="DP51" s="254"/>
      <c r="DQ51" s="254"/>
      <c r="DR51" s="254"/>
      <c r="DS51" s="254"/>
      <c r="DT51" s="254"/>
      <c r="DU51" s="254"/>
    </row>
    <row r="52" spans="120:125" ht="13.2" x14ac:dyDescent="0.2"/>
    <row r="53" spans="120:125" ht="13.2" x14ac:dyDescent="0.2"/>
    <row r="54" spans="120:125" ht="13.2" x14ac:dyDescent="0.2">
      <c r="DU54" s="254"/>
    </row>
    <row r="55" spans="120:125" ht="13.2" x14ac:dyDescent="0.2"/>
    <row r="56" spans="120:125" ht="13.2" x14ac:dyDescent="0.2"/>
    <row r="57" spans="120:125" ht="13.2" x14ac:dyDescent="0.2"/>
    <row r="58" spans="120:125" ht="13.2" x14ac:dyDescent="0.2">
      <c r="DU58" s="254"/>
    </row>
    <row r="59" spans="120:125" ht="13.2" x14ac:dyDescent="0.2"/>
    <row r="60" spans="120:125" ht="13.2" x14ac:dyDescent="0.2"/>
    <row r="61" spans="120:125" ht="13.2" x14ac:dyDescent="0.2"/>
    <row r="62" spans="120:125" ht="13.2" x14ac:dyDescent="0.2"/>
    <row r="63" spans="120:125" ht="13.2" x14ac:dyDescent="0.2">
      <c r="DU63" s="254"/>
    </row>
    <row r="64" spans="120:125" ht="13.2" x14ac:dyDescent="0.2">
      <c r="DT64" s="254"/>
      <c r="DU64" s="254"/>
    </row>
    <row r="65" spans="123:125" ht="13.2" x14ac:dyDescent="0.2"/>
    <row r="66" spans="123:125" ht="13.2" x14ac:dyDescent="0.2"/>
    <row r="67" spans="123:125" ht="13.2" x14ac:dyDescent="0.2"/>
    <row r="68" spans="123:125" ht="13.2" x14ac:dyDescent="0.2"/>
    <row r="69" spans="123:125" ht="13.2" x14ac:dyDescent="0.2">
      <c r="DS69" s="254"/>
      <c r="DT69" s="254"/>
      <c r="DU69" s="25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4"/>
    </row>
    <row r="83" spans="116:125" ht="13.2" x14ac:dyDescent="0.2">
      <c r="DM83" s="254"/>
      <c r="DN83" s="254"/>
      <c r="DO83" s="254"/>
      <c r="DP83" s="254"/>
      <c r="DQ83" s="254"/>
      <c r="DR83" s="254"/>
      <c r="DS83" s="254"/>
      <c r="DT83" s="254"/>
      <c r="DU83" s="254"/>
    </row>
    <row r="84" spans="116:125" ht="13.2" x14ac:dyDescent="0.2"/>
    <row r="85" spans="116:125" ht="13.2" x14ac:dyDescent="0.2"/>
    <row r="86" spans="116:125" ht="13.2" x14ac:dyDescent="0.2"/>
    <row r="87" spans="116:125" ht="13.2" x14ac:dyDescent="0.2"/>
    <row r="88" spans="116:125" ht="13.2" x14ac:dyDescent="0.2">
      <c r="DU88" s="25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4"/>
      <c r="DT94" s="254"/>
      <c r="DU94" s="254"/>
    </row>
    <row r="95" spans="116:125" ht="13.5" customHeight="1" x14ac:dyDescent="0.2">
      <c r="DU95" s="25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4"/>
    </row>
    <row r="102" spans="124:125" ht="13.5" customHeight="1" x14ac:dyDescent="0.2"/>
    <row r="103" spans="124:125" ht="13.5" customHeight="1" x14ac:dyDescent="0.2"/>
    <row r="104" spans="124:125" ht="13.5" customHeight="1" x14ac:dyDescent="0.2">
      <c r="DT104" s="254"/>
      <c r="DU104" s="25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560</v>
      </c>
    </row>
    <row r="120" spans="125:125" ht="13.5" hidden="1" customHeight="1" x14ac:dyDescent="0.2"/>
    <row r="121" spans="125:125" ht="13.5" hidden="1" customHeight="1" x14ac:dyDescent="0.2">
      <c r="DU121" s="254"/>
    </row>
  </sheetData>
  <sheetProtection algorithmName="SHA-512" hashValue="vJ4g5k/DYU/rltUaaME0A3sxe8QnZO45n3Y6FVSgqp2qKF1tR/dOJD2xKatBRKXJxKgMfsUNvD6loO6Z9XA7zA==" saltValue="eULr2+yYGsGtWfuJduCg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55" customWidth="1"/>
    <col min="126" max="142" width="0" style="254" hidden="1" customWidth="1"/>
    <col min="143" max="16384" width="9" style="254" hidden="1"/>
  </cols>
  <sheetData>
    <row r="1" spans="1:125" ht="13.5" customHeight="1" x14ac:dyDescent="0.2">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row>
    <row r="2" spans="1:125" ht="13.2" x14ac:dyDescent="0.2">
      <c r="B2" s="254"/>
      <c r="T2" s="254"/>
    </row>
    <row r="3" spans="1:125" ht="13.2" x14ac:dyDescent="0.2">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4"/>
      <c r="G33" s="254"/>
      <c r="I33" s="254"/>
    </row>
    <row r="34" spans="2:125" ht="13.2" x14ac:dyDescent="0.2">
      <c r="C34" s="254"/>
      <c r="P34" s="254"/>
      <c r="R34" s="254"/>
      <c r="U34" s="254"/>
    </row>
    <row r="35" spans="2:125" ht="13.2" x14ac:dyDescent="0.2">
      <c r="D35" s="254"/>
      <c r="E35" s="254"/>
      <c r="T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4"/>
      <c r="CO35" s="254"/>
      <c r="CP35" s="254"/>
      <c r="CQ35" s="254"/>
      <c r="CR35" s="254"/>
      <c r="CS35" s="254"/>
      <c r="CT35" s="254"/>
      <c r="CU35" s="254"/>
      <c r="CV35" s="254"/>
      <c r="CW35" s="254"/>
      <c r="CX35" s="254"/>
      <c r="CY35" s="254"/>
      <c r="CZ35" s="254"/>
      <c r="DA35" s="254"/>
      <c r="DB35" s="254"/>
      <c r="DC35" s="254"/>
      <c r="DD35" s="254"/>
      <c r="DE35" s="254"/>
      <c r="DF35" s="254"/>
      <c r="DG35" s="254"/>
      <c r="DH35" s="254"/>
      <c r="DI35" s="254"/>
      <c r="DJ35" s="254"/>
      <c r="DK35" s="254"/>
      <c r="DL35" s="254"/>
      <c r="DM35" s="254"/>
      <c r="DN35" s="254"/>
      <c r="DO35" s="254"/>
      <c r="DP35" s="254"/>
      <c r="DQ35" s="254"/>
      <c r="DR35" s="254"/>
      <c r="DS35" s="254"/>
      <c r="DT35" s="254"/>
      <c r="DU35" s="254"/>
    </row>
    <row r="36" spans="2:125" ht="13.2" x14ac:dyDescent="0.2">
      <c r="F36" s="254"/>
      <c r="H36" s="254"/>
      <c r="J36" s="254"/>
      <c r="K36" s="254"/>
      <c r="L36" s="254"/>
      <c r="M36" s="254"/>
      <c r="N36" s="254"/>
      <c r="O36" s="254"/>
      <c r="Q36" s="254"/>
      <c r="S36" s="254"/>
      <c r="V36" s="254"/>
    </row>
    <row r="37" spans="2:125" ht="13.2" x14ac:dyDescent="0.2"/>
    <row r="38" spans="2:125" ht="13.2" x14ac:dyDescent="0.2"/>
    <row r="39" spans="2:125" ht="13.2" x14ac:dyDescent="0.2"/>
    <row r="40" spans="2:125" ht="13.2" x14ac:dyDescent="0.2">
      <c r="U40" s="254"/>
    </row>
    <row r="41" spans="2:125" ht="13.2" x14ac:dyDescent="0.2">
      <c r="R41" s="254"/>
    </row>
    <row r="42" spans="2:125" ht="13.2" x14ac:dyDescent="0.2">
      <c r="T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c r="CE42" s="254"/>
      <c r="CF42" s="254"/>
      <c r="CG42" s="254"/>
      <c r="CH42" s="254"/>
      <c r="CI42" s="254"/>
      <c r="CJ42" s="254"/>
      <c r="CK42" s="254"/>
      <c r="CL42" s="254"/>
      <c r="CM42" s="254"/>
      <c r="CN42" s="254"/>
      <c r="CO42" s="254"/>
      <c r="CP42" s="254"/>
      <c r="CQ42" s="254"/>
      <c r="CR42" s="254"/>
      <c r="CS42" s="254"/>
      <c r="CT42" s="254"/>
      <c r="CU42" s="254"/>
      <c r="CV42" s="254"/>
      <c r="CW42" s="254"/>
      <c r="CX42" s="254"/>
      <c r="CY42" s="254"/>
      <c r="CZ42" s="254"/>
      <c r="DA42" s="254"/>
      <c r="DB42" s="254"/>
      <c r="DC42" s="254"/>
      <c r="DD42" s="254"/>
      <c r="DE42" s="254"/>
      <c r="DF42" s="254"/>
      <c r="DG42" s="254"/>
      <c r="DH42" s="254"/>
      <c r="DI42" s="254"/>
      <c r="DJ42" s="254"/>
      <c r="DK42" s="254"/>
      <c r="DL42" s="254"/>
      <c r="DM42" s="254"/>
      <c r="DN42" s="254"/>
      <c r="DO42" s="254"/>
      <c r="DP42" s="254"/>
      <c r="DQ42" s="254"/>
      <c r="DR42" s="254"/>
      <c r="DS42" s="254"/>
      <c r="DT42" s="254"/>
      <c r="DU42" s="254"/>
    </row>
    <row r="43" spans="2:125" ht="13.2" x14ac:dyDescent="0.2">
      <c r="Q43" s="254"/>
      <c r="S43" s="254"/>
      <c r="V43" s="25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561</v>
      </c>
    </row>
  </sheetData>
  <sheetProtection algorithmName="SHA-512" hashValue="ZgFqt8gJPgMymkLzp6iQ0lsBHdzleaE9eD7tebQ3ssnwoGSLLGM2YpeHFV3weVjanq7Qp286eiotTPFTt/mnaA==" saltValue="S404YAuyOdm+jmN+N8lp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J48" sqref="J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04" t="s">
        <v>3</v>
      </c>
      <c r="D47" s="1204"/>
      <c r="E47" s="1205"/>
      <c r="F47" s="11">
        <v>14.72</v>
      </c>
      <c r="G47" s="12">
        <v>12.03</v>
      </c>
      <c r="H47" s="12">
        <v>10.34</v>
      </c>
      <c r="I47" s="12">
        <v>12.5</v>
      </c>
      <c r="J47" s="13">
        <v>13.85</v>
      </c>
    </row>
    <row r="48" spans="2:10" ht="57.75" customHeight="1" x14ac:dyDescent="0.2">
      <c r="B48" s="14"/>
      <c r="C48" s="1206" t="s">
        <v>4</v>
      </c>
      <c r="D48" s="1206"/>
      <c r="E48" s="1207"/>
      <c r="F48" s="15">
        <v>7.86</v>
      </c>
      <c r="G48" s="16">
        <v>9.52</v>
      </c>
      <c r="H48" s="16">
        <v>10.199999999999999</v>
      </c>
      <c r="I48" s="16">
        <v>16.690000000000001</v>
      </c>
      <c r="J48" s="17">
        <v>18.489999999999998</v>
      </c>
    </row>
    <row r="49" spans="2:10" ht="57.75" customHeight="1" thickBot="1" x14ac:dyDescent="0.25">
      <c r="B49" s="18"/>
      <c r="C49" s="1208" t="s">
        <v>5</v>
      </c>
      <c r="D49" s="1208"/>
      <c r="E49" s="1209"/>
      <c r="F49" s="19" t="s">
        <v>567</v>
      </c>
      <c r="G49" s="20" t="s">
        <v>568</v>
      </c>
      <c r="H49" s="20" t="s">
        <v>569</v>
      </c>
      <c r="I49" s="20">
        <v>4.8</v>
      </c>
      <c r="J49" s="21" t="s">
        <v>570</v>
      </c>
    </row>
    <row r="50" spans="2:10" ht="13.2" x14ac:dyDescent="0.2"/>
  </sheetData>
  <sheetProtection algorithmName="SHA-512" hashValue="FHB/3Oczm0GtvrUxnHEfgCCMC2MAettkOtvizcKrDoCzEGz0dicUrXXHOXZHrpIYhnPTxZr1LAaTmoer0O8NDQ==" saltValue="Y3CgSKYVdwSL00KJmIOj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2023-10-05T01:20:45Z</dcterms:modified>
</cp:coreProperties>
</file>