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mc:AlternateContent xmlns:mc="http://schemas.openxmlformats.org/markup-compatibility/2006">
    <mc:Choice Requires="x15">
      <x15ac:absPath xmlns:x15ac="http://schemas.microsoft.com/office/spreadsheetml/2010/11/ac" url="\\172.28.3.201\共有フォルダ\400_下水道T共有F\02.2　決算統計関係\R03    決算統計\050112　経営比較分析表\【経営比較分析表】2021_063827_47_1718\"/>
    </mc:Choice>
  </mc:AlternateContent>
  <xr:revisionPtr revIDLastSave="0" documentId="13_ncr:1_{499F2A37-D06C-4430-8587-119834D47099}" xr6:coauthVersionLast="36" xr6:coauthVersionMax="36" xr10:uidLastSave="{00000000-0000-0000-0000-000000000000}"/>
  <workbookProtection workbookAlgorithmName="SHA-512" workbookHashValue="VVn/OtSX+Fqig2uDjFMbXUvE7A2DBYwoiVnr3T6Ka6k6OWqLMmwhS8fnaTJbxOW7NTAXfEvbw/Q9B2Cu28X8ng==" workbookSaltValue="i5DcEMADnzSzGnTBGqF/8Q==" workbookSpinCount="100000" lockStructure="1"/>
  <bookViews>
    <workbookView xWindow="0" yWindow="0" windowWidth="288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R6" i="5"/>
  <c r="AD10" i="4" s="1"/>
  <c r="Q6" i="5"/>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AL10" i="4"/>
  <c r="W10" i="4"/>
  <c r="I10" i="4"/>
  <c r="BB8" i="4"/>
  <c r="AL8" i="4"/>
  <c r="I8" i="4"/>
</calcChain>
</file>

<file path=xl/sharedStrings.xml><?xml version="1.0" encoding="utf-8"?>
<sst xmlns="http://schemas.openxmlformats.org/spreadsheetml/2006/main" count="241" uniqueCount="121">
  <si>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</si>
  <si>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</si>
  <si>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</si>
  <si>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</si>
  <si>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</si>
  <si>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</si>
  <si>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</si>
  <si>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</si>
  <si>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</si>
  <si>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</si>
  <si>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</si>
  <si>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</si>
  <si>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</si>
  <si>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</si>
  <si>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</si>
  <si>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</si>
  <si>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</si>
  <si>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</si>
  <si>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</si>
  <si>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</si>
  <si>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</si>
  <si>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</si>
  <si>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</si>
  <si>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</si>
  <si>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</si>
  <si>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</si>
  <si>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</si>
  <si>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</si>
  <si>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</si>
  <si>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</si>
  <si>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</si>
  <si>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</si>
  <si>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</si>
  <si>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</si>
  <si>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</si>
  <si>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</si>
  <si>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</si>
  <si>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</si>
  <si>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</si>
  <si>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</si>
  <si>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</si>
  <si>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</si>
  <si>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</si>
  <si>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</si>
  <si>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</si>
  <si>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</si>
  <si>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</si>
  <si>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</si>
  <si>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</si>
  <si>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</si>
  <si>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</si>
  <si>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</si>
  <si>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</si>
  <si>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</si>
  <si>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</si>
  <si>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</si>
  <si>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</si>
  <si>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</si>
  <si>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</si>
  <si>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</si>
  <si>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</si>
  <si>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</si>
  <si>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</si>
  <si>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</si>
  <si>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</si>
  <si>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</si>
  <si>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</si>
  <si>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</si>
  <si>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</si>
  <si>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</si>
  <si>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</si>
  <si>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</si>
  <si>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</si>
  <si>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</si>
  <si>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</si>
  <si>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</si>
  <si>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</si>
  <si>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</si>
  <si>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</si>
  <si>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</si>
  <si>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</si>
  <si>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</si>
  <si>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</si>
  <si>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</si>
  <si>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</si>
  <si>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</si>
  <si>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</si>
  <si>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</si>
  <si>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</si>
  <si>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</si>
  <si>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</si>
  <si>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</si>
  <si>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</si>
  <si>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</si>
  <si>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</si>
  <si>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</si>
  <si>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</si>
  <si>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</si>
  <si>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</si>
  <si>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</si>
  <si>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</si>
  <si>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</si>
  <si>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</si>
  <si>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</si>
  <si>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</si>
  <si>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</si>
  <si>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</si>
  <si>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</si>
  <si>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</si>
  <si>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</si>
  <si>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</si>
  <si>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</si>
  <si>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</si>
  <si>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</si>
  <si>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</si>
  <si>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</si>
  <si>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</si>
  <si>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</si>
  <si>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一般会計からの繰り入れに頼らざるを得ない厳しい経営状況であるため、下水道使用料の改定も視野に入れ、維持管理費の削減、接続世帯の更なる増加及び収納体制の強化による滞納額の減少に努め、下水道経営の安定化を図る。</t>
    <phoneticPr fontId="4"/>
  </si>
  <si>
    <t xml:space="preserve"> 水洗化率については、平成29年度に下水道区域を見直し、未接続世帯が公共下水道区域へ異動したことにより向上したものの、平成７年度から平成２２年度までの長期に渡り順次整備を行ってきたことから、既に合併処理浄化槽を設置している家庭が多く、水洗化率は未だに71.74％と平均値よりも低い状況にある。
　企業債残高対事業規模比率については、一般会計負担額が地方債現在高とほぼ同等となっているため、前年度に引き続き低い水準となっている。
　起債残高の減少に伴い起債償還額は減少している。また、汚水処理費の抑制等を図り、収益的収支比率の改善に努めているものの昨年度を下回る結果となった。今後、更なる健全化及び効率化に努め改善を図る。
　平成２１年６月分より平均１２．９％の料金改定を行い、汚水処理原価は平均値を下回っている。しかしながら、料金収入だけでは費用を賄うことができず、一般会計に頼らざるを得ない状況である。
　令和６年度から公営企業会計への移行が予定されており、さらなる経営の健全性及び効率性を追求していく。</t>
    <phoneticPr fontId="4"/>
  </si>
  <si>
    <t xml:space="preserve">　管渠については、建設から２０年を経過したものもあるため、更新を検討する時期に来ている。
　令和７年度以降にストックマネジメント計画の見直しを予定していることから、交付金を活用しながら計画的に更新を進めてく。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</si>
</sst>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610-42C4-8D8D-ED4C7788F9D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0610-42C4-8D8D-ED4C7788F9D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74-4EFF-8F0C-EAD7F3A359F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7274-4EFF-8F0C-EAD7F3A359F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67.06</c:v>
                </c:pt>
                <c:pt idx="1">
                  <c:v>69.91</c:v>
                </c:pt>
                <c:pt idx="2">
                  <c:v>70.97</c:v>
                </c:pt>
                <c:pt idx="3">
                  <c:v>71.739999999999995</c:v>
                </c:pt>
                <c:pt idx="4">
                  <c:v>73.19</c:v>
                </c:pt>
              </c:numCache>
            </c:numRef>
          </c:val>
          <c:extLst>
            <c:ext xmlns:c16="http://schemas.microsoft.com/office/drawing/2014/chart" uri="{C3380CC4-5D6E-409C-BE32-E72D297353CC}">
              <c16:uniqueId val="{00000000-CB2D-4515-AC2B-572D352578D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CB2D-4515-AC2B-572D352578D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80.2</c:v>
                </c:pt>
                <c:pt idx="1">
                  <c:v>81.96</c:v>
                </c:pt>
                <c:pt idx="2">
                  <c:v>80.55</c:v>
                </c:pt>
                <c:pt idx="3">
                  <c:v>78.42</c:v>
                </c:pt>
                <c:pt idx="4">
                  <c:v>75.67</c:v>
                </c:pt>
              </c:numCache>
            </c:numRef>
          </c:val>
          <c:extLst>
            <c:ext xmlns:c16="http://schemas.microsoft.com/office/drawing/2014/chart" uri="{C3380CC4-5D6E-409C-BE32-E72D297353CC}">
              <c16:uniqueId val="{00000000-E619-4828-A5A0-CF559FA963B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19-4828-A5A0-CF559FA963B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BA-43BC-9131-6F848A79C01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BA-43BC-9131-6F848A79C01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50-45F1-A506-A757F6A2BEF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50-45F1-A506-A757F6A2BEF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C1A-4018-A5D6-B6EDB14717B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C1A-4018-A5D6-B6EDB14717B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E2-47DD-925C-91D4BAF32A1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E2-47DD-925C-91D4BAF32A1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600.08000000000004</c:v>
                </c:pt>
                <c:pt idx="1">
                  <c:v>14395.62</c:v>
                </c:pt>
                <c:pt idx="2" formatCode="#,##0.00;&quot;△&quot;#,##0.00">
                  <c:v>0</c:v>
                </c:pt>
                <c:pt idx="3">
                  <c:v>391.75</c:v>
                </c:pt>
                <c:pt idx="4">
                  <c:v>256.31</c:v>
                </c:pt>
              </c:numCache>
            </c:numRef>
          </c:val>
          <c:extLst>
            <c:ext xmlns:c16="http://schemas.microsoft.com/office/drawing/2014/chart" uri="{C3380CC4-5D6E-409C-BE32-E72D297353CC}">
              <c16:uniqueId val="{00000000-6F93-4C38-99D2-E6DB247FA1A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6F93-4C38-99D2-E6DB247FA1A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99.71</c:v>
                </c:pt>
                <c:pt idx="2">
                  <c:v>121.32</c:v>
                </c:pt>
                <c:pt idx="3">
                  <c:v>100</c:v>
                </c:pt>
                <c:pt idx="4">
                  <c:v>100</c:v>
                </c:pt>
              </c:numCache>
            </c:numRef>
          </c:val>
          <c:extLst>
            <c:ext xmlns:c16="http://schemas.microsoft.com/office/drawing/2014/chart" uri="{C3380CC4-5D6E-409C-BE32-E72D297353CC}">
              <c16:uniqueId val="{00000000-2F37-4FAC-BFB9-C54AAF7633E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2F37-4FAC-BFB9-C54AAF7633E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197.78</c:v>
                </c:pt>
                <c:pt idx="1">
                  <c:v>201.44</c:v>
                </c:pt>
                <c:pt idx="2">
                  <c:v>163.37</c:v>
                </c:pt>
                <c:pt idx="3">
                  <c:v>201.42</c:v>
                </c:pt>
                <c:pt idx="4">
                  <c:v>201.8</c:v>
                </c:pt>
              </c:numCache>
            </c:numRef>
          </c:val>
          <c:extLst>
            <c:ext xmlns:c16="http://schemas.microsoft.com/office/drawing/2014/chart" uri="{C3380CC4-5D6E-409C-BE32-E72D297353CC}">
              <c16:uniqueId val="{00000000-C45C-40A1-9966-07BD3F1CF69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C45C-40A1-9966-07BD3F1CF69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1"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川西町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14360</v>
      </c>
      <c r="AM8" s="37"/>
      <c r="AN8" s="37"/>
      <c r="AO8" s="37"/>
      <c r="AP8" s="37"/>
      <c r="AQ8" s="37"/>
      <c r="AR8" s="37"/>
      <c r="AS8" s="37"/>
      <c r="AT8" s="38">
        <f>データ!T6</f>
        <v>166.6</v>
      </c>
      <c r="AU8" s="38"/>
      <c r="AV8" s="38"/>
      <c r="AW8" s="38"/>
      <c r="AX8" s="38"/>
      <c r="AY8" s="38"/>
      <c r="AZ8" s="38"/>
      <c r="BA8" s="38"/>
      <c r="BB8" s="38">
        <f>データ!U6</f>
        <v>86.19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3.88</v>
      </c>
      <c r="Q10" s="38"/>
      <c r="R10" s="38"/>
      <c r="S10" s="38"/>
      <c r="T10" s="38"/>
      <c r="U10" s="38"/>
      <c r="V10" s="38"/>
      <c r="W10" s="38">
        <f>データ!Q6</f>
        <v>74.53</v>
      </c>
      <c r="X10" s="38"/>
      <c r="Y10" s="38"/>
      <c r="Z10" s="38"/>
      <c r="AA10" s="38"/>
      <c r="AB10" s="38"/>
      <c r="AC10" s="38"/>
      <c r="AD10" s="37">
        <f>データ!R6</f>
        <v>3850</v>
      </c>
      <c r="AE10" s="37"/>
      <c r="AF10" s="37"/>
      <c r="AG10" s="37"/>
      <c r="AH10" s="37"/>
      <c r="AI10" s="37"/>
      <c r="AJ10" s="37"/>
      <c r="AK10" s="2"/>
      <c r="AL10" s="37">
        <f>データ!V6</f>
        <v>552</v>
      </c>
      <c r="AM10" s="37"/>
      <c r="AN10" s="37"/>
      <c r="AO10" s="37"/>
      <c r="AP10" s="37"/>
      <c r="AQ10" s="37"/>
      <c r="AR10" s="37"/>
      <c r="AS10" s="37"/>
      <c r="AT10" s="38">
        <f>データ!W6</f>
        <v>0.56999999999999995</v>
      </c>
      <c r="AU10" s="38"/>
      <c r="AV10" s="38"/>
      <c r="AW10" s="38"/>
      <c r="AX10" s="38"/>
      <c r="AY10" s="38"/>
      <c r="AZ10" s="38"/>
      <c r="BA10" s="38"/>
      <c r="BB10" s="38">
        <f>データ!X6</f>
        <v>968.42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120</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44</v>
      </c>
      <c r="N86" s="12" t="s">
        <v>45</v>
      </c>
      <c r="O86" s="12" t="str">
        <f>データ!EO6</f>
        <v>【0.15】</v>
      </c>
    </row>
  </sheetData>
  <sheetProtection algorithmName="SHA-512" hashValue="zMz00DZA/UWOueYnrzTvD8Sezidnh2m26eIKac5Pfl9BXu0PEQO48HZa1Zzh7mLsFVkpyAbIO/Gyobf7DIdpPQ==" saltValue="xaWFF4BRG24F1tW9n7qTo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63827</v>
      </c>
      <c r="D6" s="19">
        <f t="shared" si="3"/>
        <v>47</v>
      </c>
      <c r="E6" s="19">
        <f t="shared" si="3"/>
        <v>17</v>
      </c>
      <c r="F6" s="19">
        <f t="shared" si="3"/>
        <v>4</v>
      </c>
      <c r="G6" s="19">
        <f t="shared" si="3"/>
        <v>0</v>
      </c>
      <c r="H6" s="19" t="str">
        <f t="shared" si="3"/>
        <v>山形県　川西町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3.88</v>
      </c>
      <c r="Q6" s="20">
        <f t="shared" si="3"/>
        <v>74.53</v>
      </c>
      <c r="R6" s="20">
        <f t="shared" si="3"/>
        <v>3850</v>
      </c>
      <c r="S6" s="20">
        <f t="shared" si="3"/>
        <v>14360</v>
      </c>
      <c r="T6" s="20">
        <f t="shared" si="3"/>
        <v>166.6</v>
      </c>
      <c r="U6" s="20">
        <f t="shared" si="3"/>
        <v>86.19</v>
      </c>
      <c r="V6" s="20">
        <f t="shared" si="3"/>
        <v>552</v>
      </c>
      <c r="W6" s="20">
        <f t="shared" si="3"/>
        <v>0.56999999999999995</v>
      </c>
      <c r="X6" s="20">
        <f t="shared" si="3"/>
        <v>968.42</v>
      </c>
      <c r="Y6" s="21">
        <f>IF(Y7="",NA(),Y7)</f>
        <v>80.2</v>
      </c>
      <c r="Z6" s="21">
        <f t="shared" ref="Z6:AH6" si="4">IF(Z7="",NA(),Z7)</f>
        <v>81.96</v>
      </c>
      <c r="AA6" s="21">
        <f t="shared" si="4"/>
        <v>80.55</v>
      </c>
      <c r="AB6" s="21">
        <f t="shared" si="4"/>
        <v>78.42</v>
      </c>
      <c r="AC6" s="21">
        <f t="shared" si="4"/>
        <v>75.67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600.08000000000004</v>
      </c>
      <c r="BG6" s="21">
        <f t="shared" ref="BG6:BO6" si="7">IF(BG7="",NA(),BG7)</f>
        <v>14395.62</v>
      </c>
      <c r="BH6" s="20">
        <f t="shared" si="7"/>
        <v>0</v>
      </c>
      <c r="BI6" s="21">
        <f t="shared" si="7"/>
        <v>391.75</v>
      </c>
      <c r="BJ6" s="21">
        <f t="shared" si="7"/>
        <v>256.31</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100</v>
      </c>
      <c r="BR6" s="21">
        <f t="shared" ref="BR6:BZ6" si="8">IF(BR7="",NA(),BR7)</f>
        <v>99.71</v>
      </c>
      <c r="BS6" s="21">
        <f t="shared" si="8"/>
        <v>121.32</v>
      </c>
      <c r="BT6" s="21">
        <f t="shared" si="8"/>
        <v>100</v>
      </c>
      <c r="BU6" s="21">
        <f t="shared" si="8"/>
        <v>100</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197.78</v>
      </c>
      <c r="CC6" s="21">
        <f t="shared" ref="CC6:CK6" si="9">IF(CC7="",NA(),CC7)</f>
        <v>201.44</v>
      </c>
      <c r="CD6" s="21">
        <f t="shared" si="9"/>
        <v>163.37</v>
      </c>
      <c r="CE6" s="21">
        <f t="shared" si="9"/>
        <v>201.42</v>
      </c>
      <c r="CF6" s="21">
        <f t="shared" si="9"/>
        <v>201.8</v>
      </c>
      <c r="CG6" s="21">
        <f t="shared" si="9"/>
        <v>221.81</v>
      </c>
      <c r="CH6" s="21">
        <f t="shared" si="9"/>
        <v>230.02</v>
      </c>
      <c r="CI6" s="21">
        <f t="shared" si="9"/>
        <v>228.47</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f t="shared" si="10"/>
        <v>43.36</v>
      </c>
      <c r="CS6" s="21">
        <f t="shared" si="10"/>
        <v>42.56</v>
      </c>
      <c r="CT6" s="21">
        <f t="shared" si="10"/>
        <v>42.47</v>
      </c>
      <c r="CU6" s="21">
        <f t="shared" si="10"/>
        <v>42.4</v>
      </c>
      <c r="CV6" s="21">
        <f t="shared" si="10"/>
        <v>42.28</v>
      </c>
      <c r="CW6" s="20" t="str">
        <f>IF(CW7="","",IF(CW7="-","【-】","【"&amp;SUBSTITUTE(TEXT(CW7,"#,##0.00"),"-","△")&amp;"】"))</f>
        <v>【42.57】</v>
      </c>
      <c r="CX6" s="21">
        <f>IF(CX7="",NA(),CX7)</f>
        <v>67.06</v>
      </c>
      <c r="CY6" s="21">
        <f t="shared" ref="CY6:DG6" si="11">IF(CY7="",NA(),CY7)</f>
        <v>69.91</v>
      </c>
      <c r="CZ6" s="21">
        <f t="shared" si="11"/>
        <v>70.97</v>
      </c>
      <c r="DA6" s="21">
        <f t="shared" si="11"/>
        <v>71.739999999999995</v>
      </c>
      <c r="DB6" s="21">
        <f t="shared" si="11"/>
        <v>73.19</v>
      </c>
      <c r="DC6" s="21">
        <f t="shared" si="11"/>
        <v>83.06</v>
      </c>
      <c r="DD6" s="21">
        <f t="shared" si="11"/>
        <v>83.32</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5" s="22" customFormat="1" x14ac:dyDescent="0.15">
      <c r="A7" s="14"/>
      <c r="B7" s="23">
        <v>2021</v>
      </c>
      <c r="C7" s="23">
        <v>63827</v>
      </c>
      <c r="D7" s="23">
        <v>47</v>
      </c>
      <c r="E7" s="23">
        <v>17</v>
      </c>
      <c r="F7" s="23">
        <v>4</v>
      </c>
      <c r="G7" s="23">
        <v>0</v>
      </c>
      <c r="H7" s="23" t="s">
        <v>99</v>
      </c>
      <c r="I7" s="23" t="s">
        <v>100</v>
      </c>
      <c r="J7" s="23" t="s">
        <v>101</v>
      </c>
      <c r="K7" s="23" t="s">
        <v>102</v>
      </c>
      <c r="L7" s="23" t="s">
        <v>103</v>
      </c>
      <c r="M7" s="23" t="s">
        <v>104</v>
      </c>
      <c r="N7" s="24" t="s">
        <v>105</v>
      </c>
      <c r="O7" s="24" t="s">
        <v>106</v>
      </c>
      <c r="P7" s="24">
        <v>3.88</v>
      </c>
      <c r="Q7" s="24">
        <v>74.53</v>
      </c>
      <c r="R7" s="24">
        <v>3850</v>
      </c>
      <c r="S7" s="24">
        <v>14360</v>
      </c>
      <c r="T7" s="24">
        <v>166.6</v>
      </c>
      <c r="U7" s="24">
        <v>86.19</v>
      </c>
      <c r="V7" s="24">
        <v>552</v>
      </c>
      <c r="W7" s="24">
        <v>0.56999999999999995</v>
      </c>
      <c r="X7" s="24">
        <v>968.42</v>
      </c>
      <c r="Y7" s="24">
        <v>80.2</v>
      </c>
      <c r="Z7" s="24">
        <v>81.96</v>
      </c>
      <c r="AA7" s="24">
        <v>80.55</v>
      </c>
      <c r="AB7" s="24">
        <v>78.42</v>
      </c>
      <c r="AC7" s="24">
        <v>75.67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600.08000000000004</v>
      </c>
      <c r="BG7" s="24">
        <v>14395.62</v>
      </c>
      <c r="BH7" s="24">
        <v>0</v>
      </c>
      <c r="BI7" s="24">
        <v>391.75</v>
      </c>
      <c r="BJ7" s="24">
        <v>256.31</v>
      </c>
      <c r="BK7" s="24">
        <v>1243.71</v>
      </c>
      <c r="BL7" s="24">
        <v>1194.1500000000001</v>
      </c>
      <c r="BM7" s="24">
        <v>1206.79</v>
      </c>
      <c r="BN7" s="24">
        <v>1258.43</v>
      </c>
      <c r="BO7" s="24">
        <v>1163.75</v>
      </c>
      <c r="BP7" s="24">
        <v>1201.79</v>
      </c>
      <c r="BQ7" s="24">
        <v>100</v>
      </c>
      <c r="BR7" s="24">
        <v>99.71</v>
      </c>
      <c r="BS7" s="24">
        <v>121.32</v>
      </c>
      <c r="BT7" s="24">
        <v>100</v>
      </c>
      <c r="BU7" s="24">
        <v>100</v>
      </c>
      <c r="BV7" s="24">
        <v>74.3</v>
      </c>
      <c r="BW7" s="24">
        <v>72.260000000000005</v>
      </c>
      <c r="BX7" s="24">
        <v>71.84</v>
      </c>
      <c r="BY7" s="24">
        <v>73.36</v>
      </c>
      <c r="BZ7" s="24">
        <v>72.599999999999994</v>
      </c>
      <c r="CA7" s="24">
        <v>75.31</v>
      </c>
      <c r="CB7" s="24">
        <v>197.78</v>
      </c>
      <c r="CC7" s="24">
        <v>201.44</v>
      </c>
      <c r="CD7" s="24">
        <v>163.37</v>
      </c>
      <c r="CE7" s="24">
        <v>201.42</v>
      </c>
      <c r="CF7" s="24">
        <v>201.8</v>
      </c>
      <c r="CG7" s="24">
        <v>221.81</v>
      </c>
      <c r="CH7" s="24">
        <v>230.02</v>
      </c>
      <c r="CI7" s="24">
        <v>228.47</v>
      </c>
      <c r="CJ7" s="24">
        <v>224.88</v>
      </c>
      <c r="CK7" s="24">
        <v>228.64</v>
      </c>
      <c r="CL7" s="24">
        <v>216.39</v>
      </c>
      <c r="CM7" s="24" t="s">
        <v>105</v>
      </c>
      <c r="CN7" s="24" t="s">
        <v>105</v>
      </c>
      <c r="CO7" s="24" t="s">
        <v>105</v>
      </c>
      <c r="CP7" s="24" t="s">
        <v>105</v>
      </c>
      <c r="CQ7" s="24" t="s">
        <v>105</v>
      </c>
      <c r="CR7" s="24">
        <v>43.36</v>
      </c>
      <c r="CS7" s="24">
        <v>42.56</v>
      </c>
      <c r="CT7" s="24">
        <v>42.47</v>
      </c>
      <c r="CU7" s="24">
        <v>42.4</v>
      </c>
      <c r="CV7" s="24">
        <v>42.28</v>
      </c>
      <c r="CW7" s="24">
        <v>42.57</v>
      </c>
      <c r="CX7" s="24">
        <v>67.06</v>
      </c>
      <c r="CY7" s="24">
        <v>69.91</v>
      </c>
      <c r="CZ7" s="24">
        <v>70.97</v>
      </c>
      <c r="DA7" s="24">
        <v>71.739999999999995</v>
      </c>
      <c r="DB7" s="24">
        <v>73.19</v>
      </c>
      <c r="DC7" s="24">
        <v>83.06</v>
      </c>
      <c r="DD7" s="24">
        <v>83.32</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0.13</v>
      </c>
      <c r="EL7" s="24">
        <v>0.36</v>
      </c>
      <c r="EM7" s="24">
        <v>0.39</v>
      </c>
      <c r="EN7" s="24">
        <v>0.1</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115</v>
      </c>
      <c r="D13" t="s">
        <v>116</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tsukada</cp:lastModifiedBy>
  <dcterms:created xsi:type="dcterms:W3CDTF">2022-12-01T01:50:14Z</dcterms:created>
  <dcterms:modified xsi:type="dcterms:W3CDTF">2023-01-19T01:48:25Z</dcterms:modified>
  <cp:category/>
</cp:coreProperties>
</file>