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分析表\R4（R3決算分）\04　提出\【15中山町】公共・農集\"/>
    </mc:Choice>
  </mc:AlternateContent>
  <xr:revisionPtr revIDLastSave="0" documentId="13_ncr:1_{240C95C2-45BD-4C4B-B1E7-D55EB01A4C65}" xr6:coauthVersionLast="41" xr6:coauthVersionMax="41" xr10:uidLastSave="{00000000-0000-0000-0000-000000000000}"/>
  <workbookProtection workbookAlgorithmName="SHA-512" workbookHashValue="ojVX93G+F7ftGxsq/kvm/3MRKNlAwf4WYmdyuV07SiCZjXnVg2XVV3lz+MJEkHZuokdFo3hTw6BWjGd3g+Bu6w==" workbookSaltValue="jbyzkNvUifnxqjkuN/hmfg==" workbookSpinCount="100000" lockStructure="1"/>
  <bookViews>
    <workbookView xWindow="2415" yWindow="555" windowWidth="21765" windowHeight="1528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P10" i="4"/>
  <c r="I10" i="4"/>
  <c r="AT8" i="4"/>
  <c r="AL8" i="4"/>
  <c r="W8" i="4"/>
  <c r="P8" i="4"/>
  <c r="I8" i="4"/>
  <c r="B6"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<sst xmlns="http://schemas.openxmlformats.org/spreadsheetml/2006/main" count="236" uniqueCount="120">
  <si>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</si>
  <si>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</si>
  <si>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</si>
  <si>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</si>
  <si>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</si>
  <si>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</si>
  <si>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</si>
  <si>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</si>
  <si>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</si>
  <si>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</si>
  <si>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</si>
  <si>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</si>
  <si>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</si>
  <si>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</si>
  <si>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</si>
  <si>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</si>
  <si>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</si>
  <si>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</si>
  <si>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</si>
  <si>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</si>
  <si>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</si>
  <si>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</si>
  <si>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</si>
  <si>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</si>
  <si>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</si>
  <si>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</si>
  <si>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</si>
  <si>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</si>
  <si>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</si>
  <si>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</si>
  <si>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</si>
  <si>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</si>
  <si>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</si>
  <si>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</si>
  <si>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</si>
  <si>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</si>
  <si>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</si>
  <si>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</si>
  <si>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</si>
  <si>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</si>
  <si>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</si>
  <si>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</si>
  <si>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</si>
  <si>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</si>
  <si>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</si>
  <si>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</si>
  <si>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</si>
  <si>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</si>
  <si>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</si>
  <si>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</si>
  <si>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</si>
  <si>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</si>
  <si>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</si>
  <si>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</si>
  <si>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</si>
  <si>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</si>
  <si>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</si>
  <si>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</si>
  <si>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</si>
  <si>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</si>
  <si>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</si>
  <si>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</si>
  <si>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</si>
  <si>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</si>
  <si>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</si>
  <si>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</si>
  <si>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</si>
  <si>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</si>
  <si>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</si>
  <si>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</si>
  <si>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</si>
  <si>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</si>
  <si>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</si>
  <si>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</si>
  <si>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</si>
  <si>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</si>
  <si>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</si>
  <si>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</si>
  <si>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</si>
  <si>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</si>
  <si>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</si>
  <si>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</si>
  <si>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</si>
  <si>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</si>
  <si>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</si>
  <si>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</si>
  <si>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</si>
  <si>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</si>
  <si>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</si>
  <si>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</si>
  <si>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</si>
  <si>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</si>
  <si>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</si>
  <si>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</si>
  <si>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</si>
  <si>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</si>
  <si>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</si>
  <si>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</si>
  <si>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</si>
  <si>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</si>
  <si>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</si>
  <si>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</si>
  <si>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</si>
  <si>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</si>
  <si>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</si>
  <si>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</si>
  <si>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</si>
  <si>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</si>
  <si>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</si>
  <si>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</si>
  <si>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</si>
  <si>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</si>
  <si>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</si>
  <si>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</si>
  <si>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</si>
  <si>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</si>
  <si>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</si>
  <si>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現在、法定耐用年数を経過した管渠を保有していないため、積極的な改築更新を実施していない。
　供用開始後30年を超える2処理区については、平成30年度及び令和元年度に公共下水道へ編入し、処理施設は廃止となり、管渠は公共下水道事業で維持管理している。</t>
    <rPh sb="1" eb="3">
      <t>ゲンザイ</t>
    </rPh>
    <phoneticPr fontId="4"/>
  </si>
  <si>
    <t>　老朽化した農業集落排水処理施設について、1処理区を平成30年4月1日に、さらに平成31年4月1日に1処理区を公共下水道へ接続している。今後も維持管理費を削減し、町全体として効率的な汚水処理を目指していく。
　また、農業集落排水処理施設として稼働する残り2処理区の施設についても、第三次山形県生活排水処理施設整備基本構想に基づき、令和8年以降の接続に向け、検討を行っていく。</t>
    <phoneticPr fontId="4"/>
  </si>
  <si>
    <t xml:space="preserve"> 収益的収支比率は、地方債償還金の減により前年度を上回った。地方債償還金は今後も減少傾向が続く見込みだが、引き続き事業規模は縮小しており、老朽化による突発的な維持管理費の増加などが、収益的収支比率に大きく影響する見込みである。
　企業債残高対事業規模比率は、下水道使用料収入が増加したため、昨年度を下回った。類似団体と比較すると低い状態であるが、今後も人口減少により使用料収入は緩やかに減少すると見込まれるため、引き続き収納率の向上を目指す必要がある。
　経費回収率及び汚水処理原価は全国平均及び類似団体平均と比較して良好な傾向にある。ただし今後の人口減少により使用料収入が減少した場合は、徐々に悪化することが予想されるため、さらなる維持管理費の削減等に努める必要がある。
　施設利用率は、平成30年4月に1処理区、さらに平成31年4月に1処理区が公共下水道に接続したため、類似団体平均を下回った。今後も残る2処理区が市街化調整区域であり、人口減少が顕著であることを考慮すると、利用率は低下していくものと推察される。</t>
    <rPh sb="129" eb="132">
      <t>ゲスイドウ</t>
    </rPh>
    <rPh sb="132" eb="135">
      <t>シヨウリョウ</t>
    </rPh>
    <rPh sb="135" eb="137">
      <t>シュウニュウ</t>
    </rPh>
    <rPh sb="138" eb="140">
      <t>ゾウカ</t>
    </rPh>
    <rPh sb="149" eb="151">
      <t>シタマワ</t>
    </rPh>
    <rPh sb="189" eb="190">
      <t>ユル</t>
    </rPh>
    <rPh sb="206" eb="207">
      <t>ヒ</t>
    </rPh>
    <rPh sb="208" eb="209">
      <t>ツヅ</t>
    </rPh>
    <rPh sb="210" eb="213">
      <t>シュウノウリツ</t>
    </rPh>
    <rPh sb="214" eb="216">
      <t>コウジョウ</t>
    </rPh>
    <rPh sb="217" eb="219">
      <t>メザ</t>
    </rPh>
    <rPh sb="220" eb="222">
      <t>ヒツヨウ</t>
    </rPh>
    <rPh sb="295" eb="297">
      <t>ジョジョ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</si>
</sst>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F0-42CA-8240-ADAC7F5B624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70F0-42CA-8240-ADAC7F5B624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61.87</c:v>
                </c:pt>
                <c:pt idx="1">
                  <c:v>44.36</c:v>
                </c:pt>
                <c:pt idx="2">
                  <c:v>30.61</c:v>
                </c:pt>
                <c:pt idx="3">
                  <c:v>31.26</c:v>
                </c:pt>
                <c:pt idx="4">
                  <c:v>30.98</c:v>
                </c:pt>
              </c:numCache>
            </c:numRef>
          </c:val>
          <c:extLst>
            <c:ext xmlns:c16="http://schemas.microsoft.com/office/drawing/2014/chart" uri="{C3380CC4-5D6E-409C-BE32-E72D297353CC}">
              <c16:uniqueId val="{00000000-B866-4E7F-A6A4-090A6574FE9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B866-4E7F-A6A4-090A6574FE9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84.63</c:v>
                </c:pt>
                <c:pt idx="1">
                  <c:v>86.64</c:v>
                </c:pt>
                <c:pt idx="2">
                  <c:v>89.43</c:v>
                </c:pt>
                <c:pt idx="3">
                  <c:v>90.23</c:v>
                </c:pt>
                <c:pt idx="4">
                  <c:v>91.77</c:v>
                </c:pt>
              </c:numCache>
            </c:numRef>
          </c:val>
          <c:extLst>
            <c:ext xmlns:c16="http://schemas.microsoft.com/office/drawing/2014/chart" uri="{C3380CC4-5D6E-409C-BE32-E72D297353CC}">
              <c16:uniqueId val="{00000000-9EEE-4452-8701-10E5D02C124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9EEE-4452-8701-10E5D02C124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75.680000000000007</c:v>
                </c:pt>
                <c:pt idx="1">
                  <c:v>69.599999999999994</c:v>
                </c:pt>
                <c:pt idx="2">
                  <c:v>67.930000000000007</c:v>
                </c:pt>
                <c:pt idx="3">
                  <c:v>73.05</c:v>
                </c:pt>
                <c:pt idx="4">
                  <c:v>74.13</c:v>
                </c:pt>
              </c:numCache>
            </c:numRef>
          </c:val>
          <c:extLst>
            <c:ext xmlns:c16="http://schemas.microsoft.com/office/drawing/2014/chart" uri="{C3380CC4-5D6E-409C-BE32-E72D297353CC}">
              <c16:uniqueId val="{00000000-3640-4B4B-AB64-AF72FE15825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40-4B4B-AB64-AF72FE15825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09-485E-8252-FFE39C99242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09-485E-8252-FFE39C99242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B1-4711-A8DE-1FBFD515AF2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B1-4711-A8DE-1FBFD515AF2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13-422B-B1F0-E5997E7BD78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13-422B-B1F0-E5997E7BD78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FC-492C-91E9-DC33DEC9576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FC-492C-91E9-DC33DEC9576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95.73</c:v>
                </c:pt>
                <c:pt idx="1">
                  <c:v>0</c:v>
                </c:pt>
                <c:pt idx="2" formatCode="#,##0.00;&quot;△&quot;#,##0.00;&quot;-&quot;">
                  <c:v>28.26</c:v>
                </c:pt>
                <c:pt idx="3" formatCode="#,##0.00;&quot;△&quot;#,##0.00;&quot;-&quot;">
                  <c:v>57.88</c:v>
                </c:pt>
                <c:pt idx="4" formatCode="#,##0.00;&quot;△&quot;#,##0.00;&quot;-&quot;">
                  <c:v>32.840000000000003</c:v>
                </c:pt>
              </c:numCache>
            </c:numRef>
          </c:val>
          <c:extLst>
            <c:ext xmlns:c16="http://schemas.microsoft.com/office/drawing/2014/chart" uri="{C3380CC4-5D6E-409C-BE32-E72D297353CC}">
              <c16:uniqueId val="{00000000-E976-4E12-8C4B-CF2DD16443B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E976-4E12-8C4B-CF2DD16443B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87.88</c:v>
                </c:pt>
                <c:pt idx="1">
                  <c:v>85.61</c:v>
                </c:pt>
                <c:pt idx="2">
                  <c:v>92.85</c:v>
                </c:pt>
                <c:pt idx="3">
                  <c:v>89.05</c:v>
                </c:pt>
                <c:pt idx="4">
                  <c:v>89.14</c:v>
                </c:pt>
              </c:numCache>
            </c:numRef>
          </c:val>
          <c:extLst>
            <c:ext xmlns:c16="http://schemas.microsoft.com/office/drawing/2014/chart" uri="{C3380CC4-5D6E-409C-BE32-E72D297353CC}">
              <c16:uniqueId val="{00000000-FE93-457B-912E-818963210B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FE93-457B-912E-818963210B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151.31</c:v>
                </c:pt>
                <c:pt idx="1">
                  <c:v>163.30000000000001</c:v>
                </c:pt>
                <c:pt idx="2">
                  <c:v>154.09</c:v>
                </c:pt>
                <c:pt idx="3">
                  <c:v>156.41999999999999</c:v>
                </c:pt>
                <c:pt idx="4">
                  <c:v>161.35</c:v>
                </c:pt>
              </c:numCache>
            </c:numRef>
          </c:val>
          <c:extLst>
            <c:ext xmlns:c16="http://schemas.microsoft.com/office/drawing/2014/chart" uri="{C3380CC4-5D6E-409C-BE32-E72D297353CC}">
              <c16:uniqueId val="{00000000-9D0F-4838-9745-81DF920A789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9D0F-4838-9745-81DF920A789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D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中山町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10897</v>
      </c>
      <c r="AM8" s="37"/>
      <c r="AN8" s="37"/>
      <c r="AO8" s="37"/>
      <c r="AP8" s="37"/>
      <c r="AQ8" s="37"/>
      <c r="AR8" s="37"/>
      <c r="AS8" s="37"/>
      <c r="AT8" s="38">
        <f>データ!T6</f>
        <v>31.15</v>
      </c>
      <c r="AU8" s="38"/>
      <c r="AV8" s="38"/>
      <c r="AW8" s="38"/>
      <c r="AX8" s="38"/>
      <c r="AY8" s="38"/>
      <c r="AZ8" s="38"/>
      <c r="BA8" s="38"/>
      <c r="BB8" s="38">
        <f>データ!U6</f>
        <v>349.82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12.33</v>
      </c>
      <c r="Q10" s="38"/>
      <c r="R10" s="38"/>
      <c r="S10" s="38"/>
      <c r="T10" s="38"/>
      <c r="U10" s="38"/>
      <c r="V10" s="38"/>
      <c r="W10" s="38">
        <f>データ!Q6</f>
        <v>100</v>
      </c>
      <c r="X10" s="38"/>
      <c r="Y10" s="38"/>
      <c r="Z10" s="38"/>
      <c r="AA10" s="38"/>
      <c r="AB10" s="38"/>
      <c r="AC10" s="38"/>
      <c r="AD10" s="37">
        <f>データ!R6</f>
        <v>3400</v>
      </c>
      <c r="AE10" s="37"/>
      <c r="AF10" s="37"/>
      <c r="AG10" s="37"/>
      <c r="AH10" s="37"/>
      <c r="AI10" s="37"/>
      <c r="AJ10" s="37"/>
      <c r="AK10" s="2"/>
      <c r="AL10" s="37">
        <f>データ!V6</f>
        <v>1337</v>
      </c>
      <c r="AM10" s="37"/>
      <c r="AN10" s="37"/>
      <c r="AO10" s="37"/>
      <c r="AP10" s="37"/>
      <c r="AQ10" s="37"/>
      <c r="AR10" s="37"/>
      <c r="AS10" s="37"/>
      <c r="AT10" s="38">
        <f>データ!W6</f>
        <v>1.25</v>
      </c>
      <c r="AU10" s="38"/>
      <c r="AV10" s="38"/>
      <c r="AW10" s="38"/>
      <c r="AX10" s="38"/>
      <c r="AY10" s="38"/>
      <c r="AZ10" s="38"/>
      <c r="BA10" s="38"/>
      <c r="BB10" s="38">
        <f>データ!X6</f>
        <v>1069.5999999999999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119</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ph7kvZCx0dTCCIjYRYMbeaGF+Xuklzl6fZI1w3wPY4Enx6uRntAvZXHlycdibNcLX8bCuS353bQPtP+ITpGl6A==" saltValue="WzwfKKb10e2AddiINxPPv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63029</v>
      </c>
      <c r="D6" s="19">
        <f t="shared" si="3"/>
        <v>47</v>
      </c>
      <c r="E6" s="19">
        <f t="shared" si="3"/>
        <v>17</v>
      </c>
      <c r="F6" s="19">
        <f t="shared" si="3"/>
        <v>5</v>
      </c>
      <c r="G6" s="19">
        <f t="shared" si="3"/>
        <v>0</v>
      </c>
      <c r="H6" s="19" t="str">
        <f t="shared" si="3"/>
        <v>山形県　中山町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12.33</v>
      </c>
      <c r="Q6" s="20">
        <f t="shared" si="3"/>
        <v>100</v>
      </c>
      <c r="R6" s="20">
        <f t="shared" si="3"/>
        <v>3400</v>
      </c>
      <c r="S6" s="20">
        <f t="shared" si="3"/>
        <v>10897</v>
      </c>
      <c r="T6" s="20">
        <f t="shared" si="3"/>
        <v>31.15</v>
      </c>
      <c r="U6" s="20">
        <f t="shared" si="3"/>
        <v>349.82</v>
      </c>
      <c r="V6" s="20">
        <f t="shared" si="3"/>
        <v>1337</v>
      </c>
      <c r="W6" s="20">
        <f t="shared" si="3"/>
        <v>1.25</v>
      </c>
      <c r="X6" s="20">
        <f t="shared" si="3"/>
        <v>1069.5999999999999</v>
      </c>
      <c r="Y6" s="21">
        <f>IF(Y7="",NA(),Y7)</f>
        <v>75.680000000000007</v>
      </c>
      <c r="Z6" s="21">
        <f t="shared" ref="Z6:AH6" si="4">IF(Z7="",NA(),Z7)</f>
        <v>69.599999999999994</v>
      </c>
      <c r="AA6" s="21">
        <f t="shared" si="4"/>
        <v>67.930000000000007</v>
      </c>
      <c r="AB6" s="21">
        <f t="shared" si="4"/>
        <v>73.05</v>
      </c>
      <c r="AC6" s="21">
        <f t="shared" si="4"/>
        <v>74.13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95.73</v>
      </c>
      <c r="BG6" s="20">
        <f t="shared" ref="BG6:BO6" si="7">IF(BG7="",NA(),BG7)</f>
        <v>0</v>
      </c>
      <c r="BH6" s="21">
        <f t="shared" si="7"/>
        <v>28.26</v>
      </c>
      <c r="BI6" s="21">
        <f t="shared" si="7"/>
        <v>57.88</v>
      </c>
      <c r="BJ6" s="21">
        <f t="shared" si="7"/>
        <v>32.840000000000003</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87.88</v>
      </c>
      <c r="BR6" s="21">
        <f t="shared" ref="BR6:BZ6" si="8">IF(BR7="",NA(),BR7)</f>
        <v>85.61</v>
      </c>
      <c r="BS6" s="21">
        <f t="shared" si="8"/>
        <v>92.85</v>
      </c>
      <c r="BT6" s="21">
        <f t="shared" si="8"/>
        <v>89.05</v>
      </c>
      <c r="BU6" s="21">
        <f t="shared" si="8"/>
        <v>89.14</v>
      </c>
      <c r="BV6" s="21">
        <f t="shared" si="8"/>
        <v>65.33</v>
      </c>
      <c r="BW6" s="21">
        <f t="shared" si="8"/>
        <v>65.39</v>
      </c>
      <c r="BX6" s="21">
        <f t="shared" si="8"/>
        <v>65.37</v>
      </c>
      <c r="BY6" s="21">
        <f t="shared" si="8"/>
        <v>68.11</v>
      </c>
      <c r="BZ6" s="21">
        <f t="shared" si="8"/>
        <v>67.23</v>
      </c>
      <c r="CA6" s="20" t="str">
        <f>IF(CA7="","",IF(CA7="-","【-】","【"&amp;SUBSTITUTE(TEXT(CA7,"#,##0.00"),"-","△")&amp;"】"))</f>
        <v>【60.65】</v>
      </c>
      <c r="CB6" s="21">
        <f>IF(CB7="",NA(),CB7)</f>
        <v>151.31</v>
      </c>
      <c r="CC6" s="21">
        <f t="shared" ref="CC6:CK6" si="9">IF(CC7="",NA(),CC7)</f>
        <v>163.30000000000001</v>
      </c>
      <c r="CD6" s="21">
        <f t="shared" si="9"/>
        <v>154.09</v>
      </c>
      <c r="CE6" s="21">
        <f t="shared" si="9"/>
        <v>156.41999999999999</v>
      </c>
      <c r="CF6" s="21">
        <f t="shared" si="9"/>
        <v>161.35</v>
      </c>
      <c r="CG6" s="21">
        <f t="shared" si="9"/>
        <v>227.43</v>
      </c>
      <c r="CH6" s="21">
        <f t="shared" si="9"/>
        <v>230.88</v>
      </c>
      <c r="CI6" s="21">
        <f t="shared" si="9"/>
        <v>228.99</v>
      </c>
      <c r="CJ6" s="21">
        <f t="shared" si="9"/>
        <v>222.41</v>
      </c>
      <c r="CK6" s="21">
        <f t="shared" si="9"/>
        <v>228.21</v>
      </c>
      <c r="CL6" s="20" t="str">
        <f>IF(CL7="","",IF(CL7="-","【-】","【"&amp;SUBSTITUTE(TEXT(CL7,"#,##0.00"),"-","△")&amp;"】"))</f>
        <v>【256.97】</v>
      </c>
      <c r="CM6" s="21">
        <f>IF(CM7="",NA(),CM7)</f>
        <v>61.87</v>
      </c>
      <c r="CN6" s="21">
        <f t="shared" ref="CN6:CV6" si="10">IF(CN7="",NA(),CN7)</f>
        <v>44.36</v>
      </c>
      <c r="CO6" s="21">
        <f t="shared" si="10"/>
        <v>30.61</v>
      </c>
      <c r="CP6" s="21">
        <f t="shared" si="10"/>
        <v>31.26</v>
      </c>
      <c r="CQ6" s="21">
        <f t="shared" si="10"/>
        <v>30.98</v>
      </c>
      <c r="CR6" s="21">
        <f t="shared" si="10"/>
        <v>56.01</v>
      </c>
      <c r="CS6" s="21">
        <f t="shared" si="10"/>
        <v>56.72</v>
      </c>
      <c r="CT6" s="21">
        <f t="shared" si="10"/>
        <v>54.06</v>
      </c>
      <c r="CU6" s="21">
        <f t="shared" si="10"/>
        <v>55.26</v>
      </c>
      <c r="CV6" s="21">
        <f t="shared" si="10"/>
        <v>54.54</v>
      </c>
      <c r="CW6" s="20" t="str">
        <f>IF(CW7="","",IF(CW7="-","【-】","【"&amp;SUBSTITUTE(TEXT(CW7,"#,##0.00"),"-","△")&amp;"】"))</f>
        <v>【61.14】</v>
      </c>
      <c r="CX6" s="21">
        <f>IF(CX7="",NA(),CX7)</f>
        <v>84.63</v>
      </c>
      <c r="CY6" s="21">
        <f t="shared" ref="CY6:DG6" si="11">IF(CY7="",NA(),CY7)</f>
        <v>86.64</v>
      </c>
      <c r="CZ6" s="21">
        <f t="shared" si="11"/>
        <v>89.43</v>
      </c>
      <c r="DA6" s="21">
        <f t="shared" si="11"/>
        <v>90.23</v>
      </c>
      <c r="DB6" s="21">
        <f t="shared" si="11"/>
        <v>91.77</v>
      </c>
      <c r="DC6" s="21">
        <f t="shared" si="11"/>
        <v>89.77</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63029</v>
      </c>
      <c r="D7" s="23">
        <v>47</v>
      </c>
      <c r="E7" s="23">
        <v>17</v>
      </c>
      <c r="F7" s="23">
        <v>5</v>
      </c>
      <c r="G7" s="23">
        <v>0</v>
      </c>
      <c r="H7" s="23" t="s">
        <v>99</v>
      </c>
      <c r="I7" s="23" t="s">
        <v>100</v>
      </c>
      <c r="J7" s="23" t="s">
        <v>101</v>
      </c>
      <c r="K7" s="23" t="s">
        <v>102</v>
      </c>
      <c r="L7" s="23" t="s">
        <v>103</v>
      </c>
      <c r="M7" s="23" t="s">
        <v>104</v>
      </c>
      <c r="N7" s="24" t="s">
        <v>105</v>
      </c>
      <c r="O7" s="24" t="s">
        <v>106</v>
      </c>
      <c r="P7" s="24">
        <v>12.33</v>
      </c>
      <c r="Q7" s="24">
        <v>100</v>
      </c>
      <c r="R7" s="24">
        <v>3400</v>
      </c>
      <c r="S7" s="24">
        <v>10897</v>
      </c>
      <c r="T7" s="24">
        <v>31.15</v>
      </c>
      <c r="U7" s="24">
        <v>349.82</v>
      </c>
      <c r="V7" s="24">
        <v>1337</v>
      </c>
      <c r="W7" s="24">
        <v>1.25</v>
      </c>
      <c r="X7" s="24">
        <v>1069.5999999999999</v>
      </c>
      <c r="Y7" s="24">
        <v>75.680000000000007</v>
      </c>
      <c r="Z7" s="24">
        <v>69.599999999999994</v>
      </c>
      <c r="AA7" s="24">
        <v>67.930000000000007</v>
      </c>
      <c r="AB7" s="24">
        <v>73.05</v>
      </c>
      <c r="AC7" s="24">
        <v>74.13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95.73</v>
      </c>
      <c r="BG7" s="24">
        <v>0</v>
      </c>
      <c r="BH7" s="24">
        <v>28.26</v>
      </c>
      <c r="BI7" s="24">
        <v>57.88</v>
      </c>
      <c r="BJ7" s="24">
        <v>32.840000000000003</v>
      </c>
      <c r="BK7" s="24">
        <v>684.74</v>
      </c>
      <c r="BL7" s="24">
        <v>654.91999999999996</v>
      </c>
      <c r="BM7" s="24">
        <v>654.71</v>
      </c>
      <c r="BN7" s="24">
        <v>783.8</v>
      </c>
      <c r="BO7" s="24">
        <v>778.81</v>
      </c>
      <c r="BP7" s="24">
        <v>786.37</v>
      </c>
      <c r="BQ7" s="24">
        <v>87.88</v>
      </c>
      <c r="BR7" s="24">
        <v>85.61</v>
      </c>
      <c r="BS7" s="24">
        <v>92.85</v>
      </c>
      <c r="BT7" s="24">
        <v>89.05</v>
      </c>
      <c r="BU7" s="24">
        <v>89.14</v>
      </c>
      <c r="BV7" s="24">
        <v>65.33</v>
      </c>
      <c r="BW7" s="24">
        <v>65.39</v>
      </c>
      <c r="BX7" s="24">
        <v>65.37</v>
      </c>
      <c r="BY7" s="24">
        <v>68.11</v>
      </c>
      <c r="BZ7" s="24">
        <v>67.23</v>
      </c>
      <c r="CA7" s="24">
        <v>60.65</v>
      </c>
      <c r="CB7" s="24">
        <v>151.31</v>
      </c>
      <c r="CC7" s="24">
        <v>163.30000000000001</v>
      </c>
      <c r="CD7" s="24">
        <v>154.09</v>
      </c>
      <c r="CE7" s="24">
        <v>156.41999999999999</v>
      </c>
      <c r="CF7" s="24">
        <v>161.35</v>
      </c>
      <c r="CG7" s="24">
        <v>227.43</v>
      </c>
      <c r="CH7" s="24">
        <v>230.88</v>
      </c>
      <c r="CI7" s="24">
        <v>228.99</v>
      </c>
      <c r="CJ7" s="24">
        <v>222.41</v>
      </c>
      <c r="CK7" s="24">
        <v>228.21</v>
      </c>
      <c r="CL7" s="24">
        <v>256.97000000000003</v>
      </c>
      <c r="CM7" s="24">
        <v>61.87</v>
      </c>
      <c r="CN7" s="24">
        <v>44.36</v>
      </c>
      <c r="CO7" s="24">
        <v>30.61</v>
      </c>
      <c r="CP7" s="24">
        <v>31.26</v>
      </c>
      <c r="CQ7" s="24">
        <v>30.98</v>
      </c>
      <c r="CR7" s="24">
        <v>56.01</v>
      </c>
      <c r="CS7" s="24">
        <v>56.72</v>
      </c>
      <c r="CT7" s="24">
        <v>54.06</v>
      </c>
      <c r="CU7" s="24">
        <v>55.26</v>
      </c>
      <c r="CV7" s="24">
        <v>54.54</v>
      </c>
      <c r="CW7" s="24">
        <v>61.14</v>
      </c>
      <c r="CX7" s="24">
        <v>84.63</v>
      </c>
      <c r="CY7" s="24">
        <v>86.64</v>
      </c>
      <c r="CZ7" s="24">
        <v>89.43</v>
      </c>
      <c r="DA7" s="24">
        <v>90.23</v>
      </c>
      <c r="DB7" s="24">
        <v>91.77</v>
      </c>
      <c r="DC7" s="24">
        <v>89.77</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0.44</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2023-01-18T07:06:57Z</cp:lastPrinted>
  <dcterms:created xsi:type="dcterms:W3CDTF">2023-01-12T23:59:39Z</dcterms:created>
  <dcterms:modified xsi:type="dcterms:W3CDTF">2023-01-18T07:18:35Z</dcterms:modified>
  <cp:category/>
</cp:coreProperties>
</file>