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172.18.1.170\lgwan接続系共有フォルダ\08建設課\下水道グループ\2021.3.～下水道G共有フォルダ\01 維持管理担当PC\02　経営・財政\経営分析表\R4（R3決算分）\04　提出\【15中山町】公共・農集\"/>
    </mc:Choice>
  </mc:AlternateContent>
  <xr:revisionPtr revIDLastSave="0" documentId="13_ncr:1_{15F2E8DC-83D3-4DA0-B239-999F4824A05A}" xr6:coauthVersionLast="41" xr6:coauthVersionMax="41" xr10:uidLastSave="{00000000-0000-0000-0000-000000000000}"/>
  <workbookProtection workbookAlgorithmName="SHA-512" workbookHashValue="oLHbUbd5h5BFCE3G8r4s8YemG1DPETj9YLu5NUjoUwpNQUfel+OAkB9g2bY0Y4/xdrPteFyM9xl8qawqOKfN5A==" workbookSaltValue="Kp9mH+gbHu2yE7lzpkUu/A==" workbookSpinCount="100000" lockStructure="1"/>
  <bookViews>
    <workbookView xWindow="1170" yWindow="915" windowWidth="21765" windowHeight="15285"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<sst xmlns="http://schemas.openxmlformats.org/spreadsheetml/2006/main" count="241" uniqueCount="119">
  <si>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</si>
  <si>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</si>
  <si>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</si>
  <si>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</si>
  <si>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</si>
  <si>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</si>
  <si>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</si>
  <si>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</si>
  <si>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</si>
  <si>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</si>
  <si>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</si>
  <si>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</si>
  <si>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</si>
  <si>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</si>
  <si>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</si>
  <si>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</si>
  <si>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</si>
  <si>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</si>
  <si>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</si>
  <si>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</si>
  <si>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</si>
  <si>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</si>
  <si>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</si>
  <si>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</si>
  <si>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</si>
  <si>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</si>
  <si>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</si>
  <si>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</si>
  <si>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</si>
  <si>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</si>
  <si>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</si>
  <si>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</si>
  <si>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</si>
  <si>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</si>
  <si>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</si>
  <si>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</si>
  <si>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</si>
  <si>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</si>
  <si>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</si>
  <si>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</si>
  <si>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</si>
  <si>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</si>
  <si>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</si>
  <si>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</si>
  <si>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</si>
  <si>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</si>
  <si>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</si>
  <si>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</si>
  <si>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</si>
  <si>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</si>
  <si>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</si>
  <si>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</si>
  <si>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</si>
  <si>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</si>
  <si>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</si>
  <si>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</si>
  <si>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</si>
  <si>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</si>
  <si>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</si>
  <si>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</si>
  <si>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</si>
  <si>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</si>
  <si>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</si>
  <si>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</si>
  <si>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</si>
  <si>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</si>
  <si>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</si>
  <si>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</si>
  <si>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</si>
  <si>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</si>
  <si>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</si>
  <si>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</si>
  <si>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</si>
  <si>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</si>
  <si>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</si>
  <si>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</si>
  <si>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</si>
  <si>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</si>
  <si>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</si>
  <si>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</si>
  <si>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</si>
  <si>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</si>
  <si>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</si>
  <si>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</si>
  <si>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</si>
  <si>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</si>
  <si>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</si>
  <si>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</si>
  <si>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</si>
  <si>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</si>
  <si>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</si>
  <si>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</si>
  <si>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</si>
  <si>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</si>
  <si>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</si>
  <si>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</si>
  <si>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</si>
  <si>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</si>
  <si>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</si>
  <si>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</si>
  <si>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</si>
  <si>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</si>
  <si>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</si>
  <si>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</si>
  <si>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</si>
  <si>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</si>
  <si>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</si>
  <si>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</si>
  <si>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</si>
  <si>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</si>
  <si>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</si>
  <si>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</si>
  <si>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</si>
  <si>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</si>
  <si>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</si>
  <si>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</si>
  <si>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現在、法定耐用年数を経過した管渠を所有していないため、積極的な改築更新を実施していない。
　平成23年度から毎年度管渠内カメラ調査を実施しており、調査の結果判明した不良箇所については、随時補修を実施している。ただし、主として不明水対策や日常の維持管理の一環として事業を実施しているものであり、計上している延長については、更生・改築実施延長ではなく、不良箇所の部分補修を実施したスパン延長である。</t>
    <phoneticPr fontId="4"/>
  </si>
  <si>
    <t>　本事業は資本費が膨大で、地方債償還金とその支払利子が歳出の大部分を占めており、経営は元利償還金と使用料収入、一般会計繰入金に大きく左右される。
　収益的収支比率は前年度を下回ったが、これはストックマネジメント実施方針策定委託料等の営業費用の増加によるものである。今後も総費用削減に努め、比率の改善を目指していく必要がある。
　企業債残高対事業規模比率は類似団体と比較して高い状態である。平成20年度以降整備事業を休止しており、地方債残高は減少する見込みであるため、長期的に見れば減少していく見込みである。
　経費回収率は、使用料収入は増加したものの、維持管理費が増加したため昨年を下回った。下水道使用料水準は近隣自治体と概ね同程度であり大幅な値上げは困難であるため、類似団体平均を下回る状態が続くと推察される。
　汚水処理原価については、有収水量の減少により、昨年度を上回った。今後の有収水量は、人口減少等により長期的には減少見込みであることから、汚水処理原価は高めに推移する見込みである。
　水洗化率については、類似団体平均を下回っているため、さらなる接続推進を図る必要がある。</t>
    <rPh sb="86" eb="88">
      <t>シタマワ</t>
    </rPh>
    <rPh sb="105" eb="109">
      <t>ジッシホウシン</t>
    </rPh>
    <rPh sb="109" eb="111">
      <t>サクテイ</t>
    </rPh>
    <rPh sb="111" eb="113">
      <t>イタク</t>
    </rPh>
    <rPh sb="113" eb="114">
      <t>リョウ</t>
    </rPh>
    <rPh sb="114" eb="115">
      <t>ナド</t>
    </rPh>
    <rPh sb="116" eb="120">
      <t>エイギョウヒヨウ</t>
    </rPh>
    <rPh sb="121" eb="123">
      <t>ゾウカ</t>
    </rPh>
    <rPh sb="276" eb="281">
      <t>イジカンリヒ</t>
    </rPh>
    <rPh sb="282" eb="284">
      <t>ゾウカ</t>
    </rPh>
    <rPh sb="288" eb="290">
      <t>サクネン</t>
    </rPh>
    <rPh sb="291" eb="293">
      <t>シタマワ</t>
    </rPh>
    <rPh sb="375" eb="377">
      <t>ゲンショウ</t>
    </rPh>
    <rPh sb="385" eb="387">
      <t>ウワマワ</t>
    </rPh>
    <rPh sb="465" eb="467">
      <t>シタマワ</t>
    </rPh>
    <phoneticPr fontId="4"/>
  </si>
  <si>
    <t>　効率的な汚水処理のため、農業集落排水の1処理区を平成30年4月1日に、さらにもう1処理区を平成31年4月1日に公共下水道へ編入した。残り2処理区についても編入の検討を進め、さらなる安定的な経営を図っていく。
　また、持続的な機能確保と改築事業の平準化を図るため、ポンプ場施設のストックマネジメント実施方針を策定した。今後これに基づいた基本計画を定め、計画的な改築等を進める。管渠についても、具体的な改築等の必要が生じた際には改築実施計画を策定していく。</t>
    <rPh sb="173" eb="174">
      <t>サダ</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</si>
</sst>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0.55000000000000004</c:v>
                </c:pt>
                <c:pt idx="1">
                  <c:v>0.27</c:v>
                </c:pt>
                <c:pt idx="2">
                  <c:v>1</c:v>
                </c:pt>
                <c:pt idx="3">
                  <c:v>0.92</c:v>
                </c:pt>
                <c:pt idx="4">
                  <c:v>0.73</c:v>
                </c:pt>
              </c:numCache>
            </c:numRef>
          </c:val>
          <c:extLst>
            <c:ext xmlns:c16="http://schemas.microsoft.com/office/drawing/2014/chart" uri="{C3380CC4-5D6E-409C-BE32-E72D297353CC}">
              <c16:uniqueId val="{00000000-DF16-472C-A997-932AEDC695D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0.13</c:v>
                </c:pt>
                <c:pt idx="2">
                  <c:v>0.15</c:v>
                </c:pt>
                <c:pt idx="3">
                  <c:v>1.65</c:v>
                </c:pt>
                <c:pt idx="4">
                  <c:v>0.15</c:v>
                </c:pt>
              </c:numCache>
            </c:numRef>
          </c:val>
          <c:smooth val="0"/>
          <c:extLst>
            <c:ext xmlns:c16="http://schemas.microsoft.com/office/drawing/2014/chart" uri="{C3380CC4-5D6E-409C-BE32-E72D297353CC}">
              <c16:uniqueId val="{00000001-DF16-472C-A997-932AEDC695D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128-4520-8342-A3D8EC617D4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c:v>
                </c:pt>
                <c:pt idx="1">
                  <c:v>52.58</c:v>
                </c:pt>
                <c:pt idx="2">
                  <c:v>50.94</c:v>
                </c:pt>
                <c:pt idx="3">
                  <c:v>50.53</c:v>
                </c:pt>
                <c:pt idx="4">
                  <c:v>56.43</c:v>
                </c:pt>
              </c:numCache>
            </c:numRef>
          </c:val>
          <c:smooth val="0"/>
          <c:extLst>
            <c:ext xmlns:c16="http://schemas.microsoft.com/office/drawing/2014/chart" uri="{C3380CC4-5D6E-409C-BE32-E72D297353CC}">
              <c16:uniqueId val="{00000001-F128-4520-8342-A3D8EC617D4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85.8</c:v>
                </c:pt>
                <c:pt idx="1">
                  <c:v>86.33</c:v>
                </c:pt>
                <c:pt idx="2">
                  <c:v>86.67</c:v>
                </c:pt>
                <c:pt idx="3">
                  <c:v>86.99</c:v>
                </c:pt>
                <c:pt idx="4">
                  <c:v>87.61</c:v>
                </c:pt>
              </c:numCache>
            </c:numRef>
          </c:val>
          <c:extLst>
            <c:ext xmlns:c16="http://schemas.microsoft.com/office/drawing/2014/chart" uri="{C3380CC4-5D6E-409C-BE32-E72D297353CC}">
              <c16:uniqueId val="{00000000-4F29-4F30-A7B2-84E38DE1DE8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83.51</c:v>
                </c:pt>
                <c:pt idx="1">
                  <c:v>83.02</c:v>
                </c:pt>
                <c:pt idx="2">
                  <c:v>82.55</c:v>
                </c:pt>
                <c:pt idx="3">
                  <c:v>82.08</c:v>
                </c:pt>
                <c:pt idx="4">
                  <c:v>91.07</c:v>
                </c:pt>
              </c:numCache>
            </c:numRef>
          </c:val>
          <c:smooth val="0"/>
          <c:extLst>
            <c:ext xmlns:c16="http://schemas.microsoft.com/office/drawing/2014/chart" uri="{C3380CC4-5D6E-409C-BE32-E72D297353CC}">
              <c16:uniqueId val="{00000001-4F29-4F30-A7B2-84E38DE1DE8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55.52</c:v>
                </c:pt>
                <c:pt idx="1">
                  <c:v>56.28</c:v>
                </c:pt>
                <c:pt idx="2">
                  <c:v>55.57</c:v>
                </c:pt>
                <c:pt idx="3">
                  <c:v>57.36</c:v>
                </c:pt>
                <c:pt idx="4">
                  <c:v>55.75</c:v>
                </c:pt>
              </c:numCache>
            </c:numRef>
          </c:val>
          <c:extLst>
            <c:ext xmlns:c16="http://schemas.microsoft.com/office/drawing/2014/chart" uri="{C3380CC4-5D6E-409C-BE32-E72D297353CC}">
              <c16:uniqueId val="{00000000-0C8D-43B5-B54C-1880C92D771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8D-43B5-B54C-1880C92D771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4AE-431E-B690-8E8C73E8D81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4AE-431E-B690-8E8C73E8D81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F5-4993-8DE5-569EA6F7C66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F5-4993-8DE5-569EA6F7C66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10-42A9-8741-1A5569B5F90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10-42A9-8741-1A5569B5F90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AB-47DB-8BD6-F26A9953D67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AB-47DB-8BD6-F26A9953D67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2288.1999999999998</c:v>
                </c:pt>
                <c:pt idx="1">
                  <c:v>1622.56</c:v>
                </c:pt>
                <c:pt idx="2">
                  <c:v>1795.89</c:v>
                </c:pt>
                <c:pt idx="3">
                  <c:v>1607.03</c:v>
                </c:pt>
                <c:pt idx="4">
                  <c:v>879.94</c:v>
                </c:pt>
              </c:numCache>
            </c:numRef>
          </c:val>
          <c:extLst>
            <c:ext xmlns:c16="http://schemas.microsoft.com/office/drawing/2014/chart" uri="{C3380CC4-5D6E-409C-BE32-E72D297353CC}">
              <c16:uniqueId val="{00000000-021E-4E19-BDE1-95DA9B8E813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966.33</c:v>
                </c:pt>
                <c:pt idx="1">
                  <c:v>958.81</c:v>
                </c:pt>
                <c:pt idx="2">
                  <c:v>1001.3</c:v>
                </c:pt>
                <c:pt idx="3">
                  <c:v>1050.51</c:v>
                </c:pt>
                <c:pt idx="4">
                  <c:v>747.84</c:v>
                </c:pt>
              </c:numCache>
            </c:numRef>
          </c:val>
          <c:smooth val="0"/>
          <c:extLst>
            <c:ext xmlns:c16="http://schemas.microsoft.com/office/drawing/2014/chart" uri="{C3380CC4-5D6E-409C-BE32-E72D297353CC}">
              <c16:uniqueId val="{00000001-021E-4E19-BDE1-95DA9B8E813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59.69</c:v>
                </c:pt>
                <c:pt idx="1">
                  <c:v>59.98</c:v>
                </c:pt>
                <c:pt idx="2">
                  <c:v>62.34</c:v>
                </c:pt>
                <c:pt idx="3">
                  <c:v>65.25</c:v>
                </c:pt>
                <c:pt idx="4">
                  <c:v>60.86</c:v>
                </c:pt>
              </c:numCache>
            </c:numRef>
          </c:val>
          <c:extLst>
            <c:ext xmlns:c16="http://schemas.microsoft.com/office/drawing/2014/chart" uri="{C3380CC4-5D6E-409C-BE32-E72D297353CC}">
              <c16:uniqueId val="{00000000-5EC7-4434-B759-69DE3FCE636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81.739999999999995</c:v>
                </c:pt>
                <c:pt idx="1">
                  <c:v>82.88</c:v>
                </c:pt>
                <c:pt idx="2">
                  <c:v>81.88</c:v>
                </c:pt>
                <c:pt idx="3">
                  <c:v>82.65</c:v>
                </c:pt>
                <c:pt idx="4">
                  <c:v>90.17</c:v>
                </c:pt>
              </c:numCache>
            </c:numRef>
          </c:val>
          <c:smooth val="0"/>
          <c:extLst>
            <c:ext xmlns:c16="http://schemas.microsoft.com/office/drawing/2014/chart" uri="{C3380CC4-5D6E-409C-BE32-E72D297353CC}">
              <c16:uniqueId val="{00000001-5EC7-4434-B759-69DE3FCE636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295.3</c:v>
                </c:pt>
                <c:pt idx="1">
                  <c:v>291.31</c:v>
                </c:pt>
                <c:pt idx="2">
                  <c:v>285.97000000000003</c:v>
                </c:pt>
                <c:pt idx="3">
                  <c:v>276.49</c:v>
                </c:pt>
                <c:pt idx="4">
                  <c:v>298.64999999999998</c:v>
                </c:pt>
              </c:numCache>
            </c:numRef>
          </c:val>
          <c:extLst>
            <c:ext xmlns:c16="http://schemas.microsoft.com/office/drawing/2014/chart" uri="{C3380CC4-5D6E-409C-BE32-E72D297353CC}">
              <c16:uniqueId val="{00000000-178D-4983-A39B-6AC149D4CB0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194.31</c:v>
                </c:pt>
                <c:pt idx="1">
                  <c:v>190.99</c:v>
                </c:pt>
                <c:pt idx="2">
                  <c:v>187.55</c:v>
                </c:pt>
                <c:pt idx="3">
                  <c:v>186.3</c:v>
                </c:pt>
                <c:pt idx="4">
                  <c:v>173.17</c:v>
                </c:pt>
              </c:numCache>
            </c:numRef>
          </c:val>
          <c:smooth val="0"/>
          <c:extLst>
            <c:ext xmlns:c16="http://schemas.microsoft.com/office/drawing/2014/chart" uri="{C3380CC4-5D6E-409C-BE32-E72D297353CC}">
              <c16:uniqueId val="{00000001-178D-4983-A39B-6AC149D4CB0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D1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中山町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Cc1</v>
      </c>
      <c r="X8" s="35"/>
      <c r="Y8" s="35"/>
      <c r="Z8" s="35"/>
      <c r="AA8" s="35"/>
      <c r="AB8" s="35"/>
      <c r="AC8" s="35"/>
      <c r="AD8" s="36" t="str">
        <f>データ!$M$6</f>
        <v>非設置</v>
      </c>
      <c r="AE8" s="36"/>
      <c r="AF8" s="36"/>
      <c r="AG8" s="36"/>
      <c r="AH8" s="36"/>
      <c r="AI8" s="36"/>
      <c r="AJ8" s="36"/>
      <c r="AK8" s="3"/>
      <c r="AL8" s="37">
        <f>データ!S6</f>
        <v>10897</v>
      </c>
      <c r="AM8" s="37"/>
      <c r="AN8" s="37"/>
      <c r="AO8" s="37"/>
      <c r="AP8" s="37"/>
      <c r="AQ8" s="37"/>
      <c r="AR8" s="37"/>
      <c r="AS8" s="37"/>
      <c r="AT8" s="38">
        <f>データ!T6</f>
        <v>31.15</v>
      </c>
      <c r="AU8" s="38"/>
      <c r="AV8" s="38"/>
      <c r="AW8" s="38"/>
      <c r="AX8" s="38"/>
      <c r="AY8" s="38"/>
      <c r="AZ8" s="38"/>
      <c r="BA8" s="38"/>
      <c r="BB8" s="38">
        <f>データ!U6</f>
        <v>349.82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87.39</v>
      </c>
      <c r="Q10" s="38"/>
      <c r="R10" s="38"/>
      <c r="S10" s="38"/>
      <c r="T10" s="38"/>
      <c r="U10" s="38"/>
      <c r="V10" s="38"/>
      <c r="W10" s="38">
        <f>データ!Q6</f>
        <v>86.48</v>
      </c>
      <c r="X10" s="38"/>
      <c r="Y10" s="38"/>
      <c r="Z10" s="38"/>
      <c r="AA10" s="38"/>
      <c r="AB10" s="38"/>
      <c r="AC10" s="38"/>
      <c r="AD10" s="37">
        <f>データ!R6</f>
        <v>3350</v>
      </c>
      <c r="AE10" s="37"/>
      <c r="AF10" s="37"/>
      <c r="AG10" s="37"/>
      <c r="AH10" s="37"/>
      <c r="AI10" s="37"/>
      <c r="AJ10" s="37"/>
      <c r="AK10" s="2"/>
      <c r="AL10" s="37">
        <f>データ!V6</f>
        <v>9475</v>
      </c>
      <c r="AM10" s="37"/>
      <c r="AN10" s="37"/>
      <c r="AO10" s="37"/>
      <c r="AP10" s="37"/>
      <c r="AQ10" s="37"/>
      <c r="AR10" s="37"/>
      <c r="AS10" s="37"/>
      <c r="AT10" s="38">
        <f>データ!W6</f>
        <v>3.52</v>
      </c>
      <c r="AU10" s="38"/>
      <c r="AV10" s="38"/>
      <c r="AW10" s="38"/>
      <c r="AX10" s="38"/>
      <c r="AY10" s="38"/>
      <c r="AZ10" s="38"/>
      <c r="BA10" s="38"/>
      <c r="BB10" s="38">
        <f>データ!X6</f>
        <v>2691.76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117</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80" t="s">
        <v>27</v>
      </c>
      <c r="BM45" s="81"/>
      <c r="BN45" s="81"/>
      <c r="BO45" s="81"/>
      <c r="BP45" s="81"/>
      <c r="BQ45" s="81"/>
      <c r="BR45" s="81"/>
      <c r="BS45" s="81"/>
      <c r="BT45" s="81"/>
      <c r="BU45" s="81"/>
      <c r="BV45" s="81"/>
      <c r="BW45" s="81"/>
      <c r="BX45" s="81"/>
      <c r="BY45" s="81"/>
      <c r="BZ45" s="8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3"/>
      <c r="BM46" s="84"/>
      <c r="BN46" s="84"/>
      <c r="BO46" s="84"/>
      <c r="BP46" s="84"/>
      <c r="BQ46" s="84"/>
      <c r="BR46" s="84"/>
      <c r="BS46" s="84"/>
      <c r="BT46" s="84"/>
      <c r="BU46" s="84"/>
      <c r="BV46" s="84"/>
      <c r="BW46" s="84"/>
      <c r="BX46" s="84"/>
      <c r="BY46" s="84"/>
      <c r="BZ46" s="8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116</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80" t="s">
        <v>29</v>
      </c>
      <c r="BM64" s="81"/>
      <c r="BN64" s="81"/>
      <c r="BO64" s="81"/>
      <c r="BP64" s="81"/>
      <c r="BQ64" s="81"/>
      <c r="BR64" s="81"/>
      <c r="BS64" s="81"/>
      <c r="BT64" s="81"/>
      <c r="BU64" s="81"/>
      <c r="BV64" s="81"/>
      <c r="BW64" s="81"/>
      <c r="BX64" s="81"/>
      <c r="BY64" s="81"/>
      <c r="BZ64" s="8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3"/>
      <c r="BM65" s="84"/>
      <c r="BN65" s="84"/>
      <c r="BO65" s="84"/>
      <c r="BP65" s="84"/>
      <c r="BQ65" s="84"/>
      <c r="BR65" s="84"/>
      <c r="BS65" s="84"/>
      <c r="BT65" s="84"/>
      <c r="BU65" s="84"/>
      <c r="BV65" s="84"/>
      <c r="BW65" s="84"/>
      <c r="BX65" s="84"/>
      <c r="BY65" s="84"/>
      <c r="BZ65" s="8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118</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【669.11】</v>
      </c>
      <c r="I86" s="12" t="str">
        <f>データ!CA6</f>
        <v>【99.73】</v>
      </c>
      <c r="J86" s="12" t="str">
        <f>データ!CL6</f>
        <v>【134.98】</v>
      </c>
      <c r="K86" s="12" t="str">
        <f>データ!CW6</f>
        <v>【59.99】</v>
      </c>
      <c r="L86" s="12" t="str">
        <f>データ!DH6</f>
        <v>【95.72】</v>
      </c>
      <c r="M86" s="12" t="s">
        <v>44</v>
      </c>
      <c r="N86" s="12" t="s">
        <v>44</v>
      </c>
      <c r="O86" s="12" t="str">
        <f>データ!EO6</f>
        <v>【0.24】</v>
      </c>
    </row>
  </sheetData>
  <sheetProtection algorithmName="SHA-512" hashValue="a0ac5S5wIAqiUpaxxxCQ0ElmfzW4KQjBH8QGZWUc8DCMyNRCI1+ERY/X0yikKkbPnYbMzYCpTE7ASY4QT9yn6A==" saltValue="wbP6JU+ngw0IULVU1mfjL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67" t="s">
        <v>54</v>
      </c>
      <c r="I3" s="68"/>
      <c r="J3" s="68"/>
      <c r="K3" s="68"/>
      <c r="L3" s="68"/>
      <c r="M3" s="68"/>
      <c r="N3" s="68"/>
      <c r="O3" s="68"/>
      <c r="P3" s="68"/>
      <c r="Q3" s="68"/>
      <c r="R3" s="68"/>
      <c r="S3" s="68"/>
      <c r="T3" s="68"/>
      <c r="U3" s="68"/>
      <c r="V3" s="68"/>
      <c r="W3" s="68"/>
      <c r="X3" s="69"/>
      <c r="Y3" s="73" t="s">
        <v>55</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56</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57</v>
      </c>
      <c r="B4" s="16"/>
      <c r="C4" s="16"/>
      <c r="D4" s="16"/>
      <c r="E4" s="16"/>
      <c r="F4" s="16"/>
      <c r="G4" s="16"/>
      <c r="H4" s="70"/>
      <c r="I4" s="71"/>
      <c r="J4" s="71"/>
      <c r="K4" s="71"/>
      <c r="L4" s="71"/>
      <c r="M4" s="71"/>
      <c r="N4" s="71"/>
      <c r="O4" s="71"/>
      <c r="P4" s="71"/>
      <c r="Q4" s="71"/>
      <c r="R4" s="71"/>
      <c r="S4" s="71"/>
      <c r="T4" s="71"/>
      <c r="U4" s="71"/>
      <c r="V4" s="71"/>
      <c r="W4" s="71"/>
      <c r="X4" s="72"/>
      <c r="Y4" s="66" t="s">
        <v>58</v>
      </c>
      <c r="Z4" s="66"/>
      <c r="AA4" s="66"/>
      <c r="AB4" s="66"/>
      <c r="AC4" s="66"/>
      <c r="AD4" s="66"/>
      <c r="AE4" s="66"/>
      <c r="AF4" s="66"/>
      <c r="AG4" s="66"/>
      <c r="AH4" s="66"/>
      <c r="AI4" s="66"/>
      <c r="AJ4" s="66" t="s">
        <v>59</v>
      </c>
      <c r="AK4" s="66"/>
      <c r="AL4" s="66"/>
      <c r="AM4" s="66"/>
      <c r="AN4" s="66"/>
      <c r="AO4" s="66"/>
      <c r="AP4" s="66"/>
      <c r="AQ4" s="66"/>
      <c r="AR4" s="66"/>
      <c r="AS4" s="66"/>
      <c r="AT4" s="66"/>
      <c r="AU4" s="66" t="s">
        <v>60</v>
      </c>
      <c r="AV4" s="66"/>
      <c r="AW4" s="66"/>
      <c r="AX4" s="66"/>
      <c r="AY4" s="66"/>
      <c r="AZ4" s="66"/>
      <c r="BA4" s="66"/>
      <c r="BB4" s="66"/>
      <c r="BC4" s="66"/>
      <c r="BD4" s="66"/>
      <c r="BE4" s="66"/>
      <c r="BF4" s="66" t="s">
        <v>61</v>
      </c>
      <c r="BG4" s="66"/>
      <c r="BH4" s="66"/>
      <c r="BI4" s="66"/>
      <c r="BJ4" s="66"/>
      <c r="BK4" s="66"/>
      <c r="BL4" s="66"/>
      <c r="BM4" s="66"/>
      <c r="BN4" s="66"/>
      <c r="BO4" s="66"/>
      <c r="BP4" s="66"/>
      <c r="BQ4" s="66" t="s">
        <v>62</v>
      </c>
      <c r="BR4" s="66"/>
      <c r="BS4" s="66"/>
      <c r="BT4" s="66"/>
      <c r="BU4" s="66"/>
      <c r="BV4" s="66"/>
      <c r="BW4" s="66"/>
      <c r="BX4" s="66"/>
      <c r="BY4" s="66"/>
      <c r="BZ4" s="66"/>
      <c r="CA4" s="66"/>
      <c r="CB4" s="66" t="s">
        <v>63</v>
      </c>
      <c r="CC4" s="66"/>
      <c r="CD4" s="66"/>
      <c r="CE4" s="66"/>
      <c r="CF4" s="66"/>
      <c r="CG4" s="66"/>
      <c r="CH4" s="66"/>
      <c r="CI4" s="66"/>
      <c r="CJ4" s="66"/>
      <c r="CK4" s="66"/>
      <c r="CL4" s="66"/>
      <c r="CM4" s="66" t="s">
        <v>64</v>
      </c>
      <c r="CN4" s="66"/>
      <c r="CO4" s="66"/>
      <c r="CP4" s="66"/>
      <c r="CQ4" s="66"/>
      <c r="CR4" s="66"/>
      <c r="CS4" s="66"/>
      <c r="CT4" s="66"/>
      <c r="CU4" s="66"/>
      <c r="CV4" s="66"/>
      <c r="CW4" s="66"/>
      <c r="CX4" s="66" t="s">
        <v>65</v>
      </c>
      <c r="CY4" s="66"/>
      <c r="CZ4" s="66"/>
      <c r="DA4" s="66"/>
      <c r="DB4" s="66"/>
      <c r="DC4" s="66"/>
      <c r="DD4" s="66"/>
      <c r="DE4" s="66"/>
      <c r="DF4" s="66"/>
      <c r="DG4" s="66"/>
      <c r="DH4" s="66"/>
      <c r="DI4" s="66" t="s">
        <v>66</v>
      </c>
      <c r="DJ4" s="66"/>
      <c r="DK4" s="66"/>
      <c r="DL4" s="66"/>
      <c r="DM4" s="66"/>
      <c r="DN4" s="66"/>
      <c r="DO4" s="66"/>
      <c r="DP4" s="66"/>
      <c r="DQ4" s="66"/>
      <c r="DR4" s="66"/>
      <c r="DS4" s="66"/>
      <c r="DT4" s="66" t="s">
        <v>67</v>
      </c>
      <c r="DU4" s="66"/>
      <c r="DV4" s="66"/>
      <c r="DW4" s="66"/>
      <c r="DX4" s="66"/>
      <c r="DY4" s="66"/>
      <c r="DZ4" s="66"/>
      <c r="EA4" s="66"/>
      <c r="EB4" s="66"/>
      <c r="EC4" s="66"/>
      <c r="ED4" s="66"/>
      <c r="EE4" s="66" t="s">
        <v>68</v>
      </c>
      <c r="EF4" s="66"/>
      <c r="EG4" s="66"/>
      <c r="EH4" s="66"/>
      <c r="EI4" s="66"/>
      <c r="EJ4" s="66"/>
      <c r="EK4" s="66"/>
      <c r="EL4" s="66"/>
      <c r="EM4" s="66"/>
      <c r="EN4" s="66"/>
      <c r="EO4" s="66"/>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63029</v>
      </c>
      <c r="D6" s="19">
        <f t="shared" si="3"/>
        <v>47</v>
      </c>
      <c r="E6" s="19">
        <f t="shared" si="3"/>
        <v>17</v>
      </c>
      <c r="F6" s="19">
        <f t="shared" si="3"/>
        <v>1</v>
      </c>
      <c r="G6" s="19">
        <f t="shared" si="3"/>
        <v>0</v>
      </c>
      <c r="H6" s="19" t="str">
        <f t="shared" si="3"/>
        <v>山形県　中山町</v>
      </c>
      <c r="I6" s="19" t="str">
        <f t="shared" si="3"/>
        <v>法非適用</v>
      </c>
      <c r="J6" s="19" t="str">
        <f t="shared" si="3"/>
        <v>下水道事業</v>
      </c>
      <c r="K6" s="19" t="str">
        <f t="shared" si="3"/>
        <v>公共下水道</v>
      </c>
      <c r="L6" s="19" t="str">
        <f t="shared" si="3"/>
        <v>Cc1</v>
      </c>
      <c r="M6" s="19" t="str">
        <f t="shared" si="3"/>
        <v>非設置</v>
      </c>
      <c r="N6" s="20" t="str">
        <f t="shared" si="3"/>
        <v>-</v>
      </c>
      <c r="O6" s="20" t="str">
        <f t="shared" si="3"/>
        <v>該当数値なし</v>
      </c>
      <c r="P6" s="20">
        <f t="shared" si="3"/>
        <v>87.39</v>
      </c>
      <c r="Q6" s="20">
        <f t="shared" si="3"/>
        <v>86.48</v>
      </c>
      <c r="R6" s="20">
        <f t="shared" si="3"/>
        <v>3350</v>
      </c>
      <c r="S6" s="20">
        <f t="shared" si="3"/>
        <v>10897</v>
      </c>
      <c r="T6" s="20">
        <f t="shared" si="3"/>
        <v>31.15</v>
      </c>
      <c r="U6" s="20">
        <f t="shared" si="3"/>
        <v>349.82</v>
      </c>
      <c r="V6" s="20">
        <f t="shared" si="3"/>
        <v>9475</v>
      </c>
      <c r="W6" s="20">
        <f t="shared" si="3"/>
        <v>3.52</v>
      </c>
      <c r="X6" s="20">
        <f t="shared" si="3"/>
        <v>2691.76</v>
      </c>
      <c r="Y6" s="21">
        <f>IF(Y7="",NA(),Y7)</f>
        <v>55.52</v>
      </c>
      <c r="Z6" s="21">
        <f t="shared" ref="Z6:AH6" si="4">IF(Z7="",NA(),Z7)</f>
        <v>56.28</v>
      </c>
      <c r="AA6" s="21">
        <f t="shared" si="4"/>
        <v>55.57</v>
      </c>
      <c r="AB6" s="21">
        <f t="shared" si="4"/>
        <v>57.36</v>
      </c>
      <c r="AC6" s="21">
        <f t="shared" si="4"/>
        <v>55.75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2288.1999999999998</v>
      </c>
      <c r="BG6" s="21">
        <f t="shared" ref="BG6:BO6" si="7">IF(BG7="",NA(),BG7)</f>
        <v>1622.56</v>
      </c>
      <c r="BH6" s="21">
        <f t="shared" si="7"/>
        <v>1795.89</v>
      </c>
      <c r="BI6" s="21">
        <f t="shared" si="7"/>
        <v>1607.03</v>
      </c>
      <c r="BJ6" s="21">
        <f t="shared" si="7"/>
        <v>879.94</v>
      </c>
      <c r="BK6" s="21">
        <f t="shared" si="7"/>
        <v>966.33</v>
      </c>
      <c r="BL6" s="21">
        <f t="shared" si="7"/>
        <v>958.81</v>
      </c>
      <c r="BM6" s="21">
        <f t="shared" si="7"/>
        <v>1001.3</v>
      </c>
      <c r="BN6" s="21">
        <f t="shared" si="7"/>
        <v>1050.51</v>
      </c>
      <c r="BO6" s="21">
        <f t="shared" si="7"/>
        <v>747.84</v>
      </c>
      <c r="BP6" s="20" t="str">
        <f>IF(BP7="","",IF(BP7="-","【-】","【"&amp;SUBSTITUTE(TEXT(BP7,"#,##0.00"),"-","△")&amp;"】"))</f>
        <v>【669.11】</v>
      </c>
      <c r="BQ6" s="21">
        <f>IF(BQ7="",NA(),BQ7)</f>
        <v>59.69</v>
      </c>
      <c r="BR6" s="21">
        <f t="shared" ref="BR6:BZ6" si="8">IF(BR7="",NA(),BR7)</f>
        <v>59.98</v>
      </c>
      <c r="BS6" s="21">
        <f t="shared" si="8"/>
        <v>62.34</v>
      </c>
      <c r="BT6" s="21">
        <f t="shared" si="8"/>
        <v>65.25</v>
      </c>
      <c r="BU6" s="21">
        <f t="shared" si="8"/>
        <v>60.86</v>
      </c>
      <c r="BV6" s="21">
        <f t="shared" si="8"/>
        <v>81.739999999999995</v>
      </c>
      <c r="BW6" s="21">
        <f t="shared" si="8"/>
        <v>82.88</v>
      </c>
      <c r="BX6" s="21">
        <f t="shared" si="8"/>
        <v>81.88</v>
      </c>
      <c r="BY6" s="21">
        <f t="shared" si="8"/>
        <v>82.65</v>
      </c>
      <c r="BZ6" s="21">
        <f t="shared" si="8"/>
        <v>90.17</v>
      </c>
      <c r="CA6" s="20" t="str">
        <f>IF(CA7="","",IF(CA7="-","【-】","【"&amp;SUBSTITUTE(TEXT(CA7,"#,##0.00"),"-","△")&amp;"】"))</f>
        <v>【99.73】</v>
      </c>
      <c r="CB6" s="21">
        <f>IF(CB7="",NA(),CB7)</f>
        <v>295.3</v>
      </c>
      <c r="CC6" s="21">
        <f t="shared" ref="CC6:CK6" si="9">IF(CC7="",NA(),CC7)</f>
        <v>291.31</v>
      </c>
      <c r="CD6" s="21">
        <f t="shared" si="9"/>
        <v>285.97000000000003</v>
      </c>
      <c r="CE6" s="21">
        <f t="shared" si="9"/>
        <v>276.49</v>
      </c>
      <c r="CF6" s="21">
        <f t="shared" si="9"/>
        <v>298.64999999999998</v>
      </c>
      <c r="CG6" s="21">
        <f t="shared" si="9"/>
        <v>194.31</v>
      </c>
      <c r="CH6" s="21">
        <f t="shared" si="9"/>
        <v>190.99</v>
      </c>
      <c r="CI6" s="21">
        <f t="shared" si="9"/>
        <v>187.55</v>
      </c>
      <c r="CJ6" s="21">
        <f t="shared" si="9"/>
        <v>186.3</v>
      </c>
      <c r="CK6" s="21">
        <f t="shared" si="9"/>
        <v>173.17</v>
      </c>
      <c r="CL6" s="20" t="str">
        <f>IF(CL7="","",IF(CL7="-","【-】","【"&amp;SUBSTITUTE(TEXT(CL7,"#,##0.00"),"-","△")&amp;"】"))</f>
        <v>【134.98】</v>
      </c>
      <c r="CM6" s="21" t="str">
        <f>IF(CM7="",NA(),CM7)</f>
        <v>-</v>
      </c>
      <c r="CN6" s="21" t="str">
        <f t="shared" ref="CN6:CV6" si="10">IF(CN7="",NA(),CN7)</f>
        <v>-</v>
      </c>
      <c r="CO6" s="21" t="str">
        <f t="shared" si="10"/>
        <v>-</v>
      </c>
      <c r="CP6" s="21" t="str">
        <f t="shared" si="10"/>
        <v>-</v>
      </c>
      <c r="CQ6" s="21" t="str">
        <f t="shared" si="10"/>
        <v>-</v>
      </c>
      <c r="CR6" s="21">
        <f t="shared" si="10"/>
        <v>53.5</v>
      </c>
      <c r="CS6" s="21">
        <f t="shared" si="10"/>
        <v>52.58</v>
      </c>
      <c r="CT6" s="21">
        <f t="shared" si="10"/>
        <v>50.94</v>
      </c>
      <c r="CU6" s="21">
        <f t="shared" si="10"/>
        <v>50.53</v>
      </c>
      <c r="CV6" s="21">
        <f t="shared" si="10"/>
        <v>56.43</v>
      </c>
      <c r="CW6" s="20" t="str">
        <f>IF(CW7="","",IF(CW7="-","【-】","【"&amp;SUBSTITUTE(TEXT(CW7,"#,##0.00"),"-","△")&amp;"】"))</f>
        <v>【59.99】</v>
      </c>
      <c r="CX6" s="21">
        <f>IF(CX7="",NA(),CX7)</f>
        <v>85.8</v>
      </c>
      <c r="CY6" s="21">
        <f t="shared" ref="CY6:DG6" si="11">IF(CY7="",NA(),CY7)</f>
        <v>86.33</v>
      </c>
      <c r="CZ6" s="21">
        <f t="shared" si="11"/>
        <v>86.67</v>
      </c>
      <c r="DA6" s="21">
        <f t="shared" si="11"/>
        <v>86.99</v>
      </c>
      <c r="DB6" s="21">
        <f t="shared" si="11"/>
        <v>87.61</v>
      </c>
      <c r="DC6" s="21">
        <f t="shared" si="11"/>
        <v>83.51</v>
      </c>
      <c r="DD6" s="21">
        <f t="shared" si="11"/>
        <v>83.02</v>
      </c>
      <c r="DE6" s="21">
        <f t="shared" si="11"/>
        <v>82.55</v>
      </c>
      <c r="DF6" s="21">
        <f t="shared" si="11"/>
        <v>82.08</v>
      </c>
      <c r="DG6" s="21">
        <f t="shared" si="11"/>
        <v>91.07</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f>IF(EE7="",NA(),EE7)</f>
        <v>0.55000000000000004</v>
      </c>
      <c r="EF6" s="21">
        <f t="shared" ref="EF6:EN6" si="14">IF(EF7="",NA(),EF7)</f>
        <v>0.27</v>
      </c>
      <c r="EG6" s="21">
        <f t="shared" si="14"/>
        <v>1</v>
      </c>
      <c r="EH6" s="21">
        <f t="shared" si="14"/>
        <v>0.92</v>
      </c>
      <c r="EI6" s="21">
        <f t="shared" si="14"/>
        <v>0.73</v>
      </c>
      <c r="EJ6" s="21">
        <f t="shared" si="14"/>
        <v>0.16</v>
      </c>
      <c r="EK6" s="21">
        <f t="shared" si="14"/>
        <v>0.13</v>
      </c>
      <c r="EL6" s="21">
        <f t="shared" si="14"/>
        <v>0.15</v>
      </c>
      <c r="EM6" s="21">
        <f t="shared" si="14"/>
        <v>1.65</v>
      </c>
      <c r="EN6" s="21">
        <f t="shared" si="14"/>
        <v>0.15</v>
      </c>
      <c r="EO6" s="20" t="str">
        <f>IF(EO7="","",IF(EO7="-","【-】","【"&amp;SUBSTITUTE(TEXT(EO7,"#,##0.00"),"-","△")&amp;"】"))</f>
        <v>【0.24】</v>
      </c>
    </row>
    <row r="7" spans="1:145" s="22" customFormat="1" x14ac:dyDescent="0.15">
      <c r="A7" s="14"/>
      <c r="B7" s="23">
        <v>2021</v>
      </c>
      <c r="C7" s="23">
        <v>63029</v>
      </c>
      <c r="D7" s="23">
        <v>47</v>
      </c>
      <c r="E7" s="23">
        <v>17</v>
      </c>
      <c r="F7" s="23">
        <v>1</v>
      </c>
      <c r="G7" s="23">
        <v>0</v>
      </c>
      <c r="H7" s="23" t="s">
        <v>98</v>
      </c>
      <c r="I7" s="23" t="s">
        <v>99</v>
      </c>
      <c r="J7" s="23" t="s">
        <v>100</v>
      </c>
      <c r="K7" s="23" t="s">
        <v>101</v>
      </c>
      <c r="L7" s="23" t="s">
        <v>102</v>
      </c>
      <c r="M7" s="23" t="s">
        <v>103</v>
      </c>
      <c r="N7" s="24" t="s">
        <v>104</v>
      </c>
      <c r="O7" s="24" t="s">
        <v>105</v>
      </c>
      <c r="P7" s="24">
        <v>87.39</v>
      </c>
      <c r="Q7" s="24">
        <v>86.48</v>
      </c>
      <c r="R7" s="24">
        <v>3350</v>
      </c>
      <c r="S7" s="24">
        <v>10897</v>
      </c>
      <c r="T7" s="24">
        <v>31.15</v>
      </c>
      <c r="U7" s="24">
        <v>349.82</v>
      </c>
      <c r="V7" s="24">
        <v>9475</v>
      </c>
      <c r="W7" s="24">
        <v>3.52</v>
      </c>
      <c r="X7" s="24">
        <v>2691.76</v>
      </c>
      <c r="Y7" s="24">
        <v>55.52</v>
      </c>
      <c r="Z7" s="24">
        <v>56.28</v>
      </c>
      <c r="AA7" s="24">
        <v>55.57</v>
      </c>
      <c r="AB7" s="24">
        <v>57.36</v>
      </c>
      <c r="AC7" s="24">
        <v>55.75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2288.1999999999998</v>
      </c>
      <c r="BG7" s="24">
        <v>1622.56</v>
      </c>
      <c r="BH7" s="24">
        <v>1795.89</v>
      </c>
      <c r="BI7" s="24">
        <v>1607.03</v>
      </c>
      <c r="BJ7" s="24">
        <v>879.94</v>
      </c>
      <c r="BK7" s="24">
        <v>966.33</v>
      </c>
      <c r="BL7" s="24">
        <v>958.81</v>
      </c>
      <c r="BM7" s="24">
        <v>1001.3</v>
      </c>
      <c r="BN7" s="24">
        <v>1050.51</v>
      </c>
      <c r="BO7" s="24">
        <v>747.84</v>
      </c>
      <c r="BP7" s="24">
        <v>669.11</v>
      </c>
      <c r="BQ7" s="24">
        <v>59.69</v>
      </c>
      <c r="BR7" s="24">
        <v>59.98</v>
      </c>
      <c r="BS7" s="24">
        <v>62.34</v>
      </c>
      <c r="BT7" s="24">
        <v>65.25</v>
      </c>
      <c r="BU7" s="24">
        <v>60.86</v>
      </c>
      <c r="BV7" s="24">
        <v>81.739999999999995</v>
      </c>
      <c r="BW7" s="24">
        <v>82.88</v>
      </c>
      <c r="BX7" s="24">
        <v>81.88</v>
      </c>
      <c r="BY7" s="24">
        <v>82.65</v>
      </c>
      <c r="BZ7" s="24">
        <v>90.17</v>
      </c>
      <c r="CA7" s="24">
        <v>99.73</v>
      </c>
      <c r="CB7" s="24">
        <v>295.3</v>
      </c>
      <c r="CC7" s="24">
        <v>291.31</v>
      </c>
      <c r="CD7" s="24">
        <v>285.97000000000003</v>
      </c>
      <c r="CE7" s="24">
        <v>276.49</v>
      </c>
      <c r="CF7" s="24">
        <v>298.64999999999998</v>
      </c>
      <c r="CG7" s="24">
        <v>194.31</v>
      </c>
      <c r="CH7" s="24">
        <v>190.99</v>
      </c>
      <c r="CI7" s="24">
        <v>187.55</v>
      </c>
      <c r="CJ7" s="24">
        <v>186.3</v>
      </c>
      <c r="CK7" s="24">
        <v>173.17</v>
      </c>
      <c r="CL7" s="24">
        <v>134.97999999999999</v>
      </c>
      <c r="CM7" s="24" t="s">
        <v>104</v>
      </c>
      <c r="CN7" s="24" t="s">
        <v>104</v>
      </c>
      <c r="CO7" s="24" t="s">
        <v>104</v>
      </c>
      <c r="CP7" s="24" t="s">
        <v>104</v>
      </c>
      <c r="CQ7" s="24" t="s">
        <v>104</v>
      </c>
      <c r="CR7" s="24">
        <v>53.5</v>
      </c>
      <c r="CS7" s="24">
        <v>52.58</v>
      </c>
      <c r="CT7" s="24">
        <v>50.94</v>
      </c>
      <c r="CU7" s="24">
        <v>50.53</v>
      </c>
      <c r="CV7" s="24">
        <v>56.43</v>
      </c>
      <c r="CW7" s="24">
        <v>59.99</v>
      </c>
      <c r="CX7" s="24">
        <v>85.8</v>
      </c>
      <c r="CY7" s="24">
        <v>86.33</v>
      </c>
      <c r="CZ7" s="24">
        <v>86.67</v>
      </c>
      <c r="DA7" s="24">
        <v>86.99</v>
      </c>
      <c r="DB7" s="24">
        <v>87.61</v>
      </c>
      <c r="DC7" s="24">
        <v>83.51</v>
      </c>
      <c r="DD7" s="24">
        <v>83.02</v>
      </c>
      <c r="DE7" s="24">
        <v>82.55</v>
      </c>
      <c r="DF7" s="24">
        <v>82.08</v>
      </c>
      <c r="DG7" s="24">
        <v>91.07</v>
      </c>
      <c r="DH7" s="24">
        <v>95.72</v>
      </c>
      <c r="DI7" s="24"/>
      <c r="DJ7" s="24"/>
      <c r="DK7" s="24"/>
      <c r="DL7" s="24"/>
      <c r="DM7" s="24"/>
      <c r="DN7" s="24"/>
      <c r="DO7" s="24"/>
      <c r="DP7" s="24"/>
      <c r="DQ7" s="24"/>
      <c r="DR7" s="24"/>
      <c r="DS7" s="24"/>
      <c r="DT7" s="24"/>
      <c r="DU7" s="24"/>
      <c r="DV7" s="24"/>
      <c r="DW7" s="24"/>
      <c r="DX7" s="24"/>
      <c r="DY7" s="24"/>
      <c r="DZ7" s="24"/>
      <c r="EA7" s="24"/>
      <c r="EB7" s="24"/>
      <c r="EC7" s="24"/>
      <c r="ED7" s="24"/>
      <c r="EE7" s="24">
        <v>0.55000000000000004</v>
      </c>
      <c r="EF7" s="24">
        <v>0.27</v>
      </c>
      <c r="EG7" s="24">
        <v>1</v>
      </c>
      <c r="EH7" s="24">
        <v>0.92</v>
      </c>
      <c r="EI7" s="24">
        <v>0.73</v>
      </c>
      <c r="EJ7" s="24">
        <v>0.16</v>
      </c>
      <c r="EK7" s="24">
        <v>0.13</v>
      </c>
      <c r="EL7" s="24">
        <v>0.15</v>
      </c>
      <c r="EM7" s="24">
        <v>1.65</v>
      </c>
      <c r="EN7" s="24">
        <v>0.15</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U3041</cp:lastModifiedBy>
  <cp:lastPrinted>2023-01-18T06:46:02Z</cp:lastPrinted>
  <dcterms:created xsi:type="dcterms:W3CDTF">2023-01-12T23:52:19Z</dcterms:created>
  <dcterms:modified xsi:type="dcterms:W3CDTF">2023-01-18T07:18:57Z</dcterms:modified>
  <cp:category/>
</cp:coreProperties>
</file>