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Z:\02経営係\業務 file\【報告もの】\R04報告もの\R050119までR3経営比較分析表の分析\"/>
    </mc:Choice>
  </mc:AlternateContent>
  <xr:revisionPtr revIDLastSave="0" documentId="13_ncr:1_{332A2636-6A30-40AB-8569-DCA0B253CA77}" xr6:coauthVersionLast="45" xr6:coauthVersionMax="45" xr10:uidLastSave="{00000000-0000-0000-0000-000000000000}"/>
  <workbookProtection workbookAlgorithmName="SHA-512" workbookHashValue="tuP9MdAperQrg1S+cdTv7NdU2bf4nnIYF9YQ+ylA/RibOZ0VSko0GSisnTTe3wcgkvWVWdIbMfOWByONZMQwbw==" workbookSaltValue="bi4uvJ4STUu9yY0bCmDSb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R6" i="5"/>
  <c r="AD10" i="4" s="1"/>
  <c r="Q6" i="5"/>
  <c r="P6" i="5"/>
  <c r="O6" i="5"/>
  <c r="I10" i="4" s="1"/>
  <c r="N6" i="5"/>
  <c r="B10" i="4" s="1"/>
  <c r="M6" i="5"/>
  <c r="AD8" i="4" s="1"/>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BB10" i="4"/>
  <c r="W10" i="4"/>
  <c r="P10" i="4"/>
  <c r="BB8" i="4"/>
  <c r="AT8" i="4"/>
  <c r="AL8" i="4"/>
  <c r="W8" i="4"/>
  <c r="B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<sst xmlns="http://schemas.openxmlformats.org/spreadsheetml/2006/main" count="231" uniqueCount="116">
  <si>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</si>
  <si>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</si>
  <si>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</si>
  <si>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</si>
  <si>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</si>
  <si>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</si>
  <si>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</si>
  <si>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</si>
  <si>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</si>
  <si>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</si>
  <si>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</si>
  <si>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</si>
  <si>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</si>
  <si>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</si>
  <si>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</si>
  <si>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</si>
  <si>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</si>
  <si>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</si>
  <si>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</si>
  <si>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</si>
  <si>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</si>
  <si>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</si>
  <si>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</si>
  <si>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</si>
  <si>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</si>
  <si>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</si>
  <si>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</si>
  <si>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</si>
  <si>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</si>
  <si>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</si>
  <si>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</si>
  <si>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</si>
  <si>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</si>
  <si>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</si>
  <si>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</si>
  <si>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</si>
  <si>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</si>
  <si>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</si>
  <si>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</si>
  <si>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</si>
  <si>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</si>
  <si>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</si>
  <si>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</si>
  <si>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</si>
  <si>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</si>
  <si>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</si>
  <si>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</si>
  <si>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</si>
  <si>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</si>
  <si>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</si>
  <si>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</si>
  <si>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</si>
  <si>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</si>
  <si>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</si>
  <si>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</si>
  <si>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</si>
  <si>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</si>
  <si>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</si>
  <si>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</si>
  <si>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</si>
  <si>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</si>
  <si>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</si>
  <si>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</si>
  <si>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</si>
  <si>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</si>
  <si>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</si>
  <si>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</si>
  <si>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</si>
  <si>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</si>
  <si>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</si>
  <si>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</si>
  <si>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</si>
  <si>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</si>
  <si>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</si>
  <si>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</si>
  <si>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</si>
  <si>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</si>
  <si>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</si>
  <si>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</si>
  <si>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</si>
  <si>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</si>
  <si>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</si>
  <si>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</si>
  <si>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</si>
  <si>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</si>
  <si>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</si>
  <si>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</si>
  <si>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</si>
  <si>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</si>
  <si>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</si>
  <si>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</si>
  <si>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</si>
  <si>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</si>
  <si>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</si>
  <si>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</si>
  <si>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</si>
  <si>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</si>
  <si>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</si>
  <si>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</si>
  <si>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</si>
  <si>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</si>
  <si>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</si>
  <si>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</si>
  <si>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</si>
  <si>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</si>
  <si>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</si>
  <si>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</si>
  <si>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</si>
  <si>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</si>
  <si>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</si>
  <si>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</si>
  <si>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</si>
  <si>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</si>
  <si>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農業集落排水事業は、①経常収支比率②累積欠損金比率に示すとおり、経営状況は一見良好ですが、経常収益に一般会計からの繰入金を含むことから、繰入金を含まない営業収支だけを見れば、使用料収入（営業収入）では経費（営業費用）を賄えてはおりません。
　令和２年度をもって施設建設に要した企業債の償還が完了しています。このため、③流動比率は類似団体と比べて高く、④企業債残高対事業規模比率も類似団体の値を大幅に下回っています。
　本事業は、令和５年度末を目途に、管路を公共下水道に接続し、公共下水道事業に編入する計画です。現在、事前の管路点検と不良個所の修繕を進めており、このため、⑤経費回収率費用および⑥汚水処理原価について、それぞれの分母・分子となっている汚水処理費に含まれる費用が増加していることから、数値の増減が生じています。</t>
    <rPh sb="223" eb="224">
      <t>マツ</t>
    </rPh>
    <phoneticPr fontId="4"/>
  </si>
  <si>
    <t>　農業集落排水施設は平成3年の供用開始から30年が経過し、汚水処理施設の老朽化が進んでいます。　一方、利用者人口は減少傾向で推移していることから、処理施設を単独で将来にわたり維持し続けるよりも、公共下水道に接続して処理した方が低コストで持続可能であると判断し、接続のための準備を進めています。
　公共下水道への接続後、管路は下水道に編入して維持管理を行い、汚水処理施設は運用を終える予定です。</t>
    <phoneticPr fontId="4"/>
  </si>
  <si>
    <t>　農業集落排水施設は、経費節減に努めつつ、一般会計からの繰入を受けて、公共下水道事業編入に向けた管路補修等の準備を進めます。
　公共下水道編入後、農業集落排水事業は廃止となります。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</si>
</sst>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0A-4B8F-85BB-987166195C2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0.01</c:v>
                </c:pt>
              </c:numCache>
            </c:numRef>
          </c:val>
          <c:smooth val="0"/>
          <c:extLst>
            <c:ext xmlns:c16="http://schemas.microsoft.com/office/drawing/2014/chart" uri="{C3380CC4-5D6E-409C-BE32-E72D297353CC}">
              <c16:uniqueId val="{00000001-300A-4B8F-85BB-987166195C2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63.73</c:v>
                </c:pt>
                <c:pt idx="1">
                  <c:v>56.86</c:v>
                </c:pt>
                <c:pt idx="2">
                  <c:v>55.88</c:v>
                </c:pt>
                <c:pt idx="3">
                  <c:v>59.8</c:v>
                </c:pt>
                <c:pt idx="4">
                  <c:v>57.84</c:v>
                </c:pt>
              </c:numCache>
            </c:numRef>
          </c:val>
          <c:extLst>
            <c:ext xmlns:c16="http://schemas.microsoft.com/office/drawing/2014/chart" uri="{C3380CC4-5D6E-409C-BE32-E72D297353CC}">
              <c16:uniqueId val="{00000000-1DE8-4790-B7E4-04D4599164A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54.54</c:v>
                </c:pt>
              </c:numCache>
            </c:numRef>
          </c:val>
          <c:smooth val="0"/>
          <c:extLst>
            <c:ext xmlns:c16="http://schemas.microsoft.com/office/drawing/2014/chart" uri="{C3380CC4-5D6E-409C-BE32-E72D297353CC}">
              <c16:uniqueId val="{00000001-1DE8-4790-B7E4-04D4599164A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294-4927-BC6F-2735398C242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90.3</c:v>
                </c:pt>
              </c:numCache>
            </c:numRef>
          </c:val>
          <c:smooth val="0"/>
          <c:extLst>
            <c:ext xmlns:c16="http://schemas.microsoft.com/office/drawing/2014/chart" uri="{C3380CC4-5D6E-409C-BE32-E72D297353CC}">
              <c16:uniqueId val="{00000001-A294-4927-BC6F-2735398C242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124.81</c:v>
                </c:pt>
                <c:pt idx="1">
                  <c:v>133.26</c:v>
                </c:pt>
                <c:pt idx="2">
                  <c:v>116.37</c:v>
                </c:pt>
                <c:pt idx="3">
                  <c:v>96.13</c:v>
                </c:pt>
                <c:pt idx="4">
                  <c:v>95.05</c:v>
                </c:pt>
              </c:numCache>
            </c:numRef>
          </c:val>
          <c:extLst>
            <c:ext xmlns:c16="http://schemas.microsoft.com/office/drawing/2014/chart" uri="{C3380CC4-5D6E-409C-BE32-E72D297353CC}">
              <c16:uniqueId val="{00000000-B012-4EEB-8F05-915E6F011DC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100.95</c:v>
                </c:pt>
                <c:pt idx="1">
                  <c:v>101.77</c:v>
                </c:pt>
                <c:pt idx="2">
                  <c:v>103.6</c:v>
                </c:pt>
                <c:pt idx="3">
                  <c:v>106.37</c:v>
                </c:pt>
                <c:pt idx="4">
                  <c:v>102.11</c:v>
                </c:pt>
              </c:numCache>
            </c:numRef>
          </c:val>
          <c:smooth val="0"/>
          <c:extLst>
            <c:ext xmlns:c16="http://schemas.microsoft.com/office/drawing/2014/chart" uri="{C3380CC4-5D6E-409C-BE32-E72D297353CC}">
              <c16:uniqueId val="{00000001-B012-4EEB-8F05-915E6F011DC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32.229999999999997</c:v>
                </c:pt>
                <c:pt idx="1">
                  <c:v>34.950000000000003</c:v>
                </c:pt>
                <c:pt idx="2">
                  <c:v>37.67</c:v>
                </c:pt>
                <c:pt idx="3">
                  <c:v>40.39</c:v>
                </c:pt>
                <c:pt idx="4">
                  <c:v>43.11</c:v>
                </c:pt>
              </c:numCache>
            </c:numRef>
          </c:val>
          <c:extLst>
            <c:ext xmlns:c16="http://schemas.microsoft.com/office/drawing/2014/chart" uri="{C3380CC4-5D6E-409C-BE32-E72D297353CC}">
              <c16:uniqueId val="{00000000-E379-473A-A0B0-E36EB05BAA7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24.87</c:v>
                </c:pt>
                <c:pt idx="1">
                  <c:v>24.13</c:v>
                </c:pt>
                <c:pt idx="2">
                  <c:v>23.06</c:v>
                </c:pt>
                <c:pt idx="3">
                  <c:v>20.34</c:v>
                </c:pt>
                <c:pt idx="4">
                  <c:v>28.12</c:v>
                </c:pt>
              </c:numCache>
            </c:numRef>
          </c:val>
          <c:smooth val="0"/>
          <c:extLst>
            <c:ext xmlns:c16="http://schemas.microsoft.com/office/drawing/2014/chart" uri="{C3380CC4-5D6E-409C-BE32-E72D297353CC}">
              <c16:uniqueId val="{00000001-E379-473A-A0B0-E36EB05BAA7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4CF-44F3-9400-9B192A685E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4CF-44F3-9400-9B192A685E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A4-4DAB-9C35-99B746BF80D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224.04</c:v>
                </c:pt>
                <c:pt idx="1">
                  <c:v>227.4</c:v>
                </c:pt>
                <c:pt idx="2">
                  <c:v>193.99</c:v>
                </c:pt>
                <c:pt idx="3">
                  <c:v>139.02000000000001</c:v>
                </c:pt>
                <c:pt idx="4">
                  <c:v>124.9</c:v>
                </c:pt>
              </c:numCache>
            </c:numRef>
          </c:val>
          <c:smooth val="0"/>
          <c:extLst>
            <c:ext xmlns:c16="http://schemas.microsoft.com/office/drawing/2014/chart" uri="{C3380CC4-5D6E-409C-BE32-E72D297353CC}">
              <c16:uniqueId val="{00000001-2FA4-4DAB-9C35-99B746BF80D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263.5</c:v>
                </c:pt>
                <c:pt idx="1">
                  <c:v>273.8</c:v>
                </c:pt>
                <c:pt idx="2">
                  <c:v>460.93</c:v>
                </c:pt>
                <c:pt idx="3">
                  <c:v>746.87</c:v>
                </c:pt>
                <c:pt idx="4">
                  <c:v>905.46</c:v>
                </c:pt>
              </c:numCache>
            </c:numRef>
          </c:val>
          <c:extLst>
            <c:ext xmlns:c16="http://schemas.microsoft.com/office/drawing/2014/chart" uri="{C3380CC4-5D6E-409C-BE32-E72D297353CC}">
              <c16:uniqueId val="{00000000-9F92-4FF4-8F2B-942440EC611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29.91</c:v>
                </c:pt>
                <c:pt idx="1">
                  <c:v>29.54</c:v>
                </c:pt>
                <c:pt idx="2">
                  <c:v>26.99</c:v>
                </c:pt>
                <c:pt idx="3">
                  <c:v>29.13</c:v>
                </c:pt>
                <c:pt idx="4">
                  <c:v>33.58</c:v>
                </c:pt>
              </c:numCache>
            </c:numRef>
          </c:val>
          <c:smooth val="0"/>
          <c:extLst>
            <c:ext xmlns:c16="http://schemas.microsoft.com/office/drawing/2014/chart" uri="{C3380CC4-5D6E-409C-BE32-E72D297353CC}">
              <c16:uniqueId val="{00000001-9F92-4FF4-8F2B-942440EC611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503.88</c:v>
                </c:pt>
                <c:pt idx="1">
                  <c:v>314.92</c:v>
                </c:pt>
                <c:pt idx="2">
                  <c:v>171.17</c:v>
                </c:pt>
                <c:pt idx="3">
                  <c:v>58.95</c:v>
                </c:pt>
                <c:pt idx="4">
                  <c:v>43.9</c:v>
                </c:pt>
              </c:numCache>
            </c:numRef>
          </c:val>
          <c:extLst>
            <c:ext xmlns:c16="http://schemas.microsoft.com/office/drawing/2014/chart" uri="{C3380CC4-5D6E-409C-BE32-E72D297353CC}">
              <c16:uniqueId val="{00000000-6CD9-4038-ADB2-E39D1D38A7A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778.81</c:v>
                </c:pt>
              </c:numCache>
            </c:numRef>
          </c:val>
          <c:smooth val="0"/>
          <c:extLst>
            <c:ext xmlns:c16="http://schemas.microsoft.com/office/drawing/2014/chart" uri="{C3380CC4-5D6E-409C-BE32-E72D297353CC}">
              <c16:uniqueId val="{00000001-6CD9-4038-ADB2-E39D1D38A7A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83.42</c:v>
                </c:pt>
                <c:pt idx="1">
                  <c:v>83.75</c:v>
                </c:pt>
                <c:pt idx="2">
                  <c:v>52.44</c:v>
                </c:pt>
                <c:pt idx="3">
                  <c:v>25.14</c:v>
                </c:pt>
                <c:pt idx="4">
                  <c:v>41.54</c:v>
                </c:pt>
              </c:numCache>
            </c:numRef>
          </c:val>
          <c:extLst>
            <c:ext xmlns:c16="http://schemas.microsoft.com/office/drawing/2014/chart" uri="{C3380CC4-5D6E-409C-BE32-E72D297353CC}">
              <c16:uniqueId val="{00000000-B6BE-4BB4-9346-48BAA97176F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67.23</c:v>
                </c:pt>
              </c:numCache>
            </c:numRef>
          </c:val>
          <c:smooth val="0"/>
          <c:extLst>
            <c:ext xmlns:c16="http://schemas.microsoft.com/office/drawing/2014/chart" uri="{C3380CC4-5D6E-409C-BE32-E72D297353CC}">
              <c16:uniqueId val="{00000001-B6BE-4BB4-9346-48BAA97176F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216.48</c:v>
                </c:pt>
                <c:pt idx="1">
                  <c:v>210.65</c:v>
                </c:pt>
                <c:pt idx="2">
                  <c:v>338.53</c:v>
                </c:pt>
                <c:pt idx="3">
                  <c:v>701.67</c:v>
                </c:pt>
                <c:pt idx="4">
                  <c:v>420.41</c:v>
                </c:pt>
              </c:numCache>
            </c:numRef>
          </c:val>
          <c:extLst>
            <c:ext xmlns:c16="http://schemas.microsoft.com/office/drawing/2014/chart" uri="{C3380CC4-5D6E-409C-BE32-E72D297353CC}">
              <c16:uniqueId val="{00000000-A526-4A97-A18A-83C589880BA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228.21</c:v>
                </c:pt>
              </c:numCache>
            </c:numRef>
          </c:val>
          <c:smooth val="0"/>
          <c:extLst>
            <c:ext xmlns:c16="http://schemas.microsoft.com/office/drawing/2014/chart" uri="{C3380CC4-5D6E-409C-BE32-E72D297353CC}">
              <c16:uniqueId val="{00000001-A526-4A97-A18A-83C589880BA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AU88" sqref="AU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南陽市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30295</v>
      </c>
      <c r="AM8" s="37"/>
      <c r="AN8" s="37"/>
      <c r="AO8" s="37"/>
      <c r="AP8" s="37"/>
      <c r="AQ8" s="37"/>
      <c r="AR8" s="37"/>
      <c r="AS8" s="37"/>
      <c r="AT8" s="38">
        <f>データ!T6</f>
        <v>160.52000000000001</v>
      </c>
      <c r="AU8" s="38"/>
      <c r="AV8" s="38"/>
      <c r="AW8" s="38"/>
      <c r="AX8" s="38"/>
      <c r="AY8" s="38"/>
      <c r="AZ8" s="38"/>
      <c r="BA8" s="38"/>
      <c r="BB8" s="38">
        <f>データ!U6</f>
        <v>188.73</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97.07</v>
      </c>
      <c r="J10" s="38"/>
      <c r="K10" s="38"/>
      <c r="L10" s="38"/>
      <c r="M10" s="38"/>
      <c r="N10" s="38"/>
      <c r="O10" s="38"/>
      <c r="P10" s="38">
        <f>データ!P6</f>
        <v>0.67</v>
      </c>
      <c r="Q10" s="38"/>
      <c r="R10" s="38"/>
      <c r="S10" s="38"/>
      <c r="T10" s="38"/>
      <c r="U10" s="38"/>
      <c r="V10" s="38"/>
      <c r="W10" s="38">
        <f>データ!Q6</f>
        <v>80.25</v>
      </c>
      <c r="X10" s="38"/>
      <c r="Y10" s="38"/>
      <c r="Z10" s="38"/>
      <c r="AA10" s="38"/>
      <c r="AB10" s="38"/>
      <c r="AC10" s="38"/>
      <c r="AD10" s="37">
        <f>データ!R6</f>
        <v>3740</v>
      </c>
      <c r="AE10" s="37"/>
      <c r="AF10" s="37"/>
      <c r="AG10" s="37"/>
      <c r="AH10" s="37"/>
      <c r="AI10" s="37"/>
      <c r="AJ10" s="37"/>
      <c r="AK10" s="2"/>
      <c r="AL10" s="37">
        <f>データ!V6</f>
        <v>201</v>
      </c>
      <c r="AM10" s="37"/>
      <c r="AN10" s="37"/>
      <c r="AO10" s="37"/>
      <c r="AP10" s="37"/>
      <c r="AQ10" s="37"/>
      <c r="AR10" s="37"/>
      <c r="AS10" s="37"/>
      <c r="AT10" s="38">
        <f>データ!W6</f>
        <v>0.15</v>
      </c>
      <c r="AU10" s="38"/>
      <c r="AV10" s="38"/>
      <c r="AW10" s="38"/>
      <c r="AX10" s="38"/>
      <c r="AY10" s="38"/>
      <c r="AZ10" s="38"/>
      <c r="BA10" s="38"/>
      <c r="BB10" s="38">
        <f>データ!X6</f>
        <v>1340</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AW3acSP3Torpd7jYINzNgasjiOA5pN6h2Itea28i7FRDiC/blW0SbOyg0o0ybNvihs/Ybxem5sc6UA0iiDNcDQ==" saltValue="0GAsceoZLhD8I8JzuSXkD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62138</v>
      </c>
      <c r="D6" s="19">
        <f t="shared" si="3"/>
        <v>46</v>
      </c>
      <c r="E6" s="19">
        <f t="shared" si="3"/>
        <v>17</v>
      </c>
      <c r="F6" s="19">
        <f t="shared" si="3"/>
        <v>5</v>
      </c>
      <c r="G6" s="19">
        <f t="shared" si="3"/>
        <v>0</v>
      </c>
      <c r="H6" s="19" t="str">
        <f t="shared" si="3"/>
        <v>山形県　南陽市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97.07</v>
      </c>
      <c r="P6" s="20">
        <f t="shared" si="3"/>
        <v>0.67</v>
      </c>
      <c r="Q6" s="20">
        <f t="shared" si="3"/>
        <v>80.25</v>
      </c>
      <c r="R6" s="20">
        <f t="shared" si="3"/>
        <v>3740</v>
      </c>
      <c r="S6" s="20">
        <f t="shared" si="3"/>
        <v>30295</v>
      </c>
      <c r="T6" s="20">
        <f t="shared" si="3"/>
        <v>160.52000000000001</v>
      </c>
      <c r="U6" s="20">
        <f t="shared" si="3"/>
        <v>188.73</v>
      </c>
      <c r="V6" s="20">
        <f t="shared" si="3"/>
        <v>201</v>
      </c>
      <c r="W6" s="20">
        <f t="shared" si="3"/>
        <v>0.15</v>
      </c>
      <c r="X6" s="20">
        <f t="shared" si="3"/>
        <v>1340</v>
      </c>
      <c r="Y6" s="21">
        <f>IF(Y7="",NA(),Y7)</f>
        <v>124.81</v>
      </c>
      <c r="Z6" s="21">
        <f t="shared" ref="Z6:AH6" si="4">IF(Z7="",NA(),Z7)</f>
        <v>133.26</v>
      </c>
      <c r="AA6" s="21">
        <f t="shared" si="4"/>
        <v>116.37</v>
      </c>
      <c r="AB6" s="21">
        <f t="shared" si="4"/>
        <v>96.13</v>
      </c>
      <c r="AC6" s="21">
        <f t="shared" si="4"/>
        <v>95.05</v>
      </c>
      <c r="AD6" s="21">
        <f t="shared" si="4"/>
        <v>100.95</v>
      </c>
      <c r="AE6" s="21">
        <f t="shared" si="4"/>
        <v>101.77</v>
      </c>
      <c r="AF6" s="21">
        <f t="shared" si="4"/>
        <v>103.6</v>
      </c>
      <c r="AG6" s="21">
        <f t="shared" si="4"/>
        <v>106.37</v>
      </c>
      <c r="AH6" s="21">
        <f t="shared" si="4"/>
        <v>102.11</v>
      </c>
      <c r="AI6" s="20" t="str">
        <f>IF(AI7="","",IF(AI7="-","【-】","【"&amp;SUBSTITUTE(TEXT(AI7,"#,##0.00"),"-","△")&amp;"】"))</f>
        <v>【104.16】</v>
      </c>
      <c r="AJ6" s="20">
        <f>IF(AJ7="",NA(),AJ7)</f>
        <v>0</v>
      </c>
      <c r="AK6" s="20">
        <f t="shared" ref="AK6:AS6" si="5">IF(AK7="",NA(),AK7)</f>
        <v>0</v>
      </c>
      <c r="AL6" s="20">
        <f t="shared" si="5"/>
        <v>0</v>
      </c>
      <c r="AM6" s="20">
        <f t="shared" si="5"/>
        <v>0</v>
      </c>
      <c r="AN6" s="20">
        <f t="shared" si="5"/>
        <v>0</v>
      </c>
      <c r="AO6" s="21">
        <f t="shared" si="5"/>
        <v>224.04</v>
      </c>
      <c r="AP6" s="21">
        <f t="shared" si="5"/>
        <v>227.4</v>
      </c>
      <c r="AQ6" s="21">
        <f t="shared" si="5"/>
        <v>193.99</v>
      </c>
      <c r="AR6" s="21">
        <f t="shared" si="5"/>
        <v>139.02000000000001</v>
      </c>
      <c r="AS6" s="21">
        <f t="shared" si="5"/>
        <v>124.9</v>
      </c>
      <c r="AT6" s="20" t="str">
        <f>IF(AT7="","",IF(AT7="-","【-】","【"&amp;SUBSTITUTE(TEXT(AT7,"#,##0.00"),"-","△")&amp;"】"))</f>
        <v>【128.23】</v>
      </c>
      <c r="AU6" s="21">
        <f>IF(AU7="",NA(),AU7)</f>
        <v>263.5</v>
      </c>
      <c r="AV6" s="21">
        <f t="shared" ref="AV6:BD6" si="6">IF(AV7="",NA(),AV7)</f>
        <v>273.8</v>
      </c>
      <c r="AW6" s="21">
        <f t="shared" si="6"/>
        <v>460.93</v>
      </c>
      <c r="AX6" s="21">
        <f t="shared" si="6"/>
        <v>746.87</v>
      </c>
      <c r="AY6" s="21">
        <f t="shared" si="6"/>
        <v>905.46</v>
      </c>
      <c r="AZ6" s="21">
        <f t="shared" si="6"/>
        <v>29.91</v>
      </c>
      <c r="BA6" s="21">
        <f t="shared" si="6"/>
        <v>29.54</v>
      </c>
      <c r="BB6" s="21">
        <f t="shared" si="6"/>
        <v>26.99</v>
      </c>
      <c r="BC6" s="21">
        <f t="shared" si="6"/>
        <v>29.13</v>
      </c>
      <c r="BD6" s="21">
        <f t="shared" si="6"/>
        <v>33.58</v>
      </c>
      <c r="BE6" s="20" t="str">
        <f>IF(BE7="","",IF(BE7="-","【-】","【"&amp;SUBSTITUTE(TEXT(BE7,"#,##0.00"),"-","△")&amp;"】"))</f>
        <v>【34.77】</v>
      </c>
      <c r="BF6" s="21">
        <f>IF(BF7="",NA(),BF7)</f>
        <v>503.88</v>
      </c>
      <c r="BG6" s="21">
        <f t="shared" ref="BG6:BO6" si="7">IF(BG7="",NA(),BG7)</f>
        <v>314.92</v>
      </c>
      <c r="BH6" s="21">
        <f t="shared" si="7"/>
        <v>171.17</v>
      </c>
      <c r="BI6" s="21">
        <f t="shared" si="7"/>
        <v>58.95</v>
      </c>
      <c r="BJ6" s="21">
        <f t="shared" si="7"/>
        <v>43.9</v>
      </c>
      <c r="BK6" s="21">
        <f t="shared" si="7"/>
        <v>855.8</v>
      </c>
      <c r="BL6" s="21">
        <f t="shared" si="7"/>
        <v>789.46</v>
      </c>
      <c r="BM6" s="21">
        <f t="shared" si="7"/>
        <v>826.83</v>
      </c>
      <c r="BN6" s="21">
        <f t="shared" si="7"/>
        <v>867.83</v>
      </c>
      <c r="BO6" s="21">
        <f t="shared" si="7"/>
        <v>778.81</v>
      </c>
      <c r="BP6" s="20" t="str">
        <f>IF(BP7="","",IF(BP7="-","【-】","【"&amp;SUBSTITUTE(TEXT(BP7,"#,##0.00"),"-","△")&amp;"】"))</f>
        <v>【786.37】</v>
      </c>
      <c r="BQ6" s="21">
        <f>IF(BQ7="",NA(),BQ7)</f>
        <v>83.42</v>
      </c>
      <c r="BR6" s="21">
        <f t="shared" ref="BR6:BZ6" si="8">IF(BR7="",NA(),BR7)</f>
        <v>83.75</v>
      </c>
      <c r="BS6" s="21">
        <f t="shared" si="8"/>
        <v>52.44</v>
      </c>
      <c r="BT6" s="21">
        <f t="shared" si="8"/>
        <v>25.14</v>
      </c>
      <c r="BU6" s="21">
        <f t="shared" si="8"/>
        <v>41.54</v>
      </c>
      <c r="BV6" s="21">
        <f t="shared" si="8"/>
        <v>59.8</v>
      </c>
      <c r="BW6" s="21">
        <f t="shared" si="8"/>
        <v>57.77</v>
      </c>
      <c r="BX6" s="21">
        <f t="shared" si="8"/>
        <v>57.31</v>
      </c>
      <c r="BY6" s="21">
        <f t="shared" si="8"/>
        <v>57.08</v>
      </c>
      <c r="BZ6" s="21">
        <f t="shared" si="8"/>
        <v>67.23</v>
      </c>
      <c r="CA6" s="20" t="str">
        <f>IF(CA7="","",IF(CA7="-","【-】","【"&amp;SUBSTITUTE(TEXT(CA7,"#,##0.00"),"-","△")&amp;"】"))</f>
        <v>【60.65】</v>
      </c>
      <c r="CB6" s="21">
        <f>IF(CB7="",NA(),CB7)</f>
        <v>216.48</v>
      </c>
      <c r="CC6" s="21">
        <f t="shared" ref="CC6:CK6" si="9">IF(CC7="",NA(),CC7)</f>
        <v>210.65</v>
      </c>
      <c r="CD6" s="21">
        <f t="shared" si="9"/>
        <v>338.53</v>
      </c>
      <c r="CE6" s="21">
        <f t="shared" si="9"/>
        <v>701.67</v>
      </c>
      <c r="CF6" s="21">
        <f t="shared" si="9"/>
        <v>420.41</v>
      </c>
      <c r="CG6" s="21">
        <f t="shared" si="9"/>
        <v>263.76</v>
      </c>
      <c r="CH6" s="21">
        <f t="shared" si="9"/>
        <v>274.35000000000002</v>
      </c>
      <c r="CI6" s="21">
        <f t="shared" si="9"/>
        <v>273.52</v>
      </c>
      <c r="CJ6" s="21">
        <f t="shared" si="9"/>
        <v>274.99</v>
      </c>
      <c r="CK6" s="21">
        <f t="shared" si="9"/>
        <v>228.21</v>
      </c>
      <c r="CL6" s="20" t="str">
        <f>IF(CL7="","",IF(CL7="-","【-】","【"&amp;SUBSTITUTE(TEXT(CL7,"#,##0.00"),"-","△")&amp;"】"))</f>
        <v>【256.97】</v>
      </c>
      <c r="CM6" s="21">
        <f>IF(CM7="",NA(),CM7)</f>
        <v>63.73</v>
      </c>
      <c r="CN6" s="21">
        <f t="shared" ref="CN6:CV6" si="10">IF(CN7="",NA(),CN7)</f>
        <v>56.86</v>
      </c>
      <c r="CO6" s="21">
        <f t="shared" si="10"/>
        <v>55.88</v>
      </c>
      <c r="CP6" s="21">
        <f t="shared" si="10"/>
        <v>59.8</v>
      </c>
      <c r="CQ6" s="21">
        <f t="shared" si="10"/>
        <v>57.84</v>
      </c>
      <c r="CR6" s="21">
        <f t="shared" si="10"/>
        <v>51.75</v>
      </c>
      <c r="CS6" s="21">
        <f t="shared" si="10"/>
        <v>50.68</v>
      </c>
      <c r="CT6" s="21">
        <f t="shared" si="10"/>
        <v>50.14</v>
      </c>
      <c r="CU6" s="21">
        <f t="shared" si="10"/>
        <v>54.83</v>
      </c>
      <c r="CV6" s="21">
        <f t="shared" si="10"/>
        <v>54.54</v>
      </c>
      <c r="CW6" s="20" t="str">
        <f>IF(CW7="","",IF(CW7="-","【-】","【"&amp;SUBSTITUTE(TEXT(CW7,"#,##0.00"),"-","△")&amp;"】"))</f>
        <v>【61.14】</v>
      </c>
      <c r="CX6" s="21">
        <f>IF(CX7="",NA(),CX7)</f>
        <v>100</v>
      </c>
      <c r="CY6" s="21">
        <f t="shared" ref="CY6:DG6" si="11">IF(CY7="",NA(),CY7)</f>
        <v>100</v>
      </c>
      <c r="CZ6" s="21">
        <f t="shared" si="11"/>
        <v>100</v>
      </c>
      <c r="DA6" s="21">
        <f t="shared" si="11"/>
        <v>100</v>
      </c>
      <c r="DB6" s="21">
        <f t="shared" si="11"/>
        <v>100</v>
      </c>
      <c r="DC6" s="21">
        <f t="shared" si="11"/>
        <v>84.84</v>
      </c>
      <c r="DD6" s="21">
        <f t="shared" si="11"/>
        <v>84.86</v>
      </c>
      <c r="DE6" s="21">
        <f t="shared" si="11"/>
        <v>84.98</v>
      </c>
      <c r="DF6" s="21">
        <f t="shared" si="11"/>
        <v>84.7</v>
      </c>
      <c r="DG6" s="21">
        <f t="shared" si="11"/>
        <v>90.3</v>
      </c>
      <c r="DH6" s="20" t="str">
        <f>IF(DH7="","",IF(DH7="-","【-】","【"&amp;SUBSTITUTE(TEXT(DH7,"#,##0.00"),"-","△")&amp;"】"))</f>
        <v>【86.91】</v>
      </c>
      <c r="DI6" s="21">
        <f>IF(DI7="",NA(),DI7)</f>
        <v>32.229999999999997</v>
      </c>
      <c r="DJ6" s="21">
        <f t="shared" ref="DJ6:DR6" si="12">IF(DJ7="",NA(),DJ7)</f>
        <v>34.950000000000003</v>
      </c>
      <c r="DK6" s="21">
        <f t="shared" si="12"/>
        <v>37.67</v>
      </c>
      <c r="DL6" s="21">
        <f t="shared" si="12"/>
        <v>40.39</v>
      </c>
      <c r="DM6" s="21">
        <f t="shared" si="12"/>
        <v>43.11</v>
      </c>
      <c r="DN6" s="21">
        <f t="shared" si="12"/>
        <v>24.87</v>
      </c>
      <c r="DO6" s="21">
        <f t="shared" si="12"/>
        <v>24.13</v>
      </c>
      <c r="DP6" s="21">
        <f t="shared" si="12"/>
        <v>23.06</v>
      </c>
      <c r="DQ6" s="21">
        <f t="shared" si="12"/>
        <v>20.34</v>
      </c>
      <c r="DR6" s="21">
        <f t="shared" si="12"/>
        <v>28.12</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0.01</v>
      </c>
      <c r="EO6" s="20" t="str">
        <f>IF(EO7="","",IF(EO7="-","【-】","【"&amp;SUBSTITUTE(TEXT(EO7,"#,##0.00"),"-","△")&amp;"】"))</f>
        <v>【0.03】</v>
      </c>
    </row>
    <row r="7" spans="1:148" s="22" customFormat="1" x14ac:dyDescent="0.15">
      <c r="A7" s="14"/>
      <c r="B7" s="23">
        <v>2021</v>
      </c>
      <c r="C7" s="23">
        <v>62138</v>
      </c>
      <c r="D7" s="23">
        <v>46</v>
      </c>
      <c r="E7" s="23">
        <v>17</v>
      </c>
      <c r="F7" s="23">
        <v>5</v>
      </c>
      <c r="G7" s="23">
        <v>0</v>
      </c>
      <c r="H7" s="23" t="s">
        <v>96</v>
      </c>
      <c r="I7" s="23" t="s">
        <v>97</v>
      </c>
      <c r="J7" s="23" t="s">
        <v>98</v>
      </c>
      <c r="K7" s="23" t="s">
        <v>99</v>
      </c>
      <c r="L7" s="23" t="s">
        <v>100</v>
      </c>
      <c r="M7" s="23" t="s">
        <v>101</v>
      </c>
      <c r="N7" s="24" t="s">
        <v>102</v>
      </c>
      <c r="O7" s="24">
        <v>97.07</v>
      </c>
      <c r="P7" s="24">
        <v>0.67</v>
      </c>
      <c r="Q7" s="24">
        <v>80.25</v>
      </c>
      <c r="R7" s="24">
        <v>3740</v>
      </c>
      <c r="S7" s="24">
        <v>30295</v>
      </c>
      <c r="T7" s="24">
        <v>160.52000000000001</v>
      </c>
      <c r="U7" s="24">
        <v>188.73</v>
      </c>
      <c r="V7" s="24">
        <v>201</v>
      </c>
      <c r="W7" s="24">
        <v>0.15</v>
      </c>
      <c r="X7" s="24">
        <v>1340</v>
      </c>
      <c r="Y7" s="24">
        <v>124.81</v>
      </c>
      <c r="Z7" s="24">
        <v>133.26</v>
      </c>
      <c r="AA7" s="24">
        <v>116.37</v>
      </c>
      <c r="AB7" s="24">
        <v>96.13</v>
      </c>
      <c r="AC7" s="24">
        <v>95.05</v>
      </c>
      <c r="AD7" s="24">
        <v>100.95</v>
      </c>
      <c r="AE7" s="24">
        <v>101.77</v>
      </c>
      <c r="AF7" s="24">
        <v>103.6</v>
      </c>
      <c r="AG7" s="24">
        <v>106.37</v>
      </c>
      <c r="AH7" s="24">
        <v>102.11</v>
      </c>
      <c r="AI7" s="24">
        <v>104.16</v>
      </c>
      <c r="AJ7" s="24">
        <v>0</v>
      </c>
      <c r="AK7" s="24">
        <v>0</v>
      </c>
      <c r="AL7" s="24">
        <v>0</v>
      </c>
      <c r="AM7" s="24">
        <v>0</v>
      </c>
      <c r="AN7" s="24">
        <v>0</v>
      </c>
      <c r="AO7" s="24">
        <v>224.04</v>
      </c>
      <c r="AP7" s="24">
        <v>227.4</v>
      </c>
      <c r="AQ7" s="24">
        <v>193.99</v>
      </c>
      <c r="AR7" s="24">
        <v>139.02000000000001</v>
      </c>
      <c r="AS7" s="24">
        <v>124.9</v>
      </c>
      <c r="AT7" s="24">
        <v>128.22999999999999</v>
      </c>
      <c r="AU7" s="24">
        <v>263.5</v>
      </c>
      <c r="AV7" s="24">
        <v>273.8</v>
      </c>
      <c r="AW7" s="24">
        <v>460.93</v>
      </c>
      <c r="AX7" s="24">
        <v>746.87</v>
      </c>
      <c r="AY7" s="24">
        <v>905.46</v>
      </c>
      <c r="AZ7" s="24">
        <v>29.91</v>
      </c>
      <c r="BA7" s="24">
        <v>29.54</v>
      </c>
      <c r="BB7" s="24">
        <v>26.99</v>
      </c>
      <c r="BC7" s="24">
        <v>29.13</v>
      </c>
      <c r="BD7" s="24">
        <v>33.58</v>
      </c>
      <c r="BE7" s="24">
        <v>34.770000000000003</v>
      </c>
      <c r="BF7" s="24">
        <v>503.88</v>
      </c>
      <c r="BG7" s="24">
        <v>314.92</v>
      </c>
      <c r="BH7" s="24">
        <v>171.17</v>
      </c>
      <c r="BI7" s="24">
        <v>58.95</v>
      </c>
      <c r="BJ7" s="24">
        <v>43.9</v>
      </c>
      <c r="BK7" s="24">
        <v>855.8</v>
      </c>
      <c r="BL7" s="24">
        <v>789.46</v>
      </c>
      <c r="BM7" s="24">
        <v>826.83</v>
      </c>
      <c r="BN7" s="24">
        <v>867.83</v>
      </c>
      <c r="BO7" s="24">
        <v>778.81</v>
      </c>
      <c r="BP7" s="24">
        <v>786.37</v>
      </c>
      <c r="BQ7" s="24">
        <v>83.42</v>
      </c>
      <c r="BR7" s="24">
        <v>83.75</v>
      </c>
      <c r="BS7" s="24">
        <v>52.44</v>
      </c>
      <c r="BT7" s="24">
        <v>25.14</v>
      </c>
      <c r="BU7" s="24">
        <v>41.54</v>
      </c>
      <c r="BV7" s="24">
        <v>59.8</v>
      </c>
      <c r="BW7" s="24">
        <v>57.77</v>
      </c>
      <c r="BX7" s="24">
        <v>57.31</v>
      </c>
      <c r="BY7" s="24">
        <v>57.08</v>
      </c>
      <c r="BZ7" s="24">
        <v>67.23</v>
      </c>
      <c r="CA7" s="24">
        <v>60.65</v>
      </c>
      <c r="CB7" s="24">
        <v>216.48</v>
      </c>
      <c r="CC7" s="24">
        <v>210.65</v>
      </c>
      <c r="CD7" s="24">
        <v>338.53</v>
      </c>
      <c r="CE7" s="24">
        <v>701.67</v>
      </c>
      <c r="CF7" s="24">
        <v>420.41</v>
      </c>
      <c r="CG7" s="24">
        <v>263.76</v>
      </c>
      <c r="CH7" s="24">
        <v>274.35000000000002</v>
      </c>
      <c r="CI7" s="24">
        <v>273.52</v>
      </c>
      <c r="CJ7" s="24">
        <v>274.99</v>
      </c>
      <c r="CK7" s="24">
        <v>228.21</v>
      </c>
      <c r="CL7" s="24">
        <v>256.97000000000003</v>
      </c>
      <c r="CM7" s="24">
        <v>63.73</v>
      </c>
      <c r="CN7" s="24">
        <v>56.86</v>
      </c>
      <c r="CO7" s="24">
        <v>55.88</v>
      </c>
      <c r="CP7" s="24">
        <v>59.8</v>
      </c>
      <c r="CQ7" s="24">
        <v>57.84</v>
      </c>
      <c r="CR7" s="24">
        <v>51.75</v>
      </c>
      <c r="CS7" s="24">
        <v>50.68</v>
      </c>
      <c r="CT7" s="24">
        <v>50.14</v>
      </c>
      <c r="CU7" s="24">
        <v>54.83</v>
      </c>
      <c r="CV7" s="24">
        <v>54.54</v>
      </c>
      <c r="CW7" s="24">
        <v>61.14</v>
      </c>
      <c r="CX7" s="24">
        <v>100</v>
      </c>
      <c r="CY7" s="24">
        <v>100</v>
      </c>
      <c r="CZ7" s="24">
        <v>100</v>
      </c>
      <c r="DA7" s="24">
        <v>100</v>
      </c>
      <c r="DB7" s="24">
        <v>100</v>
      </c>
      <c r="DC7" s="24">
        <v>84.84</v>
      </c>
      <c r="DD7" s="24">
        <v>84.86</v>
      </c>
      <c r="DE7" s="24">
        <v>84.98</v>
      </c>
      <c r="DF7" s="24">
        <v>84.7</v>
      </c>
      <c r="DG7" s="24">
        <v>90.3</v>
      </c>
      <c r="DH7" s="24">
        <v>86.91</v>
      </c>
      <c r="DI7" s="24">
        <v>32.229999999999997</v>
      </c>
      <c r="DJ7" s="24">
        <v>34.950000000000003</v>
      </c>
      <c r="DK7" s="24">
        <v>37.67</v>
      </c>
      <c r="DL7" s="24">
        <v>40.39</v>
      </c>
      <c r="DM7" s="24">
        <v>43.11</v>
      </c>
      <c r="DN7" s="24">
        <v>24.87</v>
      </c>
      <c r="DO7" s="24">
        <v>24.13</v>
      </c>
      <c r="DP7" s="24">
        <v>23.06</v>
      </c>
      <c r="DQ7" s="24">
        <v>20.34</v>
      </c>
      <c r="DR7" s="24">
        <v>28.12</v>
      </c>
      <c r="DS7" s="24">
        <v>24.95</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0.01</v>
      </c>
      <c r="EL7" s="24">
        <v>0.02</v>
      </c>
      <c r="EM7" s="24">
        <v>0.25</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2023-01-11T07:55:02Z</cp:lastPrinted>
  <dcterms:created xsi:type="dcterms:W3CDTF">2022-12-01T01:32:49Z</dcterms:created>
  <dcterms:modified xsi:type="dcterms:W3CDTF">2023-01-11T07:55:06Z</dcterms:modified>
  <cp:category/>
</cp:coreProperties>
</file>