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3経営比較分析表\02 提出\"/>
    </mc:Choice>
  </mc:AlternateContent>
  <workbookProtection workbookAlgorithmName="SHA-512" workbookHashValue="bXZNH1hTqZNNZGvaHy80OCbiYrc7mblA9FG+CMTUEZsOaStcJgbwwwsvo1YuZ+hefTtifNDnqFfI6ceoPaDE5g==" workbookSaltValue="v/RGkAs7QSIo5yKKDevwKg==" workbookSpinCount="100000" lockStructure="1"/>
  <bookViews>
    <workbookView xWindow="0" yWindow="0" windowWidth="26055" windowHeight="1167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<sst xmlns="http://schemas.openxmlformats.org/spreadsheetml/2006/main" count="253" uniqueCount="116">
  <si>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</si>
  <si>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</si>
  <si>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</si>
  <si>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</si>
  <si>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</si>
  <si>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</si>
  <si>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</si>
  <si>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</si>
  <si>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</si>
  <si>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</si>
  <si>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</si>
  <si>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</si>
  <si>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</si>
  <si>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</si>
  <si>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</si>
  <si>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</si>
  <si>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</si>
  <si>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</si>
  <si>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</si>
  <si>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</si>
  <si>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</si>
  <si>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</si>
  <si>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</si>
  <si>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</si>
  <si>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</si>
  <si>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</si>
  <si>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</si>
  <si>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</si>
  <si>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</si>
  <si>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</si>
  <si>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</si>
  <si>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</si>
  <si>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</si>
  <si>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</si>
  <si>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</si>
  <si>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</si>
  <si>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</si>
  <si>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</si>
  <si>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</si>
  <si>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</si>
  <si>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</si>
  <si>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</si>
  <si>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</si>
  <si>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</si>
  <si>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</si>
  <si>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</si>
  <si>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</si>
  <si>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</si>
  <si>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</si>
  <si>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</si>
  <si>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</si>
  <si>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</si>
  <si>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</si>
  <si>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</si>
  <si>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</si>
  <si>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</si>
  <si>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</si>
  <si>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</si>
  <si>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</si>
  <si>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</si>
  <si>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</si>
  <si>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</si>
  <si>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</si>
  <si>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</si>
  <si>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</si>
  <si>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</si>
  <si>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</si>
  <si>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</si>
  <si>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</si>
  <si>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</si>
  <si>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</si>
  <si>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</si>
  <si>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</si>
  <si>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</si>
  <si>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</si>
  <si>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</si>
  <si>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</si>
  <si>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</si>
  <si>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</si>
  <si>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</si>
  <si>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</si>
  <si>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</si>
  <si>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</si>
  <si>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</si>
  <si>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</si>
  <si>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</si>
  <si>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</si>
  <si>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</si>
  <si>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</si>
  <si>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</si>
  <si>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</si>
  <si>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</si>
  <si>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</si>
  <si>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</si>
  <si>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</si>
  <si>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</si>
  <si>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</si>
  <si>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</si>
  <si>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</si>
  <si>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</si>
  <si>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</si>
  <si>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</si>
  <si>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</si>
  <si>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</si>
  <si>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</si>
  <si>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</si>
  <si>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</si>
  <si>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</si>
  <si>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</si>
  <si>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</si>
  <si>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</si>
  <si>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</si>
  <si>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</si>
  <si>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下水道事業に地方公営企業法を適用して5年目の決算となる。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今後、使用料収入の減少や施設の老朽化による費用の増加が懸念される中で、法適用に馴染まない事業を継続していくためには、一般会計からの繰入が必要不可欠である。</t>
    <rPh sb="23" eb="25">
      <t>ケッサン</t>
    </rPh>
    <rPh sb="38" eb="40">
      <t>ジギョウ</t>
    </rPh>
    <rPh sb="42" eb="44">
      <t>シュウゴウ</t>
    </rPh>
    <rPh sb="44" eb="46">
      <t>ショリ</t>
    </rPh>
    <rPh sb="47" eb="48">
      <t>クラ</t>
    </rPh>
    <rPh sb="50" eb="52">
      <t>イジ</t>
    </rPh>
    <rPh sb="52" eb="55">
      <t>カンリヒ</t>
    </rPh>
    <rPh sb="56" eb="58">
      <t>ワリダカ</t>
    </rPh>
    <rPh sb="65" eb="67">
      <t>シュウゴウ</t>
    </rPh>
    <rPh sb="67" eb="69">
      <t>ショリ</t>
    </rPh>
    <rPh sb="70" eb="72">
      <t>ドウガク</t>
    </rPh>
    <rPh sb="73" eb="76">
      <t>シヨウリョウ</t>
    </rPh>
    <rPh sb="76" eb="78">
      <t>タイケイ</t>
    </rPh>
    <rPh sb="80" eb="82">
      <t>イジ</t>
    </rPh>
    <rPh sb="82" eb="85">
      <t>カンリヒ</t>
    </rPh>
    <rPh sb="86" eb="87">
      <t>マカナ</t>
    </rPh>
    <rPh sb="92" eb="94">
      <t>ジョウキョウ</t>
    </rPh>
    <rPh sb="138" eb="139">
      <t>ホウ</t>
    </rPh>
    <rPh sb="139" eb="141">
      <t>テキヨウ</t>
    </rPh>
    <rPh sb="142" eb="144">
      <t>ナジ</t>
    </rPh>
    <phoneticPr fontId="4"/>
  </si>
  <si>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は、使用料収入等で維持管理費や支払利息等の費用を賄えたため、100％を超えている。
</t>
    </r>
    <r>
      <rPr>
        <b/>
        <sz val="11"/>
        <rFont val="ＭＳ ゴシック"/>
        <family val="3"/>
        <charset val="128"/>
      </rPr>
      <t>「②累積欠損金比率」</t>
    </r>
    <r>
      <rPr>
        <sz val="11"/>
        <rFont val="ＭＳ ゴシック"/>
        <family val="3"/>
        <charset val="128"/>
      </rPr>
      <t xml:space="preserve">は、議会の議決を経て資本金の額を減少し、未処理欠損金に補填したことで解消した。
</t>
    </r>
    <r>
      <rPr>
        <b/>
        <sz val="11"/>
        <rFont val="ＭＳ ゴシック"/>
        <family val="3"/>
        <charset val="128"/>
      </rPr>
      <t>「③流動比率」</t>
    </r>
    <r>
      <rPr>
        <sz val="11"/>
        <rFont val="ＭＳ ゴシック"/>
        <family val="3"/>
        <charset val="128"/>
      </rPr>
      <t xml:space="preserve">は、前年度から改善されたものの、建設改良費に充てた企業債償還金の割合が大きいため、短期での支払能力が乏しく、平均値を大きく下回った。
</t>
    </r>
    <r>
      <rPr>
        <b/>
        <sz val="11"/>
        <rFont val="ＭＳ ゴシック"/>
        <family val="3"/>
        <charset val="128"/>
      </rPr>
      <t>「④企業債残高対事業規模比率」</t>
    </r>
    <r>
      <rPr>
        <sz val="11"/>
        <rFont val="ＭＳ ゴシック"/>
        <family val="3"/>
        <charset val="128"/>
      </rPr>
      <t xml:space="preserve">は、企業債残高が大きいため平均値を大きく上回っており、投資規模が過大な状態にある。（※固定資産台帳の修正により、正しくは、平成29年度「977.35」、平成30年度「952.59」となる。）
</t>
    </r>
    <r>
      <rPr>
        <b/>
        <sz val="11"/>
        <rFont val="ＭＳ ゴシック"/>
        <family val="3"/>
        <charset val="128"/>
      </rPr>
      <t>「⑤経費回収率」</t>
    </r>
    <r>
      <rPr>
        <sz val="11"/>
        <rFont val="ＭＳ ゴシック"/>
        <family val="3"/>
        <charset val="128"/>
      </rPr>
      <t xml:space="preserve">は、1人当たりの汚水処理費が集合処理よりも高額となり、使用料収入で費用を賄えていない状況となっている。
</t>
    </r>
    <r>
      <rPr>
        <b/>
        <sz val="11"/>
        <rFont val="ＭＳ ゴシック"/>
        <family val="3"/>
        <charset val="128"/>
      </rPr>
      <t>「⑥汚水処理原価」</t>
    </r>
    <r>
      <rPr>
        <sz val="11"/>
        <rFont val="ＭＳ ゴシック"/>
        <family val="3"/>
        <charset val="128"/>
      </rPr>
      <t xml:space="preserve">は、汚水量に対して1人当たりの汚水処理費が大きいことが原価が高い要因となっている。
</t>
    </r>
    <r>
      <rPr>
        <b/>
        <sz val="11"/>
        <rFont val="ＭＳ ゴシック"/>
        <family val="3"/>
        <charset val="128"/>
      </rPr>
      <t>「⑦施設利用率」</t>
    </r>
    <r>
      <rPr>
        <sz val="11"/>
        <rFont val="ＭＳ ゴシック"/>
        <family val="3"/>
        <charset val="128"/>
      </rPr>
      <t xml:space="preserve">は、中山間地域の空家等の増加により55％程度と低く、効率的な運用とは言えない状況となっている。
</t>
    </r>
    <r>
      <rPr>
        <b/>
        <sz val="11"/>
        <rFont val="ＭＳ ゴシック"/>
        <family val="3"/>
        <charset val="128"/>
      </rPr>
      <t>「⑧水洗化率」</t>
    </r>
    <r>
      <rPr>
        <sz val="11"/>
        <rFont val="ＭＳ ゴシック"/>
        <family val="3"/>
        <charset val="128"/>
      </rPr>
      <t>は、平均値を上回っているが、今後、更なる人口減少により、使用料収入が減少することが懸念される。</t>
    </r>
    <rPh sb="2" eb="4">
      <t>ケイジョウ</t>
    </rPh>
    <rPh sb="4" eb="6">
      <t>シュウシ</t>
    </rPh>
    <rPh sb="6" eb="8">
      <t>ヒリツ</t>
    </rPh>
    <rPh sb="11" eb="14">
      <t>シヨウリョウ</t>
    </rPh>
    <rPh sb="14" eb="16">
      <t>シュウニュウ</t>
    </rPh>
    <rPh sb="16" eb="17">
      <t>トウ</t>
    </rPh>
    <rPh sb="18" eb="20">
      <t>イジ</t>
    </rPh>
    <rPh sb="20" eb="23">
      <t>カンリヒ</t>
    </rPh>
    <rPh sb="24" eb="26">
      <t>シハラ</t>
    </rPh>
    <rPh sb="26" eb="28">
      <t>リソク</t>
    </rPh>
    <rPh sb="28" eb="29">
      <t>トウ</t>
    </rPh>
    <rPh sb="30" eb="32">
      <t>ヒヨウ</t>
    </rPh>
    <rPh sb="33" eb="34">
      <t>マカナ</t>
    </rPh>
    <rPh sb="44" eb="45">
      <t>コ</t>
    </rPh>
    <rPh sb="53" eb="55">
      <t>ルイセキ</t>
    </rPh>
    <rPh sb="55" eb="57">
      <t>ケッソン</t>
    </rPh>
    <rPh sb="57" eb="58">
      <t>キン</t>
    </rPh>
    <rPh sb="58" eb="60">
      <t>ヒリツ</t>
    </rPh>
    <rPh sb="63" eb="65">
      <t>ギカイ</t>
    </rPh>
    <rPh sb="66" eb="68">
      <t>ギケツ</t>
    </rPh>
    <rPh sb="69" eb="70">
      <t>ヘ</t>
    </rPh>
    <rPh sb="71" eb="74">
      <t>シホンキン</t>
    </rPh>
    <rPh sb="75" eb="76">
      <t>ガク</t>
    </rPh>
    <rPh sb="77" eb="79">
      <t>ゲンショウ</t>
    </rPh>
    <rPh sb="81" eb="84">
      <t>ミショリ</t>
    </rPh>
    <rPh sb="84" eb="87">
      <t>ケッソンキン</t>
    </rPh>
    <rPh sb="88" eb="90">
      <t>ホテン</t>
    </rPh>
    <rPh sb="95" eb="97">
      <t>カイショウ</t>
    </rPh>
    <rPh sb="103" eb="105">
      <t>リュウドウ</t>
    </rPh>
    <rPh sb="105" eb="107">
      <t>ヒリツ</t>
    </rPh>
    <rPh sb="124" eb="126">
      <t>ケンセツ</t>
    </rPh>
    <rPh sb="126" eb="128">
      <t>カイリョウ</t>
    </rPh>
    <rPh sb="128" eb="129">
      <t>ヒ</t>
    </rPh>
    <rPh sb="130" eb="131">
      <t>ア</t>
    </rPh>
    <rPh sb="133" eb="135">
      <t>キギョウ</t>
    </rPh>
    <rPh sb="135" eb="136">
      <t>サイ</t>
    </rPh>
    <rPh sb="136" eb="138">
      <t>ショウカン</t>
    </rPh>
    <rPh sb="138" eb="139">
      <t>キン</t>
    </rPh>
    <rPh sb="140" eb="142">
      <t>ワリアイ</t>
    </rPh>
    <rPh sb="143" eb="144">
      <t>オオ</t>
    </rPh>
    <rPh sb="149" eb="151">
      <t>タンキ</t>
    </rPh>
    <rPh sb="153" eb="155">
      <t>シハライ</t>
    </rPh>
    <rPh sb="155" eb="157">
      <t>ノウリョク</t>
    </rPh>
    <rPh sb="158" eb="159">
      <t>トボ</t>
    </rPh>
    <rPh sb="162" eb="165">
      <t>ヘイキンチ</t>
    </rPh>
    <rPh sb="166" eb="167">
      <t>オオ</t>
    </rPh>
    <rPh sb="169" eb="171">
      <t>シタマワ</t>
    </rPh>
    <rPh sb="192" eb="194">
      <t>キギョウ</t>
    </rPh>
    <rPh sb="194" eb="195">
      <t>サイ</t>
    </rPh>
    <rPh sb="195" eb="197">
      <t>ザンダカ</t>
    </rPh>
    <rPh sb="198" eb="199">
      <t>オオ</t>
    </rPh>
    <rPh sb="203" eb="205">
      <t>ヘイキン</t>
    </rPh>
    <rPh sb="205" eb="206">
      <t>アタイ</t>
    </rPh>
    <rPh sb="210" eb="212">
      <t>ウワマワ</t>
    </rPh>
    <rPh sb="217" eb="219">
      <t>トウシ</t>
    </rPh>
    <rPh sb="219" eb="221">
      <t>キボ</t>
    </rPh>
    <rPh sb="222" eb="224">
      <t>カダイ</t>
    </rPh>
    <rPh sb="225" eb="227">
      <t>ジョウタイ</t>
    </rPh>
    <rPh sb="233" eb="235">
      <t>コテイ</t>
    </rPh>
    <rPh sb="235" eb="237">
      <t>シサン</t>
    </rPh>
    <rPh sb="237" eb="239">
      <t>ダイチョウ</t>
    </rPh>
    <rPh sb="240" eb="242">
      <t>シュウセイ</t>
    </rPh>
    <rPh sb="288" eb="290">
      <t>ケイヒ</t>
    </rPh>
    <rPh sb="290" eb="292">
      <t>カイシュウ</t>
    </rPh>
    <rPh sb="292" eb="293">
      <t>リツ</t>
    </rPh>
    <rPh sb="297" eb="298">
      <t>ニン</t>
    </rPh>
    <rPh sb="298" eb="299">
      <t>ア</t>
    </rPh>
    <rPh sb="302" eb="304">
      <t>オスイ</t>
    </rPh>
    <rPh sb="304" eb="306">
      <t>ショリ</t>
    </rPh>
    <rPh sb="306" eb="307">
      <t>ヒ</t>
    </rPh>
    <rPh sb="315" eb="317">
      <t>コウガク</t>
    </rPh>
    <rPh sb="321" eb="324">
      <t>シヨウリョウ</t>
    </rPh>
    <rPh sb="324" eb="326">
      <t>シュウニュウ</t>
    </rPh>
    <rPh sb="327" eb="329">
      <t>ヒヨウ</t>
    </rPh>
    <rPh sb="330" eb="331">
      <t>マカナ</t>
    </rPh>
    <rPh sb="336" eb="338">
      <t>ジョウキョウ</t>
    </rPh>
    <rPh sb="348" eb="350">
      <t>オスイ</t>
    </rPh>
    <rPh sb="350" eb="352">
      <t>ショリ</t>
    </rPh>
    <rPh sb="352" eb="354">
      <t>ゲンカ</t>
    </rPh>
    <rPh sb="357" eb="359">
      <t>オスイ</t>
    </rPh>
    <rPh sb="359" eb="360">
      <t>リョウ</t>
    </rPh>
    <rPh sb="361" eb="362">
      <t>タイ</t>
    </rPh>
    <rPh sb="365" eb="366">
      <t>ニン</t>
    </rPh>
    <rPh sb="366" eb="367">
      <t>ア</t>
    </rPh>
    <rPh sb="370" eb="372">
      <t>オスイ</t>
    </rPh>
    <rPh sb="372" eb="374">
      <t>ショリ</t>
    </rPh>
    <rPh sb="374" eb="375">
      <t>ヒ</t>
    </rPh>
    <rPh sb="376" eb="377">
      <t>オオ</t>
    </rPh>
    <rPh sb="385" eb="386">
      <t>タカ</t>
    </rPh>
    <rPh sb="387" eb="389">
      <t>ヨウイン</t>
    </rPh>
    <rPh sb="399" eb="401">
      <t>シセツ</t>
    </rPh>
    <rPh sb="401" eb="403">
      <t>リヨウ</t>
    </rPh>
    <rPh sb="403" eb="404">
      <t>リツ</t>
    </rPh>
    <rPh sb="425" eb="427">
      <t>テイド</t>
    </rPh>
    <rPh sb="428" eb="429">
      <t>ヒク</t>
    </rPh>
    <rPh sb="462" eb="465">
      <t>ヘイキンチ</t>
    </rPh>
    <rPh sb="466" eb="468">
      <t>ウワマワ</t>
    </rPh>
    <rPh sb="474" eb="476">
      <t>コンゴ</t>
    </rPh>
    <rPh sb="477" eb="478">
      <t>サラ</t>
    </rPh>
    <rPh sb="491" eb="493">
      <t>シュウニュウ</t>
    </rPh>
    <rPh sb="495" eb="496">
      <t>テキ</t>
    </rPh>
    <rPh sb="498" eb="499">
      <t>イ</t>
    </rPh>
    <rPh sb="501" eb="503">
      <t>ケネン</t>
    </rPh>
    <phoneticPr fontId="4"/>
  </si>
  <si>
    <r>
      <rPr>
        <b/>
        <sz val="11"/>
        <rFont val="ＭＳ ゴシック"/>
        <family val="3"/>
        <charset val="128"/>
      </rPr>
      <t>「①有形固定資産減価償却率</t>
    </r>
    <r>
      <rPr>
        <sz val="11"/>
        <rFont val="ＭＳ ゴシック"/>
        <family val="3"/>
        <charset val="128"/>
      </rPr>
      <t>」は、令和2年度以降は施設整備を行っておらず、過去に整備した構築物に係る減価償却が進んでいることから、年々上昇しており、昨年度から平均値を上回っている。</t>
    </r>
    <r>
      <rPr>
        <sz val="11"/>
        <color rgb="FF0000FF"/>
        <rFont val="ＭＳ ゴシック"/>
        <family val="3"/>
        <charset val="128"/>
      </rPr>
      <t xml:space="preserve">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11年度から施設整備を行っており、現在は新たな施設整備は行っていないが、事業初期の浄化槽は設置してから22年が経過していることから、ブロワーや汚水ポンプの修繕費等で維持管理費が増加傾向となっている。</t>
    </r>
    <rPh sb="16" eb="18">
      <t>レイワ</t>
    </rPh>
    <rPh sb="19" eb="21">
      <t>ネンド</t>
    </rPh>
    <rPh sb="21" eb="23">
      <t>イコウ</t>
    </rPh>
    <rPh sb="24" eb="26">
      <t>シセツ</t>
    </rPh>
    <rPh sb="26" eb="28">
      <t>セイビ</t>
    </rPh>
    <rPh sb="29" eb="30">
      <t>オコナ</t>
    </rPh>
    <rPh sb="36" eb="38">
      <t>カコ</t>
    </rPh>
    <rPh sb="39" eb="41">
      <t>セイビ</t>
    </rPh>
    <rPh sb="43" eb="46">
      <t>コウチクブツ</t>
    </rPh>
    <rPh sb="47" eb="48">
      <t>カカ</t>
    </rPh>
    <rPh sb="49" eb="51">
      <t>ゲンカ</t>
    </rPh>
    <rPh sb="51" eb="53">
      <t>ショウキャク</t>
    </rPh>
    <rPh sb="54" eb="55">
      <t>スス</t>
    </rPh>
    <rPh sb="64" eb="66">
      <t>ネンネン</t>
    </rPh>
    <rPh sb="66" eb="68">
      <t>ジョウショウ</t>
    </rPh>
    <rPh sb="73" eb="76">
      <t>サクネンド</t>
    </rPh>
    <rPh sb="78" eb="81">
      <t>ヘイキンチ</t>
    </rPh>
    <rPh sb="82" eb="84">
      <t>ウワマワ</t>
    </rPh>
    <rPh sb="111" eb="113">
      <t>ガッペイ</t>
    </rPh>
    <rPh sb="113" eb="115">
      <t>ショリ</t>
    </rPh>
    <rPh sb="115" eb="118">
      <t>ジョウカソウ</t>
    </rPh>
    <rPh sb="121" eb="123">
      <t>コベツ</t>
    </rPh>
    <rPh sb="123" eb="125">
      <t>ショリ</t>
    </rPh>
    <rPh sb="129" eb="131">
      <t>シュウゴウ</t>
    </rPh>
    <rPh sb="131" eb="133">
      <t>ショリ</t>
    </rPh>
    <rPh sb="137" eb="139">
      <t>カンキョ</t>
    </rPh>
    <rPh sb="139" eb="141">
      <t>セイビ</t>
    </rPh>
    <rPh sb="142" eb="143">
      <t>オコナ</t>
    </rPh>
    <rPh sb="151" eb="153">
      <t>ガイトウ</t>
    </rPh>
    <rPh sb="155" eb="156">
      <t>アタイ</t>
    </rPh>
    <rPh sb="170" eb="172">
      <t>シセツ</t>
    </rPh>
    <rPh sb="181" eb="183">
      <t>ゲンザイ</t>
    </rPh>
    <rPh sb="184" eb="185">
      <t>アラ</t>
    </rPh>
    <rPh sb="187" eb="189">
      <t>シセツ</t>
    </rPh>
    <rPh sb="189" eb="191">
      <t>セイビ</t>
    </rPh>
    <rPh sb="192" eb="193">
      <t>オコナ</t>
    </rPh>
    <rPh sb="200" eb="202">
      <t>ジギョウ</t>
    </rPh>
    <rPh sb="202" eb="204">
      <t>ショキ</t>
    </rPh>
    <rPh sb="205" eb="208">
      <t>ジョウカソウ</t>
    </rPh>
    <rPh sb="235" eb="237">
      <t>オスイ</t>
    </rPh>
    <rPh sb="241" eb="243">
      <t>シュウゼン</t>
    </rPh>
    <rPh sb="243" eb="244">
      <t>ヒ</t>
    </rPh>
    <rPh sb="244" eb="245">
      <t>トウ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</si>
</sst>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ＭＳ 明朝"/>
      <family val="2"/>
      <charset val="128"/>
    </font>
    <font>
      <sz val="11"/>
      <name val="ＭＳ ゴシック"/>
      <family val="3"/>
      <charset val="128"/>
    </font>
    <font>
      <b/>
      <sz val="11"/>
      <name val="ＭＳ ゴシック"/>
      <family val="3"/>
      <charset val="128"/>
    </font>
    <font>
      <sz val="11"/>
      <color rgb="FF0000FF"/>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0BE-47FD-A70E-6116D8D4498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0BE-47FD-A70E-6116D8D4498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59.93</c:v>
                </c:pt>
                <c:pt idx="1">
                  <c:v>59.42</c:v>
                </c:pt>
                <c:pt idx="2">
                  <c:v>57.43</c:v>
                </c:pt>
                <c:pt idx="3">
                  <c:v>57.83</c:v>
                </c:pt>
                <c:pt idx="4">
                  <c:v>55.58</c:v>
                </c:pt>
              </c:numCache>
            </c:numRef>
          </c:val>
          <c:extLst>
            <c:ext xmlns:c16="http://schemas.microsoft.com/office/drawing/2014/chart" uri="{C3380CC4-5D6E-409C-BE32-E72D297353CC}">
              <c16:uniqueId val="{00000000-2970-4495-BF14-857D4F6E61B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61.79</c:v>
                </c:pt>
                <c:pt idx="1">
                  <c:v>59.94</c:v>
                </c:pt>
                <c:pt idx="2">
                  <c:v>59.64</c:v>
                </c:pt>
                <c:pt idx="3">
                  <c:v>58.19</c:v>
                </c:pt>
                <c:pt idx="4">
                  <c:v>56.52</c:v>
                </c:pt>
              </c:numCache>
            </c:numRef>
          </c:val>
          <c:smooth val="0"/>
          <c:extLst>
            <c:ext xmlns:c16="http://schemas.microsoft.com/office/drawing/2014/chart" uri="{C3380CC4-5D6E-409C-BE32-E72D297353CC}">
              <c16:uniqueId val="{00000001-2970-4495-BF14-857D4F6E61B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96.99</c:v>
                </c:pt>
                <c:pt idx="1">
                  <c:v>97.06</c:v>
                </c:pt>
                <c:pt idx="2">
                  <c:v>95.88</c:v>
                </c:pt>
                <c:pt idx="3">
                  <c:v>97.13</c:v>
                </c:pt>
                <c:pt idx="4">
                  <c:v>97.02</c:v>
                </c:pt>
              </c:numCache>
            </c:numRef>
          </c:val>
          <c:extLst>
            <c:ext xmlns:c16="http://schemas.microsoft.com/office/drawing/2014/chart" uri="{C3380CC4-5D6E-409C-BE32-E72D297353CC}">
              <c16:uniqueId val="{00000000-BCD6-4772-876D-5A21D72B822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92.44</c:v>
                </c:pt>
                <c:pt idx="1">
                  <c:v>89.66</c:v>
                </c:pt>
                <c:pt idx="2">
                  <c:v>90.63</c:v>
                </c:pt>
                <c:pt idx="3">
                  <c:v>87.8</c:v>
                </c:pt>
                <c:pt idx="4">
                  <c:v>88.43</c:v>
                </c:pt>
              </c:numCache>
            </c:numRef>
          </c:val>
          <c:smooth val="0"/>
          <c:extLst>
            <c:ext xmlns:c16="http://schemas.microsoft.com/office/drawing/2014/chart" uri="{C3380CC4-5D6E-409C-BE32-E72D297353CC}">
              <c16:uniqueId val="{00000001-BCD6-4772-876D-5A21D72B822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72.78</c:v>
                </c:pt>
                <c:pt idx="1">
                  <c:v>70.78</c:v>
                </c:pt>
                <c:pt idx="2">
                  <c:v>102.81</c:v>
                </c:pt>
                <c:pt idx="3">
                  <c:v>105.66</c:v>
                </c:pt>
                <c:pt idx="4">
                  <c:v>106.16</c:v>
                </c:pt>
              </c:numCache>
            </c:numRef>
          </c:val>
          <c:extLst>
            <c:ext xmlns:c16="http://schemas.microsoft.com/office/drawing/2014/chart" uri="{C3380CC4-5D6E-409C-BE32-E72D297353CC}">
              <c16:uniqueId val="{00000000-1D4C-4124-9650-F7E89F6AC86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81.53</c:v>
                </c:pt>
                <c:pt idx="1">
                  <c:v>88.66</c:v>
                </c:pt>
                <c:pt idx="2">
                  <c:v>96.05</c:v>
                </c:pt>
                <c:pt idx="3">
                  <c:v>99.03</c:v>
                </c:pt>
                <c:pt idx="4">
                  <c:v>100.41</c:v>
                </c:pt>
              </c:numCache>
            </c:numRef>
          </c:val>
          <c:smooth val="0"/>
          <c:extLst>
            <c:ext xmlns:c16="http://schemas.microsoft.com/office/drawing/2014/chart" uri="{C3380CC4-5D6E-409C-BE32-E72D297353CC}">
              <c16:uniqueId val="{00000001-1D4C-4124-9650-F7E89F6AC86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5.05</c:v>
                </c:pt>
                <c:pt idx="1">
                  <c:v>10.01</c:v>
                </c:pt>
                <c:pt idx="2">
                  <c:v>14.88</c:v>
                </c:pt>
                <c:pt idx="3">
                  <c:v>19.89</c:v>
                </c:pt>
                <c:pt idx="4">
                  <c:v>24.97</c:v>
                </c:pt>
              </c:numCache>
            </c:numRef>
          </c:val>
          <c:extLst>
            <c:ext xmlns:c16="http://schemas.microsoft.com/office/drawing/2014/chart" uri="{C3380CC4-5D6E-409C-BE32-E72D297353CC}">
              <c16:uniqueId val="{00000000-AF07-497E-8C50-E2CD24FCEC9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18.39</c:v>
                </c:pt>
                <c:pt idx="1">
                  <c:v>21.11</c:v>
                </c:pt>
                <c:pt idx="2">
                  <c:v>23.76</c:v>
                </c:pt>
                <c:pt idx="3">
                  <c:v>15.74</c:v>
                </c:pt>
                <c:pt idx="4">
                  <c:v>21.02</c:v>
                </c:pt>
              </c:numCache>
            </c:numRef>
          </c:val>
          <c:smooth val="0"/>
          <c:extLst>
            <c:ext xmlns:c16="http://schemas.microsoft.com/office/drawing/2014/chart" uri="{C3380CC4-5D6E-409C-BE32-E72D297353CC}">
              <c16:uniqueId val="{00000001-AF07-497E-8C50-E2CD24FCEC9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E78-45A8-8C97-FA77BB0332F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E78-45A8-8C97-FA77BB0332F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85.17</c:v>
                </c:pt>
                <c:pt idx="1">
                  <c:v>176.63</c:v>
                </c:pt>
                <c:pt idx="2">
                  <c:v>160.22</c:v>
                </c:pt>
                <c:pt idx="3">
                  <c:v>140.69</c:v>
                </c:pt>
                <c:pt idx="4" formatCode="#,##0.00;&quot;△&quot;#,##0.00">
                  <c:v>0</c:v>
                </c:pt>
              </c:numCache>
            </c:numRef>
          </c:val>
          <c:extLst>
            <c:ext xmlns:c16="http://schemas.microsoft.com/office/drawing/2014/chart" uri="{C3380CC4-5D6E-409C-BE32-E72D297353CC}">
              <c16:uniqueId val="{00000000-5014-452B-B85A-3BF977211A0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198.82</c:v>
                </c:pt>
                <c:pt idx="1">
                  <c:v>132.37</c:v>
                </c:pt>
                <c:pt idx="2">
                  <c:v>123.82</c:v>
                </c:pt>
                <c:pt idx="3">
                  <c:v>74.239999999999995</c:v>
                </c:pt>
                <c:pt idx="4">
                  <c:v>83.92</c:v>
                </c:pt>
              </c:numCache>
            </c:numRef>
          </c:val>
          <c:smooth val="0"/>
          <c:extLst>
            <c:ext xmlns:c16="http://schemas.microsoft.com/office/drawing/2014/chart" uri="{C3380CC4-5D6E-409C-BE32-E72D297353CC}">
              <c16:uniqueId val="{00000001-5014-452B-B85A-3BF977211A0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52.33</c:v>
                </c:pt>
                <c:pt idx="1">
                  <c:v>50.86</c:v>
                </c:pt>
                <c:pt idx="2">
                  <c:v>33.24</c:v>
                </c:pt>
                <c:pt idx="3">
                  <c:v>24.62</c:v>
                </c:pt>
                <c:pt idx="4">
                  <c:v>75.34</c:v>
                </c:pt>
              </c:numCache>
            </c:numRef>
          </c:val>
          <c:extLst>
            <c:ext xmlns:c16="http://schemas.microsoft.com/office/drawing/2014/chart" uri="{C3380CC4-5D6E-409C-BE32-E72D297353CC}">
              <c16:uniqueId val="{00000000-5C40-4113-812B-4E73A426D68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14.36</c:v>
                </c:pt>
                <c:pt idx="1">
                  <c:v>104.38</c:v>
                </c:pt>
                <c:pt idx="2">
                  <c:v>89.72</c:v>
                </c:pt>
                <c:pt idx="3">
                  <c:v>100.47</c:v>
                </c:pt>
                <c:pt idx="4">
                  <c:v>122.71</c:v>
                </c:pt>
              </c:numCache>
            </c:numRef>
          </c:val>
          <c:smooth val="0"/>
          <c:extLst>
            <c:ext xmlns:c16="http://schemas.microsoft.com/office/drawing/2014/chart" uri="{C3380CC4-5D6E-409C-BE32-E72D297353CC}">
              <c16:uniqueId val="{00000001-5C40-4113-812B-4E73A426D68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1136.4000000000001</c:v>
                </c:pt>
                <c:pt idx="1">
                  <c:v>1104.92</c:v>
                </c:pt>
                <c:pt idx="2">
                  <c:v>941.01</c:v>
                </c:pt>
                <c:pt idx="3">
                  <c:v>881.72</c:v>
                </c:pt>
                <c:pt idx="4">
                  <c:v>875.6</c:v>
                </c:pt>
              </c:numCache>
            </c:numRef>
          </c:val>
          <c:extLst>
            <c:ext xmlns:c16="http://schemas.microsoft.com/office/drawing/2014/chart" uri="{C3380CC4-5D6E-409C-BE32-E72D297353CC}">
              <c16:uniqueId val="{00000000-556D-47F4-8756-69C45ECB89F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244.85</c:v>
                </c:pt>
                <c:pt idx="1">
                  <c:v>296.89</c:v>
                </c:pt>
                <c:pt idx="2">
                  <c:v>270.57</c:v>
                </c:pt>
                <c:pt idx="3">
                  <c:v>294.27</c:v>
                </c:pt>
                <c:pt idx="4">
                  <c:v>294.08999999999997</c:v>
                </c:pt>
              </c:numCache>
            </c:numRef>
          </c:val>
          <c:smooth val="0"/>
          <c:extLst>
            <c:ext xmlns:c16="http://schemas.microsoft.com/office/drawing/2014/chart" uri="{C3380CC4-5D6E-409C-BE32-E72D297353CC}">
              <c16:uniqueId val="{00000001-556D-47F4-8756-69C45ECB89F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55.17</c:v>
                </c:pt>
                <c:pt idx="1">
                  <c:v>54.19</c:v>
                </c:pt>
                <c:pt idx="2">
                  <c:v>48.51</c:v>
                </c:pt>
                <c:pt idx="3">
                  <c:v>52.21</c:v>
                </c:pt>
                <c:pt idx="4">
                  <c:v>51.32</c:v>
                </c:pt>
              </c:numCache>
            </c:numRef>
          </c:val>
          <c:extLst>
            <c:ext xmlns:c16="http://schemas.microsoft.com/office/drawing/2014/chart" uri="{C3380CC4-5D6E-409C-BE32-E72D297353CC}">
              <c16:uniqueId val="{00000000-FFE6-4329-A7E5-6A2F56A2487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64.78</c:v>
                </c:pt>
                <c:pt idx="1">
                  <c:v>63.06</c:v>
                </c:pt>
                <c:pt idx="2">
                  <c:v>62.5</c:v>
                </c:pt>
                <c:pt idx="3">
                  <c:v>60.59</c:v>
                </c:pt>
                <c:pt idx="4">
                  <c:v>60</c:v>
                </c:pt>
              </c:numCache>
            </c:numRef>
          </c:val>
          <c:smooth val="0"/>
          <c:extLst>
            <c:ext xmlns:c16="http://schemas.microsoft.com/office/drawing/2014/chart" uri="{C3380CC4-5D6E-409C-BE32-E72D297353CC}">
              <c16:uniqueId val="{00000001-FFE6-4329-A7E5-6A2F56A2487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291.58999999999997</c:v>
                </c:pt>
                <c:pt idx="1">
                  <c:v>296.18</c:v>
                </c:pt>
                <c:pt idx="2">
                  <c:v>329.94</c:v>
                </c:pt>
                <c:pt idx="3">
                  <c:v>307.52</c:v>
                </c:pt>
                <c:pt idx="4">
                  <c:v>310.70999999999998</c:v>
                </c:pt>
              </c:numCache>
            </c:numRef>
          </c:val>
          <c:extLst>
            <c:ext xmlns:c16="http://schemas.microsoft.com/office/drawing/2014/chart" uri="{C3380CC4-5D6E-409C-BE32-E72D297353CC}">
              <c16:uniqueId val="{00000000-E3F2-4B44-94E8-602BD1EE52D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250.21</c:v>
                </c:pt>
                <c:pt idx="1">
                  <c:v>264.77</c:v>
                </c:pt>
                <c:pt idx="2">
                  <c:v>269.33</c:v>
                </c:pt>
                <c:pt idx="3">
                  <c:v>280.23</c:v>
                </c:pt>
                <c:pt idx="4">
                  <c:v>282.70999999999998</c:v>
                </c:pt>
              </c:numCache>
            </c:numRef>
          </c:val>
          <c:smooth val="0"/>
          <c:extLst>
            <c:ext xmlns:c16="http://schemas.microsoft.com/office/drawing/2014/chart" uri="{C3380CC4-5D6E-409C-BE32-E72D297353CC}">
              <c16:uniqueId val="{00000001-E3F2-4B44-94E8-602BD1EE52D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酒田市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自治体職員</v>
      </c>
      <c r="AE8" s="72"/>
      <c r="AF8" s="72"/>
      <c r="AG8" s="72"/>
      <c r="AH8" s="72"/>
      <c r="AI8" s="72"/>
      <c r="AJ8" s="72"/>
      <c r="AK8" s="3"/>
      <c r="AL8" s="46">
        <f>データ!S6</f>
        <v>98795</v>
      </c>
      <c r="AM8" s="46"/>
      <c r="AN8" s="46"/>
      <c r="AO8" s="46"/>
      <c r="AP8" s="46"/>
      <c r="AQ8" s="46"/>
      <c r="AR8" s="46"/>
      <c r="AS8" s="46"/>
      <c r="AT8" s="45">
        <f>データ!T6</f>
        <v>602.98</v>
      </c>
      <c r="AU8" s="45"/>
      <c r="AV8" s="45"/>
      <c r="AW8" s="45"/>
      <c r="AX8" s="45"/>
      <c r="AY8" s="45"/>
      <c r="AZ8" s="45"/>
      <c r="BA8" s="45"/>
      <c r="BB8" s="45">
        <f>データ!U6</f>
        <v>163.84</v>
      </c>
      <c r="BC8" s="45"/>
      <c r="BD8" s="45"/>
      <c r="BE8" s="45"/>
      <c r="BF8" s="45"/>
      <c r="BG8" s="45"/>
      <c r="BH8" s="45"/>
      <c r="BI8" s="45"/>
      <c r="BJ8" s="3"/>
      <c r="BK8" s="3"/>
      <c r="BL8" s="67" t="s">
        <v>10</v>
      </c>
      <c r="BM8" s="68"/>
      <c r="BN8" s="69" t="s">
        <v>11</v>
      </c>
      <c r="BO8" s="69"/>
      <c r="BP8" s="69"/>
      <c r="BQ8" s="69"/>
      <c r="BR8" s="69"/>
      <c r="BS8" s="69"/>
      <c r="BT8" s="69"/>
      <c r="BU8" s="69"/>
      <c r="BV8" s="69"/>
      <c r="BW8" s="69"/>
      <c r="BX8" s="69"/>
      <c r="BY8" s="70"/>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45.77</v>
      </c>
      <c r="J10" s="45"/>
      <c r="K10" s="45"/>
      <c r="L10" s="45"/>
      <c r="M10" s="45"/>
      <c r="N10" s="45"/>
      <c r="O10" s="45"/>
      <c r="P10" s="45">
        <f>データ!P6</f>
        <v>1.91</v>
      </c>
      <c r="Q10" s="45"/>
      <c r="R10" s="45"/>
      <c r="S10" s="45"/>
      <c r="T10" s="45"/>
      <c r="U10" s="45"/>
      <c r="V10" s="45"/>
      <c r="W10" s="45">
        <f>データ!Q6</f>
        <v>100</v>
      </c>
      <c r="X10" s="45"/>
      <c r="Y10" s="45"/>
      <c r="Z10" s="45"/>
      <c r="AA10" s="45"/>
      <c r="AB10" s="45"/>
      <c r="AC10" s="45"/>
      <c r="AD10" s="46">
        <f>データ!R6</f>
        <v>3327</v>
      </c>
      <c r="AE10" s="46"/>
      <c r="AF10" s="46"/>
      <c r="AG10" s="46"/>
      <c r="AH10" s="46"/>
      <c r="AI10" s="46"/>
      <c r="AJ10" s="46"/>
      <c r="AK10" s="2"/>
      <c r="AL10" s="46">
        <f>データ!V6</f>
        <v>1879</v>
      </c>
      <c r="AM10" s="46"/>
      <c r="AN10" s="46"/>
      <c r="AO10" s="46"/>
      <c r="AP10" s="46"/>
      <c r="AQ10" s="46"/>
      <c r="AR10" s="46"/>
      <c r="AS10" s="46"/>
      <c r="AT10" s="45">
        <f>データ!W6</f>
        <v>11.08</v>
      </c>
      <c r="AU10" s="45"/>
      <c r="AV10" s="45"/>
      <c r="AW10" s="45"/>
      <c r="AX10" s="45"/>
      <c r="AY10" s="45"/>
      <c r="AZ10" s="45"/>
      <c r="BA10" s="45"/>
      <c r="BB10" s="45">
        <f>データ!X6</f>
        <v>169.58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114</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G+Ze/ajREKiQmp4W2O7SQyEhC6eYfR5UBwKRt1tVNaPexAwfcJvx44d/0g/zm7dOktCQkb200QvuqUI57WR3bg==" saltValue="EB+VTAZTBmRl+iL7GOV2t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62049</v>
      </c>
      <c r="D6" s="19">
        <f t="shared" si="3"/>
        <v>46</v>
      </c>
      <c r="E6" s="19">
        <f t="shared" si="3"/>
        <v>18</v>
      </c>
      <c r="F6" s="19">
        <f t="shared" si="3"/>
        <v>0</v>
      </c>
      <c r="G6" s="19">
        <f t="shared" si="3"/>
        <v>0</v>
      </c>
      <c r="H6" s="19" t="str">
        <f t="shared" si="3"/>
        <v>山形県　酒田市</v>
      </c>
      <c r="I6" s="19" t="str">
        <f t="shared" si="3"/>
        <v>法適用</v>
      </c>
      <c r="J6" s="19" t="str">
        <f t="shared" si="3"/>
        <v>下水道事業</v>
      </c>
      <c r="K6" s="19" t="str">
        <f t="shared" si="3"/>
        <v>特定地域生活排水処理</v>
      </c>
      <c r="L6" s="19" t="str">
        <f t="shared" si="3"/>
        <v>K2</v>
      </c>
      <c r="M6" s="19" t="str">
        <f t="shared" si="3"/>
        <v>自治体職員</v>
      </c>
      <c r="N6" s="20" t="str">
        <f t="shared" si="3"/>
        <v>-</v>
      </c>
      <c r="O6" s="20">
        <f t="shared" si="3"/>
        <v>45.77</v>
      </c>
      <c r="P6" s="20">
        <f t="shared" si="3"/>
        <v>1.91</v>
      </c>
      <c r="Q6" s="20">
        <f t="shared" si="3"/>
        <v>100</v>
      </c>
      <c r="R6" s="20">
        <f t="shared" si="3"/>
        <v>3327</v>
      </c>
      <c r="S6" s="20">
        <f t="shared" si="3"/>
        <v>98795</v>
      </c>
      <c r="T6" s="20">
        <f t="shared" si="3"/>
        <v>602.98</v>
      </c>
      <c r="U6" s="20">
        <f t="shared" si="3"/>
        <v>163.84</v>
      </c>
      <c r="V6" s="20">
        <f t="shared" si="3"/>
        <v>1879</v>
      </c>
      <c r="W6" s="20">
        <f t="shared" si="3"/>
        <v>11.08</v>
      </c>
      <c r="X6" s="20">
        <f t="shared" si="3"/>
        <v>169.58</v>
      </c>
      <c r="Y6" s="21">
        <f>IF(Y7="",NA(),Y7)</f>
        <v>72.78</v>
      </c>
      <c r="Z6" s="21">
        <f t="shared" ref="Z6:AH6" si="4">IF(Z7="",NA(),Z7)</f>
        <v>70.78</v>
      </c>
      <c r="AA6" s="21">
        <f t="shared" si="4"/>
        <v>102.81</v>
      </c>
      <c r="AB6" s="21">
        <f t="shared" si="4"/>
        <v>105.66</v>
      </c>
      <c r="AC6" s="21">
        <f t="shared" si="4"/>
        <v>106.16</v>
      </c>
      <c r="AD6" s="21">
        <f t="shared" si="4"/>
        <v>81.53</v>
      </c>
      <c r="AE6" s="21">
        <f t="shared" si="4"/>
        <v>88.66</v>
      </c>
      <c r="AF6" s="21">
        <f t="shared" si="4"/>
        <v>96.05</v>
      </c>
      <c r="AG6" s="21">
        <f t="shared" si="4"/>
        <v>99.03</v>
      </c>
      <c r="AH6" s="21">
        <f t="shared" si="4"/>
        <v>100.41</v>
      </c>
      <c r="AI6" s="20" t="str">
        <f>IF(AI7="","",IF(AI7="-","【-】","【"&amp;SUBSTITUTE(TEXT(AI7,"#,##0.00"),"-","△")&amp;"】"))</f>
        <v>【98.81】</v>
      </c>
      <c r="AJ6" s="21">
        <f>IF(AJ7="",NA(),AJ7)</f>
        <v>85.17</v>
      </c>
      <c r="AK6" s="21">
        <f t="shared" ref="AK6:AS6" si="5">IF(AK7="",NA(),AK7)</f>
        <v>176.63</v>
      </c>
      <c r="AL6" s="21">
        <f t="shared" si="5"/>
        <v>160.22</v>
      </c>
      <c r="AM6" s="21">
        <f t="shared" si="5"/>
        <v>140.69</v>
      </c>
      <c r="AN6" s="20">
        <f t="shared" si="5"/>
        <v>0</v>
      </c>
      <c r="AO6" s="21">
        <f t="shared" si="5"/>
        <v>198.82</v>
      </c>
      <c r="AP6" s="21">
        <f t="shared" si="5"/>
        <v>132.37</v>
      </c>
      <c r="AQ6" s="21">
        <f t="shared" si="5"/>
        <v>123.82</v>
      </c>
      <c r="AR6" s="21">
        <f t="shared" si="5"/>
        <v>74.239999999999995</v>
      </c>
      <c r="AS6" s="21">
        <f t="shared" si="5"/>
        <v>83.92</v>
      </c>
      <c r="AT6" s="20" t="str">
        <f>IF(AT7="","",IF(AT7="-","【-】","【"&amp;SUBSTITUTE(TEXT(AT7,"#,##0.00"),"-","△")&amp;"】"))</f>
        <v>【102.81】</v>
      </c>
      <c r="AU6" s="21">
        <f>IF(AU7="",NA(),AU7)</f>
        <v>52.33</v>
      </c>
      <c r="AV6" s="21">
        <f t="shared" ref="AV6:BD6" si="6">IF(AV7="",NA(),AV7)</f>
        <v>50.86</v>
      </c>
      <c r="AW6" s="21">
        <f t="shared" si="6"/>
        <v>33.24</v>
      </c>
      <c r="AX6" s="21">
        <f t="shared" si="6"/>
        <v>24.62</v>
      </c>
      <c r="AY6" s="21">
        <f t="shared" si="6"/>
        <v>75.34</v>
      </c>
      <c r="AZ6" s="21">
        <f t="shared" si="6"/>
        <v>14.36</v>
      </c>
      <c r="BA6" s="21">
        <f t="shared" si="6"/>
        <v>104.38</v>
      </c>
      <c r="BB6" s="21">
        <f t="shared" si="6"/>
        <v>89.72</v>
      </c>
      <c r="BC6" s="21">
        <f t="shared" si="6"/>
        <v>100.47</v>
      </c>
      <c r="BD6" s="21">
        <f t="shared" si="6"/>
        <v>122.71</v>
      </c>
      <c r="BE6" s="20" t="str">
        <f>IF(BE7="","",IF(BE7="-","【-】","【"&amp;SUBSTITUTE(TEXT(BE7,"#,##0.00"),"-","△")&amp;"】"))</f>
        <v>【112.20】</v>
      </c>
      <c r="BF6" s="21">
        <f>IF(BF7="",NA(),BF7)</f>
        <v>1136.4000000000001</v>
      </c>
      <c r="BG6" s="21">
        <f t="shared" ref="BG6:BO6" si="7">IF(BG7="",NA(),BG7)</f>
        <v>1104.92</v>
      </c>
      <c r="BH6" s="21">
        <f t="shared" si="7"/>
        <v>941.01</v>
      </c>
      <c r="BI6" s="21">
        <f t="shared" si="7"/>
        <v>881.72</v>
      </c>
      <c r="BJ6" s="21">
        <f t="shared" si="7"/>
        <v>875.6</v>
      </c>
      <c r="BK6" s="21">
        <f t="shared" si="7"/>
        <v>244.85</v>
      </c>
      <c r="BL6" s="21">
        <f t="shared" si="7"/>
        <v>296.89</v>
      </c>
      <c r="BM6" s="21">
        <f t="shared" si="7"/>
        <v>270.57</v>
      </c>
      <c r="BN6" s="21">
        <f t="shared" si="7"/>
        <v>294.27</v>
      </c>
      <c r="BO6" s="21">
        <f t="shared" si="7"/>
        <v>294.08999999999997</v>
      </c>
      <c r="BP6" s="20" t="str">
        <f>IF(BP7="","",IF(BP7="-","【-】","【"&amp;SUBSTITUTE(TEXT(BP7,"#,##0.00"),"-","△")&amp;"】"))</f>
        <v>【310.14】</v>
      </c>
      <c r="BQ6" s="21">
        <f>IF(BQ7="",NA(),BQ7)</f>
        <v>55.17</v>
      </c>
      <c r="BR6" s="21">
        <f t="shared" ref="BR6:BZ6" si="8">IF(BR7="",NA(),BR7)</f>
        <v>54.19</v>
      </c>
      <c r="BS6" s="21">
        <f t="shared" si="8"/>
        <v>48.51</v>
      </c>
      <c r="BT6" s="21">
        <f t="shared" si="8"/>
        <v>52.21</v>
      </c>
      <c r="BU6" s="21">
        <f t="shared" si="8"/>
        <v>51.32</v>
      </c>
      <c r="BV6" s="21">
        <f t="shared" si="8"/>
        <v>64.78</v>
      </c>
      <c r="BW6" s="21">
        <f t="shared" si="8"/>
        <v>63.06</v>
      </c>
      <c r="BX6" s="21">
        <f t="shared" si="8"/>
        <v>62.5</v>
      </c>
      <c r="BY6" s="21">
        <f t="shared" si="8"/>
        <v>60.59</v>
      </c>
      <c r="BZ6" s="21">
        <f t="shared" si="8"/>
        <v>60</v>
      </c>
      <c r="CA6" s="20" t="str">
        <f>IF(CA7="","",IF(CA7="-","【-】","【"&amp;SUBSTITUTE(TEXT(CA7,"#,##0.00"),"-","△")&amp;"】"))</f>
        <v>【57.71】</v>
      </c>
      <c r="CB6" s="21">
        <f>IF(CB7="",NA(),CB7)</f>
        <v>291.58999999999997</v>
      </c>
      <c r="CC6" s="21">
        <f t="shared" ref="CC6:CK6" si="9">IF(CC7="",NA(),CC7)</f>
        <v>296.18</v>
      </c>
      <c r="CD6" s="21">
        <f t="shared" si="9"/>
        <v>329.94</v>
      </c>
      <c r="CE6" s="21">
        <f t="shared" si="9"/>
        <v>307.52</v>
      </c>
      <c r="CF6" s="21">
        <f t="shared" si="9"/>
        <v>310.70999999999998</v>
      </c>
      <c r="CG6" s="21">
        <f t="shared" si="9"/>
        <v>250.21</v>
      </c>
      <c r="CH6" s="21">
        <f t="shared" si="9"/>
        <v>264.77</v>
      </c>
      <c r="CI6" s="21">
        <f t="shared" si="9"/>
        <v>269.33</v>
      </c>
      <c r="CJ6" s="21">
        <f t="shared" si="9"/>
        <v>280.23</v>
      </c>
      <c r="CK6" s="21">
        <f t="shared" si="9"/>
        <v>282.70999999999998</v>
      </c>
      <c r="CL6" s="20" t="str">
        <f>IF(CL7="","",IF(CL7="-","【-】","【"&amp;SUBSTITUTE(TEXT(CL7,"#,##0.00"),"-","△")&amp;"】"))</f>
        <v>【286.17】</v>
      </c>
      <c r="CM6" s="21">
        <f>IF(CM7="",NA(),CM7)</f>
        <v>59.93</v>
      </c>
      <c r="CN6" s="21">
        <f t="shared" ref="CN6:CV6" si="10">IF(CN7="",NA(),CN7)</f>
        <v>59.42</v>
      </c>
      <c r="CO6" s="21">
        <f t="shared" si="10"/>
        <v>57.43</v>
      </c>
      <c r="CP6" s="21">
        <f t="shared" si="10"/>
        <v>57.83</v>
      </c>
      <c r="CQ6" s="21">
        <f t="shared" si="10"/>
        <v>55.58</v>
      </c>
      <c r="CR6" s="21">
        <f t="shared" si="10"/>
        <v>61.79</v>
      </c>
      <c r="CS6" s="21">
        <f t="shared" si="10"/>
        <v>59.94</v>
      </c>
      <c r="CT6" s="21">
        <f t="shared" si="10"/>
        <v>59.64</v>
      </c>
      <c r="CU6" s="21">
        <f t="shared" si="10"/>
        <v>58.19</v>
      </c>
      <c r="CV6" s="21">
        <f t="shared" si="10"/>
        <v>56.52</v>
      </c>
      <c r="CW6" s="20" t="str">
        <f>IF(CW7="","",IF(CW7="-","【-】","【"&amp;SUBSTITUTE(TEXT(CW7,"#,##0.00"),"-","△")&amp;"】"))</f>
        <v>【56.80】</v>
      </c>
      <c r="CX6" s="21">
        <f>IF(CX7="",NA(),CX7)</f>
        <v>96.99</v>
      </c>
      <c r="CY6" s="21">
        <f t="shared" ref="CY6:DG6" si="11">IF(CY7="",NA(),CY7)</f>
        <v>97.06</v>
      </c>
      <c r="CZ6" s="21">
        <f t="shared" si="11"/>
        <v>95.88</v>
      </c>
      <c r="DA6" s="21">
        <f t="shared" si="11"/>
        <v>97.13</v>
      </c>
      <c r="DB6" s="21">
        <f t="shared" si="11"/>
        <v>97.02</v>
      </c>
      <c r="DC6" s="21">
        <f t="shared" si="11"/>
        <v>92.44</v>
      </c>
      <c r="DD6" s="21">
        <f t="shared" si="11"/>
        <v>89.66</v>
      </c>
      <c r="DE6" s="21">
        <f t="shared" si="11"/>
        <v>90.63</v>
      </c>
      <c r="DF6" s="21">
        <f t="shared" si="11"/>
        <v>87.8</v>
      </c>
      <c r="DG6" s="21">
        <f t="shared" si="11"/>
        <v>88.43</v>
      </c>
      <c r="DH6" s="20" t="str">
        <f>IF(DH7="","",IF(DH7="-","【-】","【"&amp;SUBSTITUTE(TEXT(DH7,"#,##0.00"),"-","△")&amp;"】"))</f>
        <v>【83.38】</v>
      </c>
      <c r="DI6" s="21">
        <f>IF(DI7="",NA(),DI7)</f>
        <v>5.05</v>
      </c>
      <c r="DJ6" s="21">
        <f t="shared" ref="DJ6:DR6" si="12">IF(DJ7="",NA(),DJ7)</f>
        <v>10.01</v>
      </c>
      <c r="DK6" s="21">
        <f t="shared" si="12"/>
        <v>14.88</v>
      </c>
      <c r="DL6" s="21">
        <f t="shared" si="12"/>
        <v>19.89</v>
      </c>
      <c r="DM6" s="21">
        <f t="shared" si="12"/>
        <v>24.97</v>
      </c>
      <c r="DN6" s="21">
        <f t="shared" si="12"/>
        <v>18.39</v>
      </c>
      <c r="DO6" s="21">
        <f t="shared" si="12"/>
        <v>21.11</v>
      </c>
      <c r="DP6" s="21">
        <f t="shared" si="12"/>
        <v>23.76</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62049</v>
      </c>
      <c r="D7" s="23">
        <v>46</v>
      </c>
      <c r="E7" s="23">
        <v>18</v>
      </c>
      <c r="F7" s="23">
        <v>0</v>
      </c>
      <c r="G7" s="23">
        <v>0</v>
      </c>
      <c r="H7" s="23" t="s">
        <v>96</v>
      </c>
      <c r="I7" s="23" t="s">
        <v>97</v>
      </c>
      <c r="J7" s="23" t="s">
        <v>98</v>
      </c>
      <c r="K7" s="23" t="s">
        <v>99</v>
      </c>
      <c r="L7" s="23" t="s">
        <v>100</v>
      </c>
      <c r="M7" s="23" t="s">
        <v>101</v>
      </c>
      <c r="N7" s="24" t="s">
        <v>102</v>
      </c>
      <c r="O7" s="24">
        <v>45.77</v>
      </c>
      <c r="P7" s="24">
        <v>1.91</v>
      </c>
      <c r="Q7" s="24">
        <v>100</v>
      </c>
      <c r="R7" s="24">
        <v>3327</v>
      </c>
      <c r="S7" s="24">
        <v>98795</v>
      </c>
      <c r="T7" s="24">
        <v>602.98</v>
      </c>
      <c r="U7" s="24">
        <v>163.84</v>
      </c>
      <c r="V7" s="24">
        <v>1879</v>
      </c>
      <c r="W7" s="24">
        <v>11.08</v>
      </c>
      <c r="X7" s="24">
        <v>169.58</v>
      </c>
      <c r="Y7" s="24">
        <v>72.78</v>
      </c>
      <c r="Z7" s="24">
        <v>70.78</v>
      </c>
      <c r="AA7" s="24">
        <v>102.81</v>
      </c>
      <c r="AB7" s="24">
        <v>105.66</v>
      </c>
      <c r="AC7" s="24">
        <v>106.16</v>
      </c>
      <c r="AD7" s="24">
        <v>81.53</v>
      </c>
      <c r="AE7" s="24">
        <v>88.66</v>
      </c>
      <c r="AF7" s="24">
        <v>96.05</v>
      </c>
      <c r="AG7" s="24">
        <v>99.03</v>
      </c>
      <c r="AH7" s="24">
        <v>100.41</v>
      </c>
      <c r="AI7" s="24">
        <v>98.81</v>
      </c>
      <c r="AJ7" s="24">
        <v>85.17</v>
      </c>
      <c r="AK7" s="24">
        <v>176.63</v>
      </c>
      <c r="AL7" s="24">
        <v>160.22</v>
      </c>
      <c r="AM7" s="24">
        <v>140.69</v>
      </c>
      <c r="AN7" s="24">
        <v>0</v>
      </c>
      <c r="AO7" s="24">
        <v>198.82</v>
      </c>
      <c r="AP7" s="24">
        <v>132.37</v>
      </c>
      <c r="AQ7" s="24">
        <v>123.82</v>
      </c>
      <c r="AR7" s="24">
        <v>74.239999999999995</v>
      </c>
      <c r="AS7" s="24">
        <v>83.92</v>
      </c>
      <c r="AT7" s="24">
        <v>102.81</v>
      </c>
      <c r="AU7" s="24">
        <v>52.33</v>
      </c>
      <c r="AV7" s="24">
        <v>50.86</v>
      </c>
      <c r="AW7" s="24">
        <v>33.24</v>
      </c>
      <c r="AX7" s="24">
        <v>24.62</v>
      </c>
      <c r="AY7" s="24">
        <v>75.34</v>
      </c>
      <c r="AZ7" s="24">
        <v>14.36</v>
      </c>
      <c r="BA7" s="24">
        <v>104.38</v>
      </c>
      <c r="BB7" s="24">
        <v>89.72</v>
      </c>
      <c r="BC7" s="24">
        <v>100.47</v>
      </c>
      <c r="BD7" s="24">
        <v>122.71</v>
      </c>
      <c r="BE7" s="24">
        <v>112.2</v>
      </c>
      <c r="BF7" s="24">
        <v>1136.4000000000001</v>
      </c>
      <c r="BG7" s="24">
        <v>1104.92</v>
      </c>
      <c r="BH7" s="24">
        <v>941.01</v>
      </c>
      <c r="BI7" s="24">
        <v>881.72</v>
      </c>
      <c r="BJ7" s="24">
        <v>875.6</v>
      </c>
      <c r="BK7" s="24">
        <v>244.85</v>
      </c>
      <c r="BL7" s="24">
        <v>296.89</v>
      </c>
      <c r="BM7" s="24">
        <v>270.57</v>
      </c>
      <c r="BN7" s="24">
        <v>294.27</v>
      </c>
      <c r="BO7" s="24">
        <v>294.08999999999997</v>
      </c>
      <c r="BP7" s="24">
        <v>310.14</v>
      </c>
      <c r="BQ7" s="24">
        <v>55.17</v>
      </c>
      <c r="BR7" s="24">
        <v>54.19</v>
      </c>
      <c r="BS7" s="24">
        <v>48.51</v>
      </c>
      <c r="BT7" s="24">
        <v>52.21</v>
      </c>
      <c r="BU7" s="24">
        <v>51.32</v>
      </c>
      <c r="BV7" s="24">
        <v>64.78</v>
      </c>
      <c r="BW7" s="24">
        <v>63.06</v>
      </c>
      <c r="BX7" s="24">
        <v>62.5</v>
      </c>
      <c r="BY7" s="24">
        <v>60.59</v>
      </c>
      <c r="BZ7" s="24">
        <v>60</v>
      </c>
      <c r="CA7" s="24">
        <v>57.71</v>
      </c>
      <c r="CB7" s="24">
        <v>291.58999999999997</v>
      </c>
      <c r="CC7" s="24">
        <v>296.18</v>
      </c>
      <c r="CD7" s="24">
        <v>329.94</v>
      </c>
      <c r="CE7" s="24">
        <v>307.52</v>
      </c>
      <c r="CF7" s="24">
        <v>310.70999999999998</v>
      </c>
      <c r="CG7" s="24">
        <v>250.21</v>
      </c>
      <c r="CH7" s="24">
        <v>264.77</v>
      </c>
      <c r="CI7" s="24">
        <v>269.33</v>
      </c>
      <c r="CJ7" s="24">
        <v>280.23</v>
      </c>
      <c r="CK7" s="24">
        <v>282.70999999999998</v>
      </c>
      <c r="CL7" s="24">
        <v>286.17</v>
      </c>
      <c r="CM7" s="24">
        <v>59.93</v>
      </c>
      <c r="CN7" s="24">
        <v>59.42</v>
      </c>
      <c r="CO7" s="24">
        <v>57.43</v>
      </c>
      <c r="CP7" s="24">
        <v>57.83</v>
      </c>
      <c r="CQ7" s="24">
        <v>55.58</v>
      </c>
      <c r="CR7" s="24">
        <v>61.79</v>
      </c>
      <c r="CS7" s="24">
        <v>59.94</v>
      </c>
      <c r="CT7" s="24">
        <v>59.64</v>
      </c>
      <c r="CU7" s="24">
        <v>58.19</v>
      </c>
      <c r="CV7" s="24">
        <v>56.52</v>
      </c>
      <c r="CW7" s="24">
        <v>56.8</v>
      </c>
      <c r="CX7" s="24">
        <v>96.99</v>
      </c>
      <c r="CY7" s="24">
        <v>97.06</v>
      </c>
      <c r="CZ7" s="24">
        <v>95.88</v>
      </c>
      <c r="DA7" s="24">
        <v>97.13</v>
      </c>
      <c r="DB7" s="24">
        <v>97.02</v>
      </c>
      <c r="DC7" s="24">
        <v>92.44</v>
      </c>
      <c r="DD7" s="24">
        <v>89.66</v>
      </c>
      <c r="DE7" s="24">
        <v>90.63</v>
      </c>
      <c r="DF7" s="24">
        <v>87.8</v>
      </c>
      <c r="DG7" s="24">
        <v>88.43</v>
      </c>
      <c r="DH7" s="24">
        <v>83.38</v>
      </c>
      <c r="DI7" s="24">
        <v>5.05</v>
      </c>
      <c r="DJ7" s="24">
        <v>10.01</v>
      </c>
      <c r="DK7" s="24">
        <v>14.88</v>
      </c>
      <c r="DL7" s="24">
        <v>19.89</v>
      </c>
      <c r="DM7" s="24">
        <v>24.97</v>
      </c>
      <c r="DN7" s="24">
        <v>18.39</v>
      </c>
      <c r="DO7" s="24">
        <v>21.11</v>
      </c>
      <c r="DP7" s="24">
        <v>23.76</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2022-12-01T01:40:39Z</dcterms:created>
  <dcterms:modified xsi:type="dcterms:W3CDTF">2023-01-18T05:06:07Z</dcterms:modified>
  <cp:category/>
</cp:coreProperties>
</file>