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新しいフォルダー (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<sst xmlns="http://schemas.openxmlformats.org/spreadsheetml/2006/main" count="1114" uniqueCount="629">
  <si>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</si>
  <si>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</si>
  <si>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</si>
  <si>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</si>
  <si>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</si>
  <si>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</si>
  <si>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</si>
  <si>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</si>
  <si>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</si>
  <si>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</si>
  <si>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</si>
  <si>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</si>
  <si>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</si>
  <si>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</si>
  <si>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</si>
  <si>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</si>
  <si>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</si>
  <si>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</si>
  <si>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</si>
  <si>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</si>
  <si>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</si>
  <si>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</si>
  <si>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</si>
  <si>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</si>
  <si>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</si>
  <si>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</si>
  <si>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</si>
  <si>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</si>
  <si>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</si>
  <si>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</si>
  <si>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</si>
  <si>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</si>
  <si>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</si>
  <si>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</si>
  <si>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</si>
  <si>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</si>
  <si>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</si>
  <si>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</si>
  <si>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</si>
  <si>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</si>
  <si>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</si>
  <si>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</si>
  <si>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</si>
  <si>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</si>
  <si>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</si>
  <si>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</si>
  <si>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</si>
  <si>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</si>
  <si>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</si>
  <si>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</si>
  <si>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</si>
  <si>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</si>
  <si>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</si>
  <si>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</si>
  <si>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</si>
  <si>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</si>
  <si>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</si>
  <si>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</si>
  <si>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</si>
  <si>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</si>
  <si>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</si>
  <si>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</si>
  <si>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</si>
  <si>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</si>
  <si>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</si>
  <si>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</si>
  <si>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</si>
  <si>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</si>
  <si>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</si>
  <si>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</si>
  <si>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</si>
  <si>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</si>
  <si>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</si>
  <si>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</si>
  <si>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</si>
  <si>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</si>
  <si>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</si>
  <si>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</si>
  <si>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</si>
  <si>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</si>
  <si>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</si>
  <si>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</si>
  <si>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</si>
  <si>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</si>
  <si>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</si>
  <si>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</si>
  <si>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</si>
  <si>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</si>
  <si>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</si>
  <si>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</si>
  <si>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</si>
  <si>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</si>
  <si>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</si>
  <si>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</si>
  <si>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</si>
  <si>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</si>
  <si>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</si>
  <si>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河北町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</si>
  <si>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</si>
  <si>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</si>
  <si>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</si>
  <si>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</si>
  <si>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</si>
  <si>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</si>
  <si>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</si>
  <si>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</si>
  <si>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</si>
  <si>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</si>
  <si>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</si>
  <si>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</si>
  <si>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</si>
  <si>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</si>
  <si>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</si>
  <si>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</si>
  <si>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</si>
  <si>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</si>
  <si>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</si>
  <si>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</si>
  <si>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</si>
  <si>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</si>
  <si>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</si>
  <si>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</si>
  <si>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</si>
  <si>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</si>
  <si>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</si>
  <si>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</si>
  <si>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</si>
  <si>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</si>
  <si>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</si>
  <si>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</si>
  <si>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</si>
  <si>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</si>
  <si>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</si>
  <si>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</si>
  <si>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</si>
  <si>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</si>
  <si>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</si>
  <si>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</si>
  <si>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</si>
  <si>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</si>
  <si>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</si>
  <si>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</si>
  <si>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</si>
  <si>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</si>
  <si>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</si>
  <si>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</si>
  <si>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</si>
  <si>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</si>
  <si>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</si>
  <si>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</si>
  <si>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</si>
  <si>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</si>
  <si>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</si>
  <si>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</si>
  <si>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</si>
  <si>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</si>
  <si>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</si>
  <si>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</si>
  <si>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</si>
  <si>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</si>
  <si>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</si>
  <si>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</si>
  <si>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</si>
  <si>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</si>
  <si>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</si>
  <si>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</si>
  <si>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</si>
  <si>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</si>
  <si>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</si>
  <si>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</si>
  <si>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</si>
  <si>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</si>
  <si>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</si>
  <si>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</si>
  <si>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</si>
  <si>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</si>
  <si>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</si>
  <si>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</si>
  <si>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</si>
  <si>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</si>
  <si>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</si>
  <si>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</si>
  <si>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</si>
  <si>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</si>
  <si>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</si>
  <si>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</si>
  <si>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</si>
  <si>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</si>
  <si>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</si>
  <si>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</si>
  <si>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</si>
  <si>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</si>
  <si>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</si>
  <si>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</si>
  <si>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</si>
  <si>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</si>
  <si>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</si>
  <si>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</si>
  <si>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</si>
  <si>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</si>
  <si>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</si>
  <si>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</si>
  <si>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</si>
  <si>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</si>
  <si>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</si>
  <si>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</si>
  <si>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</si>
  <si>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</si>
  <si>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</si>
  <si>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</si>
  <si>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</si>
  <si>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</si>
  <si>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</si>
  <si>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山形県河北町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</si>
  <si>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</si>
  <si>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</si>
  <si>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</si>
  <si>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</si>
  <si>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</si>
  <si>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</si>
  <si>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</si>
  <si>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</si>
  <si>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</si>
  <si>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</si>
  <si>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</si>
  <si>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</si>
  <si>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</si>
  <si>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</si>
  <si>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</si>
  <si>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</si>
  <si>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</si>
  <si>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</si>
  <si>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</si>
  <si>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</si>
  <si>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</si>
  <si>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</si>
  <si>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</si>
  <si>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</si>
  <si>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</si>
  <si>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</si>
  <si>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</si>
  <si>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</si>
  <si>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</si>
  <si>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</si>
  <si>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</si>
  <si>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</si>
  <si>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</si>
  <si>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</si>
  <si>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</si>
  <si>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</si>
  <si>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</si>
  <si>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</si>
  <si>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</si>
  <si>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</si>
  <si>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</si>
  <si>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</si>
  <si>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</si>
  <si>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</si>
  <si>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</si>
  <si>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</si>
  <si>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</si>
  <si>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</si>
  <si>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</si>
  <si>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</si>
  <si>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</si>
  <si>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</si>
  <si>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</si>
  <si>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</si>
  <si>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</si>
  <si>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</si>
  <si>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</si>
  <si>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</si>
  <si>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</si>
  <si>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</si>
  <si>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</si>
  <si>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</si>
  <si>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</si>
  <si>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</si>
  <si>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</si>
  <si>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</si>
  <si>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</si>
  <si>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</si>
  <si>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</si>
  <si>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</si>
  <si>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</si>
  <si>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</si>
  <si>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</si>
  <si>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</si>
  <si>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</si>
  <si>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</si>
  <si>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</si>
  <si>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</si>
  <si>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</si>
  <si>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</si>
  <si>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</si>
  <si>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</si>
  <si>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</si>
  <si>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</si>
  <si>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</si>
  <si>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</si>
  <si>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</si>
  <si>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</si>
  <si>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</si>
  <si>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</si>
  <si>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</si>
  <si>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</si>
  <si>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</si>
  <si>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</si>
  <si>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</si>
  <si>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</si>
  <si>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</si>
  <si>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</si>
  <si>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</si>
  <si>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</si>
  <si>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</si>
  <si>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</si>
  <si>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</si>
  <si>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</si>
  <si>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</si>
  <si>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</si>
  <si>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</si>
  <si>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</si>
  <si>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</si>
  <si>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</si>
  <si>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</si>
  <si>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</si>
  <si>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</si>
  <si>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</si>
  <si>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</si>
  <si>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</si>
  <si>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</si>
  <si>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</si>
  <si>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</si>
  <si>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</si>
  <si>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</si>
  <si>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</si>
  <si>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</si>
  <si>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</si>
  <si>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</si>
  <si>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</si>
  <si>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</si>
  <si>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</si>
  <si>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</si>
  <si>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</si>
  <si>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</si>
  <si>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</si>
  <si>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</si>
  <si>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</si>
  <si>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</si>
  <si>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</si>
  <si>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</si>
  <si>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</si>
  <si>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</si>
  <si>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</si>
  <si>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</si>
  <si>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</si>
  <si>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</si>
  <si>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</si>
  <si>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</si>
  <si>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</si>
  <si>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</si>
  <si>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</si>
  <si>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</si>
  <si>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</si>
  <si>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</si>
  <si>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</si>
  <si>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</si>
  <si>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</si>
  <si>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</si>
  <si>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山形県河北町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</si>
  <si>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</si>
  <si>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</si>
  <si>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</si>
  <si>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</si>
  <si>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</si>
  <si>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</si>
  <si>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</si>
  <si>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</si>
  <si>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</si>
  <si>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</si>
  <si>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</si>
  <si>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</si>
  <si>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</si>
  <si>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</si>
  <si>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</si>
  <si>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</si>
  <si>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</si>
  <si>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</si>
  <si>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</si>
  <si>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</si>
  <si>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</si>
  <si>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</si>
  <si>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</si>
  <si>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</si>
  <si>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</si>
  <si>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</si>
  <si>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</si>
  <si>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</si>
  <si>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</si>
  <si>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</si>
  <si>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</si>
  <si>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</si>
  <si>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</si>
  <si>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</si>
  <si>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河北町国民健康保険特別会計</t>
    <phoneticPr fontId="5"/>
  </si>
  <si>
    <t>河北町介護保険特別会計</t>
    <phoneticPr fontId="5"/>
  </si>
  <si>
    <t>河北町後期高齢者医療特別会計</t>
    <phoneticPr fontId="5"/>
  </si>
  <si>
    <t>河北町水道事業会計</t>
    <phoneticPr fontId="5"/>
  </si>
  <si>
    <t>法適用企業</t>
    <phoneticPr fontId="5"/>
  </si>
  <si>
    <t>河北町公共下水道事業特別会計</t>
    <phoneticPr fontId="5"/>
  </si>
  <si>
    <t>法非適用企業</t>
    <phoneticPr fontId="5"/>
  </si>
  <si>
    <t>河北町農業集落排水事業特別会計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</si>
  <si>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</si>
  <si>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</si>
  <si>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</si>
  <si>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</si>
  <si>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</si>
  <si>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</si>
  <si>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</si>
  <si>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</si>
  <si>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</si>
  <si>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</si>
  <si>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</si>
  <si>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</si>
  <si>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</si>
  <si>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</si>
  <si>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</si>
  <si>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</si>
  <si>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</si>
  <si>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</si>
  <si>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</si>
  <si>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</si>
  <si>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</si>
  <si>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</si>
  <si>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</si>
  <si>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</si>
  <si>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</si>
  <si>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</si>
  <si>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</si>
  <si>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</si>
  <si>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</si>
  <si>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</si>
  <si>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</si>
  <si>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</si>
  <si>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</si>
  <si>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</si>
  <si>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</si>
  <si>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</si>
  <si>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</si>
  <si>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</si>
  <si>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</si>
  <si>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</si>
  <si>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</si>
  <si>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</si>
  <si>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</si>
  <si>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</si>
  <si>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</si>
  <si>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</si>
  <si>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</si>
  <si>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</si>
  <si>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</si>
  <si>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</si>
  <si>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</si>
  <si>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</si>
  <si>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</si>
  <si>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</si>
  <si>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</si>
  <si>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</si>
  <si>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</si>
  <si>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</si>
  <si>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</si>
  <si>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</si>
  <si>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</si>
  <si>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</si>
  <si>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</si>
  <si>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</si>
  <si>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</si>
  <si>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</si>
  <si>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</si>
  <si>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河北町公共下水道事業特別会計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</si>
  <si>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</si>
  <si>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</si>
  <si>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河北町農業集落排水事業特別会計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</si>
  <si>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</si>
  <si>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河北町水道事業会計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</si>
  <si>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</si>
  <si>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</si>
  <si>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</si>
  <si>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</si>
  <si>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</si>
  <si>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</si>
  <si>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</si>
  <si>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</si>
  <si>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</si>
  <si>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</si>
  <si>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</si>
  <si>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</si>
  <si>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</si>
  <si>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</si>
  <si>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</si>
  <si>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</si>
  <si>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</si>
  <si>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</si>
  <si>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</si>
  <si>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</si>
  <si>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</si>
  <si>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</si>
  <si>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</si>
  <si>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</si>
  <si>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</si>
  <si>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</si>
  <si>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</si>
  <si>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</si>
  <si>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</si>
  <si>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</si>
  <si>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</si>
  <si>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</si>
  <si>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</si>
  <si>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</si>
  <si>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</si>
  <si>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</si>
  <si>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</si>
  <si>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</si>
  <si>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</si>
  <si>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</si>
  <si>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</si>
  <si>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</si>
  <si>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</si>
  <si>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</si>
  <si>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</si>
  <si>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</si>
  <si>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</si>
  <si>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</si>
  <si>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</si>
  <si>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</si>
  <si>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</si>
  <si>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</si>
  <si>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</si>
  <si>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</si>
  <si>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</si>
  <si>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</si>
  <si>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</si>
  <si>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</si>
  <si>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</si>
  <si>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</si>
  <si>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</si>
  <si>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</si>
  <si>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</si>
  <si>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</si>
  <si>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</si>
  <si>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</si>
  <si>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</si>
  <si>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</si>
  <si>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</si>
  <si>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</si>
  <si>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</si>
  <si>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</si>
  <si>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</si>
  <si>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</si>
  <si>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</si>
  <si>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</si>
  <si>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</si>
  <si>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</si>
  <si>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</si>
  <si>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</si>
  <si>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</si>
  <si>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</si>
  <si>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</si>
  <si>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</si>
  <si>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</si>
  <si>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</si>
  <si>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</si>
  <si>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</si>
  <si>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</si>
  <si>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</si>
  <si>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</si>
  <si>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3.99</t>
  </si>
  <si>
    <t>▲ 3.00</t>
  </si>
  <si>
    <t>▲ 3.46</t>
  </si>
  <si>
    <t>▲ 4.19</t>
  </si>
  <si>
    <t>▲ 4.15</t>
  </si>
  <si>
    <t>河北町水道事業会計</t>
  </si>
  <si>
    <t>一般会計</t>
  </si>
  <si>
    <t>河北町介護保険特別会計</t>
  </si>
  <si>
    <t>河北町国民健康保険特別会計</t>
  </si>
  <si>
    <t>河北町後期高齢者医療特別会計</t>
  </si>
  <si>
    <t>河北町公共下水道事業特別会計</t>
  </si>
  <si>
    <t>河北町農業集落排水事業特別会計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</si>
  <si>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</si>
  <si>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</si>
  <si>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</si>
  <si>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</si>
  <si>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</si>
  <si>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</si>
  <si>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</si>
  <si>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</si>
  <si>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河北スポーツセンター</t>
    <rPh sb="0" eb="2">
      <t>カホク</t>
    </rPh>
    <phoneticPr fontId="35"/>
  </si>
  <si>
    <t>-</t>
    <phoneticPr fontId="2"/>
  </si>
  <si>
    <t>河北町べに花の里振興公社</t>
    <rPh sb="0" eb="3">
      <t>カホクチョウ</t>
    </rPh>
    <rPh sb="5" eb="6">
      <t>バナ</t>
    </rPh>
    <rPh sb="7" eb="8">
      <t>サト</t>
    </rPh>
    <rPh sb="8" eb="10">
      <t>シンコウ</t>
    </rPh>
    <rPh sb="10" eb="12">
      <t>コウシャ</t>
    </rPh>
    <phoneticPr fontId="35"/>
  </si>
  <si>
    <t>○</t>
    <phoneticPr fontId="2"/>
  </si>
  <si>
    <t>河北町土地開発公社</t>
    <rPh sb="0" eb="3">
      <t>カホクチョウ</t>
    </rPh>
    <rPh sb="3" eb="5">
      <t>トチ</t>
    </rPh>
    <rPh sb="5" eb="7">
      <t>カイハツ</t>
    </rPh>
    <rPh sb="7" eb="9">
      <t>コウシャ</t>
    </rPh>
    <phoneticPr fontId="35"/>
  </si>
  <si>
    <t>-</t>
    <phoneticPr fontId="2"/>
  </si>
  <si>
    <t>山形県消防補償等組合</t>
    <rPh sb="0" eb="2">
      <t>ヤマガタ</t>
    </rPh>
    <rPh sb="2" eb="3">
      <t>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</si>
  <si>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</si>
  <si>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</si>
  <si>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ホカ</t>
    </rPh>
    <rPh sb="4" eb="5">
      <t>ニ</t>
    </rPh>
    <rPh sb="5" eb="6">
      <t>シ</t>
    </rPh>
    <rPh sb="6" eb="8">
      <t>イッチョウ</t>
    </rPh>
    <rPh sb="8" eb="10">
      <t>キョウリツ</t>
    </rPh>
    <rPh sb="10" eb="12">
      <t>エイセイ</t>
    </rPh>
    <rPh sb="12" eb="14">
      <t>ショリ</t>
    </rPh>
    <rPh sb="14" eb="16">
      <t>クミアイ</t>
    </rPh>
    <phoneticPr fontId="2"/>
  </si>
  <si>
    <t>西村山広域行政事務組合（普通会計分）</t>
    <rPh sb="0" eb="3">
      <t>ニシムラヤマ</t>
    </rPh>
    <rPh sb="3" eb="5">
      <t>コウイキ</t>
    </rPh>
    <rPh sb="5" eb="7">
      <t>ギョウセイ</t>
    </rPh>
    <rPh sb="7" eb="9">
      <t>ジム</t>
    </rPh>
    <rPh sb="9" eb="11">
      <t>クミアイ</t>
    </rPh>
    <rPh sb="12" eb="14">
      <t>フツウ</t>
    </rPh>
    <rPh sb="14" eb="16">
      <t>カイケイ</t>
    </rPh>
    <rPh sb="16" eb="17">
      <t>ブン</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</si>
  <si>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</si>
  <si>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西村山広域行政事務組合（事業会計分）</t>
    <rPh sb="0" eb="3">
      <t>ニシムラヤマ</t>
    </rPh>
    <rPh sb="3" eb="5">
      <t>コウイキ</t>
    </rPh>
    <rPh sb="5" eb="7">
      <t>ギョウセイ</t>
    </rPh>
    <rPh sb="7" eb="9">
      <t>ジム</t>
    </rPh>
    <rPh sb="9" eb="11">
      <t>クミアイ</t>
    </rPh>
    <rPh sb="12" eb="14">
      <t>ジギョウ</t>
    </rPh>
    <rPh sb="14" eb="16">
      <t>カイケイ</t>
    </rPh>
    <rPh sb="16" eb="17">
      <t>ブン</t>
    </rPh>
    <phoneticPr fontId="2"/>
  </si>
  <si>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</si>
  <si>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</si>
  <si>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ふるさと応援基金</t>
    <rPh sb="4" eb="6">
      <t>オウエン</t>
    </rPh>
    <rPh sb="6" eb="8">
      <t>キキン</t>
    </rPh>
    <phoneticPr fontId="2"/>
  </si>
  <si>
    <t>庁舎建設基金</t>
    <rPh sb="0" eb="2">
      <t>チョウシャ</t>
    </rPh>
    <rPh sb="2" eb="4">
      <t>ケンセツ</t>
    </rPh>
    <rPh sb="4" eb="6">
      <t>キキン</t>
    </rPh>
    <phoneticPr fontId="19"/>
  </si>
  <si>
    <t>中小企業支援緊急対策基金</t>
    <rPh sb="0" eb="2">
      <t>チュウショウ</t>
    </rPh>
    <rPh sb="2" eb="4">
      <t>キギョウ</t>
    </rPh>
    <rPh sb="4" eb="6">
      <t>シエン</t>
    </rPh>
    <rPh sb="6" eb="8">
      <t>キンキュウ</t>
    </rPh>
    <rPh sb="8" eb="10">
      <t>タイサク</t>
    </rPh>
    <rPh sb="10" eb="12">
      <t>キキン</t>
    </rPh>
    <phoneticPr fontId="5"/>
  </si>
  <si>
    <t>公共施設維持補修基金</t>
    <rPh sb="0" eb="2">
      <t>コウキョウ</t>
    </rPh>
    <rPh sb="2" eb="4">
      <t>シセツ</t>
    </rPh>
    <rPh sb="4" eb="6">
      <t>イジ</t>
    </rPh>
    <rPh sb="6" eb="8">
      <t>ホシュウ</t>
    </rPh>
    <rPh sb="8" eb="10">
      <t>キキン</t>
    </rPh>
    <phoneticPr fontId="19"/>
  </si>
  <si>
    <t>スポーツ振興基金</t>
    <rPh sb="4" eb="6">
      <t>シンコウ</t>
    </rPh>
    <rPh sb="6" eb="8">
      <t>キキン</t>
    </rPh>
    <phoneticPr fontId="19"/>
  </si>
  <si>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</si>
  <si>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</si>
  <si>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</si>
  <si>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</si>
  <si>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将来負担比率と有形固定資産償却率の関連としては、資産価値の減少と連動して、将来負担比率も減少する相関関係が描かれており概ね健全な財政運営となっている。
令和２年度は新庁舎整備事業がスタートに伴う起債発行のため将来負担比率が上昇している。今後も新庁舎整備に関連する起債発行が予想されるが、引き続き健全な財政運営を行っていく。</t>
    <rPh sb="59" eb="60">
      <t>オオム</t>
    </rPh>
    <rPh sb="82" eb="85">
      <t>シンチョウシャ</t>
    </rPh>
    <rPh sb="85" eb="87">
      <t>セイビ</t>
    </rPh>
    <rPh sb="87" eb="89">
      <t>ジギョウ</t>
    </rPh>
    <rPh sb="95" eb="96">
      <t>トモナ</t>
    </rPh>
    <rPh sb="97" eb="99">
      <t>キサイ</t>
    </rPh>
    <rPh sb="118" eb="120">
      <t>コンゴ</t>
    </rPh>
    <rPh sb="121" eb="124">
      <t>シンチョウシャ</t>
    </rPh>
    <rPh sb="124" eb="126">
      <t>セイビ</t>
    </rPh>
    <rPh sb="127" eb="129">
      <t>カンレン</t>
    </rPh>
    <rPh sb="131" eb="133">
      <t>キサイ</t>
    </rPh>
    <rPh sb="133" eb="135">
      <t>ハッコウ</t>
    </rPh>
    <rPh sb="136" eb="138">
      <t>ヨソウ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</si>
  <si>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</si>
  <si>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</si>
  <si>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</si>
  <si>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</si>
  <si>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</si>
  <si>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</si>
  <si>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color indexed="8"/>
        <rFont val="ＭＳ 明朝"/>
        <family val="1"/>
        <charset val="128"/>
      </rPr>
      <t>将来負担比率が令和２年度の新庁舎整備事業スタートに伴う起債発行のため上昇している。また増減の波はあるものの実質公債比率が低下しており将来負担比率と実質公債費比率の相関関係においては概ね健全な財政運営となっている。</t>
    </r>
    <r>
      <rPr>
        <sz val="11"/>
        <color indexed="8"/>
        <rFont val="ＭＳ Ｐゴシック"/>
        <family val="3"/>
        <charset val="128"/>
      </rPr>
      <t xml:space="preserve">
</t>
    </r>
    <rPh sb="0" eb="2">
      <t>ショウライ</t>
    </rPh>
    <rPh sb="2" eb="4">
      <t>フタン</t>
    </rPh>
    <rPh sb="4" eb="6">
      <t>ヒリツ</t>
    </rPh>
    <rPh sb="25" eb="26">
      <t>トモナ</t>
    </rPh>
    <rPh sb="43" eb="45">
      <t>ゾウゲン</t>
    </rPh>
    <rPh sb="46" eb="47">
      <t>ナミ</t>
    </rPh>
    <rPh sb="53" eb="55">
      <t>ジッシツ</t>
    </rPh>
    <rPh sb="90" eb="91">
      <t>オオム</t>
    </rPh>
    <rPh sb="92" eb="94">
      <t>ケンゼン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</si>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</sst>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ＭＳ 明朝"/>
      <family val="1"/>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xmlns:c16r2="http://schemas.microsoft.com/office/drawing/2015/06/chart">
            <c:ext xmlns:c16="http://schemas.microsoft.com/office/drawing/2014/chart" uri="{C3380CC4-5D6E-409C-BE32-E72D297353CC}">
              <c16:uniqueId val="{00000000-66BA-40D5-A356-3A0158F2E0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30663</c:v>
                </c:pt>
                <c:pt idx="1">
                  <c:v>32752</c:v>
                </c:pt>
                <c:pt idx="2">
                  <c:v>50954</c:v>
                </c:pt>
                <c:pt idx="3">
                  <c:v>77038</c:v>
                </c:pt>
                <c:pt idx="4">
                  <c:v>78421</c:v>
                </c:pt>
              </c:numCache>
            </c:numRef>
          </c:val>
          <c:smooth val="0"/>
          <c:extLst xmlns:c16r2="http://schemas.microsoft.com/office/drawing/2015/06/chart">
            <c:ext xmlns:c16="http://schemas.microsoft.com/office/drawing/2014/chart" uri="{C3380CC4-5D6E-409C-BE32-E72D297353CC}">
              <c16:uniqueId val="{00000001-66BA-40D5-A356-3A0158F2E0B7}"/>
            </c:ext>
          </c:extLst>
        </c:ser>
        <c:dLbls>
          <c:showLegendKey val="0"/>
          <c:showVal val="0"/>
          <c:showCatName val="0"/>
          <c:showSerName val="0"/>
          <c:showPercent val="0"/>
          <c:showBubbleSize val="0"/>
        </c:dLbls>
        <c:marker val="1"/>
        <c:smooth val="0"/>
        <c:axId val="1338484288"/>
        <c:axId val="1338484680"/>
      </c:lineChart>
      <c:catAx>
        <c:axId val="133848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484680"/>
        <c:crosses val="autoZero"/>
        <c:auto val="1"/>
        <c:lblAlgn val="ctr"/>
        <c:lblOffset val="100"/>
        <c:tickLblSkip val="1"/>
        <c:tickMarkSkip val="1"/>
        <c:noMultiLvlLbl val="0"/>
      </c:catAx>
      <c:valAx>
        <c:axId val="1338484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848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4.08</c:v>
                </c:pt>
                <c:pt idx="1">
                  <c:v>4.29</c:v>
                </c:pt>
                <c:pt idx="2">
                  <c:v>4.1399999999999997</c:v>
                </c:pt>
                <c:pt idx="3">
                  <c:v>4.63</c:v>
                </c:pt>
                <c:pt idx="4">
                  <c:v>3.91</c:v>
                </c:pt>
              </c:numCache>
            </c:numRef>
          </c:val>
          <c:extLst xmlns:c16r2="http://schemas.microsoft.com/office/drawing/2015/06/chart">
            <c:ext xmlns:c16="http://schemas.microsoft.com/office/drawing/2014/chart" uri="{C3380CC4-5D6E-409C-BE32-E72D297353CC}">
              <c16:uniqueId val="{00000000-6F74-426A-A1CF-C3F85ACCD5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11.46</c:v>
                </c:pt>
                <c:pt idx="1">
                  <c:v>11.99</c:v>
                </c:pt>
                <c:pt idx="2">
                  <c:v>12.51</c:v>
                </c:pt>
                <c:pt idx="3">
                  <c:v>11.79</c:v>
                </c:pt>
                <c:pt idx="4">
                  <c:v>12.29</c:v>
                </c:pt>
              </c:numCache>
            </c:numRef>
          </c:val>
          <c:extLst xmlns:c16r2="http://schemas.microsoft.com/office/drawing/2015/06/chart">
            <c:ext xmlns:c16="http://schemas.microsoft.com/office/drawing/2014/chart" uri="{C3380CC4-5D6E-409C-BE32-E72D297353CC}">
              <c16:uniqueId val="{00000001-6F74-426A-A1CF-C3F85ACCD52C}"/>
            </c:ext>
          </c:extLst>
        </c:ser>
        <c:dLbls>
          <c:showLegendKey val="0"/>
          <c:showVal val="0"/>
          <c:showCatName val="0"/>
          <c:showSerName val="0"/>
          <c:showPercent val="0"/>
          <c:showBubbleSize val="0"/>
        </c:dLbls>
        <c:gapWidth val="250"/>
        <c:overlap val="100"/>
        <c:axId val="1338488208"/>
        <c:axId val="1338495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-3.99</c:v>
                </c:pt>
                <c:pt idx="1">
                  <c:v>-3</c:v>
                </c:pt>
                <c:pt idx="2">
                  <c:v>-3.46</c:v>
                </c:pt>
                <c:pt idx="3">
                  <c:v>-4.1900000000000004</c:v>
                </c:pt>
                <c:pt idx="4">
                  <c:v>-4.1500000000000004</c:v>
                </c:pt>
              </c:numCache>
            </c:numRef>
          </c:val>
          <c:smooth val="0"/>
          <c:extLst xmlns:c16r2="http://schemas.microsoft.com/office/drawing/2015/06/chart">
            <c:ext xmlns:c16="http://schemas.microsoft.com/office/drawing/2014/chart" uri="{C3380CC4-5D6E-409C-BE32-E72D297353CC}">
              <c16:uniqueId val="{00000002-6F74-426A-A1CF-C3F85ACCD52C}"/>
            </c:ext>
          </c:extLst>
        </c:ser>
        <c:dLbls>
          <c:showLegendKey val="0"/>
          <c:showVal val="0"/>
          <c:showCatName val="0"/>
          <c:showSerName val="0"/>
          <c:showPercent val="0"/>
          <c:showBubbleSize val="0"/>
        </c:dLbls>
        <c:marker val="1"/>
        <c:smooth val="0"/>
        <c:axId val="1338488208"/>
        <c:axId val="1338495264"/>
      </c:lineChart>
      <c:catAx>
        <c:axId val="133848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495264"/>
        <c:crosses val="autoZero"/>
        <c:auto val="1"/>
        <c:lblAlgn val="ctr"/>
        <c:lblOffset val="100"/>
        <c:tickLblSkip val="1"/>
        <c:tickMarkSkip val="1"/>
        <c:noMultiLvlLbl val="0"/>
      </c:catAx>
      <c:valAx>
        <c:axId val="133849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8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907-40CB-B373-47BC66A4E1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907-40CB-B373-47BC66A4E1F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907-40CB-B373-47BC66A4E1FD}"/>
            </c:ext>
          </c:extLst>
        </c:ser>
        <c:ser>
          <c:idx val="3"/>
          <c:order val="3"/>
          <c:tx>
            <c:strRef>
              <c:f>データシート!$A$30</c:f>
              <c:strCache>
                <c:ptCount val="1"/>
                <c:pt idx="0">
                  <c:v>河北町農業集落排水事業特別会計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907-40CB-B373-47BC66A4E1FD}"/>
            </c:ext>
          </c:extLst>
        </c:ser>
        <c:ser>
          <c:idx val="4"/>
          <c:order val="4"/>
          <c:tx>
            <c:strRef>
              <c:f>データシート!$A$31</c:f>
              <c:strCache>
                <c:ptCount val="1"/>
                <c:pt idx="0">
                  <c:v>河北町公共下水道事業特別会計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907-40CB-B373-47BC66A4E1FD}"/>
            </c:ext>
          </c:extLst>
        </c:ser>
        <c:ser>
          <c:idx val="5"/>
          <c:order val="5"/>
          <c:tx>
            <c:strRef>
              <c:f>データシート!$A$32</c:f>
              <c:strCache>
                <c:ptCount val="1"/>
                <c:pt idx="0">
                  <c:v>河北町後期高齢者医療特別会計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5-7907-40CB-B373-47BC66A4E1FD}"/>
            </c:ext>
          </c:extLst>
        </c:ser>
        <c:ser>
          <c:idx val="6"/>
          <c:order val="6"/>
          <c:tx>
            <c:strRef>
              <c:f>データシート!$A$33</c:f>
              <c:strCache>
                <c:ptCount val="1"/>
                <c:pt idx="0">
                  <c:v>河北町国民健康保険特別会計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3.12</c:v>
                </c:pt>
                <c:pt idx="2">
                  <c:v>#N/A</c:v>
                </c:pt>
                <c:pt idx="3">
                  <c:v>2.23</c:v>
                </c:pt>
                <c:pt idx="4">
                  <c:v>#N/A</c:v>
                </c:pt>
                <c:pt idx="5">
                  <c:v>1.1000000000000001</c:v>
                </c:pt>
                <c:pt idx="6">
                  <c:v>#N/A</c:v>
                </c:pt>
                <c:pt idx="7">
                  <c:v>0.94</c:v>
                </c:pt>
                <c:pt idx="8">
                  <c:v>#N/A</c:v>
                </c:pt>
                <c:pt idx="9">
                  <c:v>1.27</c:v>
                </c:pt>
              </c:numCache>
            </c:numRef>
          </c:val>
          <c:extLst xmlns:c16r2="http://schemas.microsoft.com/office/drawing/2015/06/chart">
            <c:ext xmlns:c16="http://schemas.microsoft.com/office/drawing/2014/chart" uri="{C3380CC4-5D6E-409C-BE32-E72D297353CC}">
              <c16:uniqueId val="{00000006-7907-40CB-B373-47BC66A4E1FD}"/>
            </c:ext>
          </c:extLst>
        </c:ser>
        <c:ser>
          <c:idx val="7"/>
          <c:order val="7"/>
          <c:tx>
            <c:strRef>
              <c:f>データシート!$A$34</c:f>
              <c:strCache>
                <c:ptCount val="1"/>
                <c:pt idx="0">
                  <c:v>河北町介護保険特別会計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0.13</c:v>
                </c:pt>
                <c:pt idx="4">
                  <c:v>#N/A</c:v>
                </c:pt>
                <c:pt idx="5">
                  <c:v>1.29</c:v>
                </c:pt>
                <c:pt idx="6">
                  <c:v>#N/A</c:v>
                </c:pt>
                <c:pt idx="7">
                  <c:v>0.89</c:v>
                </c:pt>
                <c:pt idx="8">
                  <c:v>#N/A</c:v>
                </c:pt>
                <c:pt idx="9">
                  <c:v>1.46</c:v>
                </c:pt>
              </c:numCache>
            </c:numRef>
          </c:val>
          <c:extLst xmlns:c16r2="http://schemas.microsoft.com/office/drawing/2015/06/chart">
            <c:ext xmlns:c16="http://schemas.microsoft.com/office/drawing/2014/chart" uri="{C3380CC4-5D6E-409C-BE32-E72D297353CC}">
              <c16:uniqueId val="{00000007-7907-40CB-B373-47BC66A4E1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4.08</c:v>
                </c:pt>
                <c:pt idx="2">
                  <c:v>#N/A</c:v>
                </c:pt>
                <c:pt idx="3">
                  <c:v>4.28</c:v>
                </c:pt>
                <c:pt idx="4">
                  <c:v>#N/A</c:v>
                </c:pt>
                <c:pt idx="5">
                  <c:v>4.1399999999999997</c:v>
                </c:pt>
                <c:pt idx="6">
                  <c:v>#N/A</c:v>
                </c:pt>
                <c:pt idx="7">
                  <c:v>4.63</c:v>
                </c:pt>
                <c:pt idx="8">
                  <c:v>#N/A</c:v>
                </c:pt>
                <c:pt idx="9">
                  <c:v>3.91</c:v>
                </c:pt>
              </c:numCache>
            </c:numRef>
          </c:val>
          <c:extLst xmlns:c16r2="http://schemas.microsoft.com/office/drawing/2015/06/chart">
            <c:ext xmlns:c16="http://schemas.microsoft.com/office/drawing/2014/chart" uri="{C3380CC4-5D6E-409C-BE32-E72D297353CC}">
              <c16:uniqueId val="{00000008-7907-40CB-B373-47BC66A4E1FD}"/>
            </c:ext>
          </c:extLst>
        </c:ser>
        <c:ser>
          <c:idx val="9"/>
          <c:order val="9"/>
          <c:tx>
            <c:strRef>
              <c:f>データシート!$A$36</c:f>
              <c:strCache>
                <c:ptCount val="1"/>
                <c:pt idx="0">
                  <c:v>河北町水道事業会計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16.600000000000001</c:v>
                </c:pt>
                <c:pt idx="2">
                  <c:v>#N/A</c:v>
                </c:pt>
                <c:pt idx="3">
                  <c:v>18.25</c:v>
                </c:pt>
                <c:pt idx="4">
                  <c:v>#N/A</c:v>
                </c:pt>
                <c:pt idx="5">
                  <c:v>19.36</c:v>
                </c:pt>
                <c:pt idx="6">
                  <c:v>#N/A</c:v>
                </c:pt>
                <c:pt idx="7">
                  <c:v>20.97</c:v>
                </c:pt>
                <c:pt idx="8">
                  <c:v>#N/A</c:v>
                </c:pt>
                <c:pt idx="9">
                  <c:v>21.91</c:v>
                </c:pt>
              </c:numCache>
            </c:numRef>
          </c:val>
          <c:extLst xmlns:c16r2="http://schemas.microsoft.com/office/drawing/2015/06/chart">
            <c:ext xmlns:c16="http://schemas.microsoft.com/office/drawing/2014/chart" uri="{C3380CC4-5D6E-409C-BE32-E72D297353CC}">
              <c16:uniqueId val="{00000009-7907-40CB-B373-47BC66A4E1FD}"/>
            </c:ext>
          </c:extLst>
        </c:ser>
        <c:dLbls>
          <c:showLegendKey val="0"/>
          <c:showVal val="0"/>
          <c:showCatName val="0"/>
          <c:showSerName val="0"/>
          <c:showPercent val="0"/>
          <c:showBubbleSize val="0"/>
        </c:dLbls>
        <c:gapWidth val="150"/>
        <c:overlap val="100"/>
        <c:axId val="1338485464"/>
        <c:axId val="1338494480"/>
      </c:barChart>
      <c:catAx>
        <c:axId val="133848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494480"/>
        <c:crosses val="autoZero"/>
        <c:auto val="1"/>
        <c:lblAlgn val="ctr"/>
        <c:lblOffset val="100"/>
        <c:tickLblSkip val="1"/>
        <c:tickMarkSkip val="1"/>
        <c:noMultiLvlLbl val="0"/>
      </c:catAx>
      <c:valAx>
        <c:axId val="133849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85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857</c:v>
                </c:pt>
                <c:pt idx="5">
                  <c:v>839</c:v>
                </c:pt>
                <c:pt idx="8">
                  <c:v>811</c:v>
                </c:pt>
                <c:pt idx="11">
                  <c:v>797</c:v>
                </c:pt>
                <c:pt idx="14">
                  <c:v>774</c:v>
                </c:pt>
              </c:numCache>
            </c:numRef>
          </c:val>
          <c:extLst xmlns:c16r2="http://schemas.microsoft.com/office/drawing/2015/06/chart">
            <c:ext xmlns:c16="http://schemas.microsoft.com/office/drawing/2014/chart" uri="{C3380CC4-5D6E-409C-BE32-E72D297353CC}">
              <c16:uniqueId val="{00000000-A3BD-4A77-92F3-19CED0CAF3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3BD-4A77-92F3-19CED0CAF3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31</c:v>
                </c:pt>
                <c:pt idx="3">
                  <c:v>29</c:v>
                </c:pt>
                <c:pt idx="6">
                  <c:v>29</c:v>
                </c:pt>
                <c:pt idx="9">
                  <c:v>28</c:v>
                </c:pt>
                <c:pt idx="12">
                  <c:v>27</c:v>
                </c:pt>
              </c:numCache>
            </c:numRef>
          </c:val>
          <c:extLst xmlns:c16r2="http://schemas.microsoft.com/office/drawing/2015/06/chart">
            <c:ext xmlns:c16="http://schemas.microsoft.com/office/drawing/2014/chart" uri="{C3380CC4-5D6E-409C-BE32-E72D297353CC}">
              <c16:uniqueId val="{00000002-A3BD-4A77-92F3-19CED0CAF3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61</c:v>
                </c:pt>
                <c:pt idx="3">
                  <c:v>54</c:v>
                </c:pt>
                <c:pt idx="6">
                  <c:v>47</c:v>
                </c:pt>
                <c:pt idx="9">
                  <c:v>40</c:v>
                </c:pt>
                <c:pt idx="12">
                  <c:v>39</c:v>
                </c:pt>
              </c:numCache>
            </c:numRef>
          </c:val>
          <c:extLst xmlns:c16r2="http://schemas.microsoft.com/office/drawing/2015/06/chart">
            <c:ext xmlns:c16="http://schemas.microsoft.com/office/drawing/2014/chart" uri="{C3380CC4-5D6E-409C-BE32-E72D297353CC}">
              <c16:uniqueId val="{00000003-A3BD-4A77-92F3-19CED0CAF3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434</c:v>
                </c:pt>
                <c:pt idx="3">
                  <c:v>401</c:v>
                </c:pt>
                <c:pt idx="6">
                  <c:v>377</c:v>
                </c:pt>
                <c:pt idx="9">
                  <c:v>352</c:v>
                </c:pt>
                <c:pt idx="12">
                  <c:v>356</c:v>
                </c:pt>
              </c:numCache>
            </c:numRef>
          </c:val>
          <c:extLst xmlns:c16r2="http://schemas.microsoft.com/office/drawing/2015/06/chart">
            <c:ext xmlns:c16="http://schemas.microsoft.com/office/drawing/2014/chart" uri="{C3380CC4-5D6E-409C-BE32-E72D297353CC}">
              <c16:uniqueId val="{00000004-A3BD-4A77-92F3-19CED0CAF3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3BD-4A77-92F3-19CED0CAF3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3BD-4A77-92F3-19CED0CAF3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849</c:v>
                </c:pt>
                <c:pt idx="3">
                  <c:v>783</c:v>
                </c:pt>
                <c:pt idx="6">
                  <c:v>747</c:v>
                </c:pt>
                <c:pt idx="9">
                  <c:v>740</c:v>
                </c:pt>
                <c:pt idx="12">
                  <c:v>723</c:v>
                </c:pt>
              </c:numCache>
            </c:numRef>
          </c:val>
          <c:extLst xmlns:c16r2="http://schemas.microsoft.com/office/drawing/2015/06/chart">
            <c:ext xmlns:c16="http://schemas.microsoft.com/office/drawing/2014/chart" uri="{C3380CC4-5D6E-409C-BE32-E72D297353CC}">
              <c16:uniqueId val="{00000007-A3BD-4A77-92F3-19CED0CAF356}"/>
            </c:ext>
          </c:extLst>
        </c:ser>
        <c:dLbls>
          <c:showLegendKey val="0"/>
          <c:showVal val="0"/>
          <c:showCatName val="0"/>
          <c:showSerName val="0"/>
          <c:showPercent val="0"/>
          <c:showBubbleSize val="0"/>
        </c:dLbls>
        <c:gapWidth val="100"/>
        <c:overlap val="100"/>
        <c:axId val="1338488992"/>
        <c:axId val="1338491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518</c:v>
                </c:pt>
                <c:pt idx="2">
                  <c:v>#N/A</c:v>
                </c:pt>
                <c:pt idx="3">
                  <c:v>#N/A</c:v>
                </c:pt>
                <c:pt idx="4">
                  <c:v>428</c:v>
                </c:pt>
                <c:pt idx="5">
                  <c:v>#N/A</c:v>
                </c:pt>
                <c:pt idx="6">
                  <c:v>#N/A</c:v>
                </c:pt>
                <c:pt idx="7">
                  <c:v>389</c:v>
                </c:pt>
                <c:pt idx="8">
                  <c:v>#N/A</c:v>
                </c:pt>
                <c:pt idx="9">
                  <c:v>#N/A</c:v>
                </c:pt>
                <c:pt idx="10">
                  <c:v>363</c:v>
                </c:pt>
                <c:pt idx="11">
                  <c:v>#N/A</c:v>
                </c:pt>
                <c:pt idx="12">
                  <c:v>#N/A</c:v>
                </c:pt>
                <c:pt idx="13">
                  <c:v>371</c:v>
                </c:pt>
                <c:pt idx="14">
                  <c:v>#N/A</c:v>
                </c:pt>
              </c:numCache>
            </c:numRef>
          </c:val>
          <c:smooth val="0"/>
          <c:extLst xmlns:c16r2="http://schemas.microsoft.com/office/drawing/2015/06/chart">
            <c:ext xmlns:c16="http://schemas.microsoft.com/office/drawing/2014/chart" uri="{C3380CC4-5D6E-409C-BE32-E72D297353CC}">
              <c16:uniqueId val="{00000008-A3BD-4A77-92F3-19CED0CAF356}"/>
            </c:ext>
          </c:extLst>
        </c:ser>
        <c:dLbls>
          <c:showLegendKey val="0"/>
          <c:showVal val="0"/>
          <c:showCatName val="0"/>
          <c:showSerName val="0"/>
          <c:showPercent val="0"/>
          <c:showBubbleSize val="0"/>
        </c:dLbls>
        <c:marker val="1"/>
        <c:smooth val="0"/>
        <c:axId val="1338488992"/>
        <c:axId val="1338491344"/>
      </c:lineChart>
      <c:catAx>
        <c:axId val="133848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491344"/>
        <c:crosses val="autoZero"/>
        <c:auto val="1"/>
        <c:lblAlgn val="ctr"/>
        <c:lblOffset val="100"/>
        <c:tickLblSkip val="1"/>
        <c:tickMarkSkip val="1"/>
        <c:noMultiLvlLbl val="0"/>
      </c:catAx>
      <c:valAx>
        <c:axId val="1338491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8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7181</c:v>
                </c:pt>
                <c:pt idx="5">
                  <c:v>6921</c:v>
                </c:pt>
                <c:pt idx="8">
                  <c:v>6832</c:v>
                </c:pt>
                <c:pt idx="11">
                  <c:v>6598</c:v>
                </c:pt>
                <c:pt idx="14">
                  <c:v>6282</c:v>
                </c:pt>
              </c:numCache>
            </c:numRef>
          </c:val>
          <c:extLst xmlns:c16r2="http://schemas.microsoft.com/office/drawing/2015/06/chart">
            <c:ext xmlns:c16="http://schemas.microsoft.com/office/drawing/2014/chart" uri="{C3380CC4-5D6E-409C-BE32-E72D297353CC}">
              <c16:uniqueId val="{00000000-88C4-4CE5-A1AA-F72343C342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1205</c:v>
                </c:pt>
                <c:pt idx="5">
                  <c:v>1227</c:v>
                </c:pt>
                <c:pt idx="8">
                  <c:v>1270</c:v>
                </c:pt>
                <c:pt idx="11">
                  <c:v>1309</c:v>
                </c:pt>
                <c:pt idx="14">
                  <c:v>1344</c:v>
                </c:pt>
              </c:numCache>
            </c:numRef>
          </c:val>
          <c:extLst xmlns:c16r2="http://schemas.microsoft.com/office/drawing/2015/06/chart">
            <c:ext xmlns:c16="http://schemas.microsoft.com/office/drawing/2014/chart" uri="{C3380CC4-5D6E-409C-BE32-E72D297353CC}">
              <c16:uniqueId val="{00000001-88C4-4CE5-A1AA-F72343C342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2710</c:v>
                </c:pt>
                <c:pt idx="5">
                  <c:v>3182</c:v>
                </c:pt>
                <c:pt idx="8">
                  <c:v>3451</c:v>
                </c:pt>
                <c:pt idx="11">
                  <c:v>3420</c:v>
                </c:pt>
                <c:pt idx="14">
                  <c:v>3611</c:v>
                </c:pt>
              </c:numCache>
            </c:numRef>
          </c:val>
          <c:extLst xmlns:c16r2="http://schemas.microsoft.com/office/drawing/2015/06/chart">
            <c:ext xmlns:c16="http://schemas.microsoft.com/office/drawing/2014/chart" uri="{C3380CC4-5D6E-409C-BE32-E72D297353CC}">
              <c16:uniqueId val="{00000002-88C4-4CE5-A1AA-F72343C342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8C4-4CE5-A1AA-F72343C342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8C4-4CE5-A1AA-F72343C342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288</c:v>
                </c:pt>
                <c:pt idx="3">
                  <c:v>299</c:v>
                </c:pt>
                <c:pt idx="6">
                  <c:v>135</c:v>
                </c:pt>
                <c:pt idx="9">
                  <c:v>141</c:v>
                </c:pt>
                <c:pt idx="12">
                  <c:v>150</c:v>
                </c:pt>
              </c:numCache>
            </c:numRef>
          </c:val>
          <c:extLst xmlns:c16r2="http://schemas.microsoft.com/office/drawing/2015/06/chart">
            <c:ext xmlns:c16="http://schemas.microsoft.com/office/drawing/2014/chart" uri="{C3380CC4-5D6E-409C-BE32-E72D297353CC}">
              <c16:uniqueId val="{00000005-88C4-4CE5-A1AA-F72343C342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1356</c:v>
                </c:pt>
                <c:pt idx="3">
                  <c:v>1283</c:v>
                </c:pt>
                <c:pt idx="6">
                  <c:v>1231</c:v>
                </c:pt>
                <c:pt idx="9">
                  <c:v>1195</c:v>
                </c:pt>
                <c:pt idx="12">
                  <c:v>1148</c:v>
                </c:pt>
              </c:numCache>
            </c:numRef>
          </c:val>
          <c:extLst xmlns:c16r2="http://schemas.microsoft.com/office/drawing/2015/06/chart">
            <c:ext xmlns:c16="http://schemas.microsoft.com/office/drawing/2014/chart" uri="{C3380CC4-5D6E-409C-BE32-E72D297353CC}">
              <c16:uniqueId val="{00000006-88C4-4CE5-A1AA-F72343C342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185</c:v>
                </c:pt>
                <c:pt idx="3">
                  <c:v>155</c:v>
                </c:pt>
                <c:pt idx="6">
                  <c:v>179</c:v>
                </c:pt>
                <c:pt idx="9">
                  <c:v>182</c:v>
                </c:pt>
                <c:pt idx="12">
                  <c:v>197</c:v>
                </c:pt>
              </c:numCache>
            </c:numRef>
          </c:val>
          <c:extLst xmlns:c16r2="http://schemas.microsoft.com/office/drawing/2015/06/chart">
            <c:ext xmlns:c16="http://schemas.microsoft.com/office/drawing/2014/chart" uri="{C3380CC4-5D6E-409C-BE32-E72D297353CC}">
              <c16:uniqueId val="{00000007-88C4-4CE5-A1AA-F72343C342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4220</c:v>
                </c:pt>
                <c:pt idx="3">
                  <c:v>4011</c:v>
                </c:pt>
                <c:pt idx="6">
                  <c:v>3803</c:v>
                </c:pt>
                <c:pt idx="9">
                  <c:v>3625</c:v>
                </c:pt>
                <c:pt idx="12">
                  <c:v>3538</c:v>
                </c:pt>
              </c:numCache>
            </c:numRef>
          </c:val>
          <c:extLst xmlns:c16r2="http://schemas.microsoft.com/office/drawing/2015/06/chart">
            <c:ext xmlns:c16="http://schemas.microsoft.com/office/drawing/2014/chart" uri="{C3380CC4-5D6E-409C-BE32-E72D297353CC}">
              <c16:uniqueId val="{00000008-88C4-4CE5-A1AA-F72343C342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291</c:v>
                </c:pt>
                <c:pt idx="3">
                  <c:v>261</c:v>
                </c:pt>
                <c:pt idx="6">
                  <c:v>233</c:v>
                </c:pt>
                <c:pt idx="9">
                  <c:v>205</c:v>
                </c:pt>
                <c:pt idx="12">
                  <c:v>178</c:v>
                </c:pt>
              </c:numCache>
            </c:numRef>
          </c:val>
          <c:extLst xmlns:c16r2="http://schemas.microsoft.com/office/drawing/2015/06/chart">
            <c:ext xmlns:c16="http://schemas.microsoft.com/office/drawing/2014/chart" uri="{C3380CC4-5D6E-409C-BE32-E72D297353CC}">
              <c16:uniqueId val="{00000009-88C4-4CE5-A1AA-F72343C342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6847</c:v>
                </c:pt>
                <c:pt idx="3">
                  <c:v>6578</c:v>
                </c:pt>
                <c:pt idx="6">
                  <c:v>6393</c:v>
                </c:pt>
                <c:pt idx="9">
                  <c:v>6721</c:v>
                </c:pt>
                <c:pt idx="12">
                  <c:v>7149</c:v>
                </c:pt>
              </c:numCache>
            </c:numRef>
          </c:val>
          <c:extLst xmlns:c16r2="http://schemas.microsoft.com/office/drawing/2015/06/chart">
            <c:ext xmlns:c16="http://schemas.microsoft.com/office/drawing/2014/chart" uri="{C3380CC4-5D6E-409C-BE32-E72D297353CC}">
              <c16:uniqueId val="{0000000A-88C4-4CE5-A1AA-F72343C34290}"/>
            </c:ext>
          </c:extLst>
        </c:ser>
        <c:dLbls>
          <c:showLegendKey val="0"/>
          <c:showVal val="0"/>
          <c:showCatName val="0"/>
          <c:showSerName val="0"/>
          <c:showPercent val="0"/>
          <c:showBubbleSize val="0"/>
        </c:dLbls>
        <c:gapWidth val="100"/>
        <c:overlap val="100"/>
        <c:axId val="1338488600"/>
        <c:axId val="1338491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2092</c:v>
                </c:pt>
                <c:pt idx="2">
                  <c:v>#N/A</c:v>
                </c:pt>
                <c:pt idx="3">
                  <c:v>#N/A</c:v>
                </c:pt>
                <c:pt idx="4">
                  <c:v>1257</c:v>
                </c:pt>
                <c:pt idx="5">
                  <c:v>#N/A</c:v>
                </c:pt>
                <c:pt idx="6">
                  <c:v>#N/A</c:v>
                </c:pt>
                <c:pt idx="7">
                  <c:v>421</c:v>
                </c:pt>
                <c:pt idx="8">
                  <c:v>#N/A</c:v>
                </c:pt>
                <c:pt idx="9">
                  <c:v>#N/A</c:v>
                </c:pt>
                <c:pt idx="10">
                  <c:v>741</c:v>
                </c:pt>
                <c:pt idx="11">
                  <c:v>#N/A</c:v>
                </c:pt>
                <c:pt idx="12">
                  <c:v>#N/A</c:v>
                </c:pt>
                <c:pt idx="13">
                  <c:v>1124</c:v>
                </c:pt>
                <c:pt idx="14">
                  <c:v>#N/A</c:v>
                </c:pt>
              </c:numCache>
            </c:numRef>
          </c:val>
          <c:smooth val="0"/>
          <c:extLst xmlns:c16r2="http://schemas.microsoft.com/office/drawing/2015/06/chart">
            <c:ext xmlns:c16="http://schemas.microsoft.com/office/drawing/2014/chart" uri="{C3380CC4-5D6E-409C-BE32-E72D297353CC}">
              <c16:uniqueId val="{0000000B-88C4-4CE5-A1AA-F72343C34290}"/>
            </c:ext>
          </c:extLst>
        </c:ser>
        <c:dLbls>
          <c:showLegendKey val="0"/>
          <c:showVal val="0"/>
          <c:showCatName val="0"/>
          <c:showSerName val="0"/>
          <c:showPercent val="0"/>
          <c:showBubbleSize val="0"/>
        </c:dLbls>
        <c:marker val="1"/>
        <c:smooth val="0"/>
        <c:axId val="1338488600"/>
        <c:axId val="1338491736"/>
      </c:lineChart>
      <c:catAx>
        <c:axId val="133848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8491736"/>
        <c:crosses val="autoZero"/>
        <c:auto val="1"/>
        <c:lblAlgn val="ctr"/>
        <c:lblOffset val="100"/>
        <c:tickLblSkip val="1"/>
        <c:tickMarkSkip val="1"/>
        <c:noMultiLvlLbl val="0"/>
      </c:catAx>
      <c:valAx>
        <c:axId val="1338491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488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582</c:v>
                </c:pt>
                <c:pt idx="1">
                  <c:v>546</c:v>
                </c:pt>
                <c:pt idx="2">
                  <c:v>580</c:v>
                </c:pt>
              </c:numCache>
            </c:numRef>
          </c:val>
          <c:extLst xmlns:c16r2="http://schemas.microsoft.com/office/drawing/2015/06/chart">
            <c:ext xmlns:c16="http://schemas.microsoft.com/office/drawing/2014/chart" uri="{C3380CC4-5D6E-409C-BE32-E72D297353CC}">
              <c16:uniqueId val="{00000000-361F-4FB1-822C-C810332FAF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c:v>
                </c:pt>
                <c:pt idx="1">
                  <c:v>9</c:v>
                </c:pt>
                <c:pt idx="2">
                  <c:v>8</c:v>
                </c:pt>
              </c:numCache>
            </c:numRef>
          </c:val>
          <c:extLst xmlns:c16r2="http://schemas.microsoft.com/office/drawing/2015/06/chart">
            <c:ext xmlns:c16="http://schemas.microsoft.com/office/drawing/2014/chart" uri="{C3380CC4-5D6E-409C-BE32-E72D297353CC}">
              <c16:uniqueId val="{00000001-361F-4FB1-822C-C810332FAF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2049</c:v>
                </c:pt>
                <c:pt idx="1">
                  <c:v>2105</c:v>
                </c:pt>
                <c:pt idx="2">
                  <c:v>2400</c:v>
                </c:pt>
              </c:numCache>
            </c:numRef>
          </c:val>
          <c:extLst xmlns:c16r2="http://schemas.microsoft.com/office/drawing/2015/06/chart">
            <c:ext xmlns:c16="http://schemas.microsoft.com/office/drawing/2014/chart" uri="{C3380CC4-5D6E-409C-BE32-E72D297353CC}">
              <c16:uniqueId val="{00000002-361F-4FB1-822C-C810332FAF1B}"/>
            </c:ext>
          </c:extLst>
        </c:ser>
        <c:dLbls>
          <c:showLegendKey val="0"/>
          <c:showVal val="0"/>
          <c:showCatName val="0"/>
          <c:showSerName val="0"/>
          <c:showPercent val="0"/>
          <c:showBubbleSize val="0"/>
        </c:dLbls>
        <c:gapWidth val="120"/>
        <c:overlap val="100"/>
        <c:axId val="1338486640"/>
        <c:axId val="1338493696"/>
      </c:barChart>
      <c:catAx>
        <c:axId val="133848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8493696"/>
        <c:crosses val="autoZero"/>
        <c:auto val="1"/>
        <c:lblAlgn val="ctr"/>
        <c:lblOffset val="100"/>
        <c:tickLblSkip val="1"/>
        <c:tickMarkSkip val="1"/>
        <c:noMultiLvlLbl val="0"/>
      </c:catAx>
      <c:valAx>
        <c:axId val="1338493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848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EA-44CA-A5A7-6A98FE9F28D9}"/>
                </c:ext>
                <c:ext xmlns:c15="http://schemas.microsoft.com/office/drawing/2012/chart" uri="{CE6537A1-D6FC-4f65-9D91-7224C49458BB}">
                  <c15:layout/>
                  <c15:dlblFieldTable>
                    <c15:dlblFTEntry>
                      <c15:txfldGUID>{62DD7D2A-D63D-4A29-A0AB-AFCFD9289225}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EA-44CA-A5A7-6A98FE9F28D9}"/>
                </c:ext>
                <c:ext xmlns:c15="http://schemas.microsoft.com/office/drawing/2012/chart" uri="{CE6537A1-D6FC-4f65-9D91-7224C49458BB}">
                  <c15:dlblFieldTable>
                    <c15:dlblFTEntry>
                      <c15:txfldGUID>{0432B4D3-0D8C-4C54-A29F-753028809B4E}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EA-44CA-A5A7-6A98FE9F28D9}"/>
                </c:ext>
                <c:ext xmlns:c15="http://schemas.microsoft.com/office/drawing/2012/chart" uri="{CE6537A1-D6FC-4f65-9D91-7224C49458BB}">
                  <c15:dlblFieldTable>
                    <c15:dlblFTEntry>
                      <c15:txfldGUID>{0966115F-7DD7-43CF-9EF0-7E04B74C7109}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EA-44CA-A5A7-6A98FE9F28D9}"/>
                </c:ext>
                <c:ext xmlns:c15="http://schemas.microsoft.com/office/drawing/2012/chart" uri="{CE6537A1-D6FC-4f65-9D91-7224C49458BB}">
                  <c15:dlblFieldTable>
                    <c15:dlblFTEntry>
                      <c15:txfldGUID>{EE03B7D8-E0D1-4527-B48F-0BA2CCCC409F}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EA-44CA-A5A7-6A98FE9F28D9}"/>
                </c:ext>
                <c:ext xmlns:c15="http://schemas.microsoft.com/office/drawing/2012/chart" uri="{CE6537A1-D6FC-4f65-9D91-7224C49458BB}">
                  <c15:dlblFieldTable>
                    <c15:dlblFTEntry>
                      <c15:txfldGUID>{B6741ECB-64DC-467D-8914-BC529CF409C3}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EA-44CA-A5A7-6A98FE9F28D9}"/>
                </c:ext>
                <c:ext xmlns:c15="http://schemas.microsoft.com/office/drawing/2012/chart" uri="{CE6537A1-D6FC-4f65-9D91-7224C49458BB}">
                  <c15:layout/>
                  <c15:dlblFieldTable>
                    <c15:dlblFTEntry>
                      <c15:txfldGUID>{D25DFAC6-4AB6-433B-A4B7-8EA5E6783759}</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EA-44CA-A5A7-6A98FE9F28D9}"/>
                </c:ext>
                <c:ext xmlns:c15="http://schemas.microsoft.com/office/drawing/2012/chart" uri="{CE6537A1-D6FC-4f65-9D91-7224C49458BB}">
                  <c15:layout/>
                  <c15:dlblFieldTable>
                    <c15:dlblFTEntry>
                      <c15:txfldGUID>{8CAC0175-F9EE-4AB5-BE8B-5EC321F064B9}</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EA-44CA-A5A7-6A98FE9F28D9}"/>
                </c:ext>
                <c:ext xmlns:c15="http://schemas.microsoft.com/office/drawing/2012/chart" uri="{CE6537A1-D6FC-4f65-9D91-7224C49458BB}">
                  <c15:layout/>
                  <c15:dlblFieldTable>
                    <c15:dlblFTEntry>
                      <c15:txfldGUID>{BB4A1248-C79B-4C8D-9198-0C676CF1557A}</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EA-44CA-A5A7-6A98FE9F28D9}"/>
                </c:ext>
                <c:ext xmlns:c15="http://schemas.microsoft.com/office/drawing/2012/chart" uri="{CE6537A1-D6FC-4f65-9D91-7224C49458BB}">
                  <c15:layout/>
                  <c15:dlblFieldTable>
                    <c15:dlblFTEntry>
                      <c15:txfldGUID>{2A69D2AB-2E81-4569-B3EB-54057AFDDD24}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60.5</c:v>
                </c:pt>
                <c:pt idx="16">
                  <c:v>62.4</c:v>
                </c:pt>
                <c:pt idx="24">
                  <c:v>63.4</c:v>
                </c:pt>
                <c:pt idx="32">
                  <c:v>65.400000000000006</c:v>
                </c:pt>
              </c:numCache>
            </c:numRef>
          </c:xVal>
          <c:yVal>
            <c:numRef>
              <c:f>公会計指標分析・財政指標組合せ分析表!$BP$51:$DC$51</c:f>
              <c:numCache>
                <c:formatCode>#,##0.0;"▲ "#,##0.0</c:formatCode>
                <c:ptCount val="40"/>
                <c:pt idx="0">
                  <c:v>52.6</c:v>
                </c:pt>
                <c:pt idx="8">
                  <c:v>31.6</c:v>
                </c:pt>
                <c:pt idx="16">
                  <c:v>10.5</c:v>
                </c:pt>
                <c:pt idx="24">
                  <c:v>18.600000000000001</c:v>
                </c:pt>
                <c:pt idx="32">
                  <c:v>27.4</c:v>
                </c:pt>
              </c:numCache>
            </c:numRef>
          </c:yVal>
          <c:smooth val="0"/>
          <c:extLst xmlns:c16r2="http://schemas.microsoft.com/office/drawing/2015/06/chart">
            <c:ext xmlns:c16="http://schemas.microsoft.com/office/drawing/2014/chart" uri="{C3380CC4-5D6E-409C-BE32-E72D297353CC}">
              <c16:uniqueId val="{00000009-EDEA-44CA-A5A7-6A98FE9F28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DEA-44CA-A5A7-6A98FE9F28D9}"/>
                </c:ext>
                <c:ext xmlns:c15="http://schemas.microsoft.com/office/drawing/2012/chart" uri="{CE6537A1-D6FC-4f65-9D91-7224C49458BB}">
                  <c15:layout/>
                  <c15:dlblFieldTable>
                    <c15:dlblFTEntry>
                      <c15:txfldGUID>{73BB9357-04C8-4E2D-82E2-DB0D0C64CCD2}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DEA-44CA-A5A7-6A98FE9F28D9}"/>
                </c:ext>
                <c:ext xmlns:c15="http://schemas.microsoft.com/office/drawing/2012/chart" uri="{CE6537A1-D6FC-4f65-9D91-7224C49458BB}">
                  <c15:dlblFieldTable>
                    <c15:dlblFTEntry>
                      <c15:txfldGUID>{9D0C0691-2BF3-40DC-A48E-EAAE4BC45437}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DEA-44CA-A5A7-6A98FE9F28D9}"/>
                </c:ext>
                <c:ext xmlns:c15="http://schemas.microsoft.com/office/drawing/2012/chart" uri="{CE6537A1-D6FC-4f65-9D91-7224C49458BB}">
                  <c15:dlblFieldTable>
                    <c15:dlblFTEntry>
                      <c15:txfldGUID>{6144A8D9-43D9-49F4-8B02-910E530053BD}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DEA-44CA-A5A7-6A98FE9F28D9}"/>
                </c:ext>
                <c:ext xmlns:c15="http://schemas.microsoft.com/office/drawing/2012/chart" uri="{CE6537A1-D6FC-4f65-9D91-7224C49458BB}">
                  <c15:dlblFieldTable>
                    <c15:dlblFTEntry>
                      <c15:txfldGUID>{851A4C4F-07E6-44EF-B8E0-4744328C7756}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DEA-44CA-A5A7-6A98FE9F28D9}"/>
                </c:ext>
                <c:ext xmlns:c15="http://schemas.microsoft.com/office/drawing/2012/chart" uri="{CE6537A1-D6FC-4f65-9D91-7224C49458BB}">
                  <c15:dlblFieldTable>
                    <c15:dlblFTEntry>
                      <c15:txfldGUID>{C8E141C0-B946-436E-A285-D1D84BC40889}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DEA-44CA-A5A7-6A98FE9F28D9}"/>
                </c:ext>
                <c:ext xmlns:c15="http://schemas.microsoft.com/office/drawing/2012/chart" uri="{CE6537A1-D6FC-4f65-9D91-7224C49458BB}">
                  <c15:layout/>
                  <c15:dlblFieldTable>
                    <c15:dlblFTEntry>
                      <c15:txfldGUID>{B2FB8999-01A5-4409-89AA-4DF67D48F71E}</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DEA-44CA-A5A7-6A98FE9F28D9}"/>
                </c:ext>
                <c:ext xmlns:c15="http://schemas.microsoft.com/office/drawing/2012/chart" uri="{CE6537A1-D6FC-4f65-9D91-7224C49458BB}">
                  <c15:layout/>
                  <c15:dlblFieldTable>
                    <c15:dlblFTEntry>
                      <c15:txfldGUID>{76E26517-A6DC-405C-8DBC-F06EE9ABC99F}</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DEA-44CA-A5A7-6A98FE9F28D9}"/>
                </c:ext>
                <c:ext xmlns:c15="http://schemas.microsoft.com/office/drawing/2012/chart" uri="{CE6537A1-D6FC-4f65-9D91-7224C49458BB}">
                  <c15:layout/>
                  <c15:dlblFieldTable>
                    <c15:dlblFTEntry>
                      <c15:txfldGUID>{3D7BE99C-803D-494F-8422-2DEC0B6B6190}</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DEA-44CA-A5A7-6A98FE9F28D9}"/>
                </c:ext>
                <c:ext xmlns:c15="http://schemas.microsoft.com/office/drawing/2012/chart" uri="{CE6537A1-D6FC-4f65-9D91-7224C49458BB}">
                  <c15:layout/>
                  <c15:dlblFieldTable>
                    <c15:dlblFTEntry>
                      <c15:txfldGUID>{3C52B672-EED4-4F5D-B820-3BA73CA933BD}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xmlns:c16r2="http://schemas.microsoft.com/office/drawing/2015/06/chart">
            <c:ext xmlns:c16="http://schemas.microsoft.com/office/drawing/2014/chart" uri="{C3380CC4-5D6E-409C-BE32-E72D297353CC}">
              <c16:uniqueId val="{00000013-EDEA-44CA-A5A7-6A98FE9F28D9}"/>
            </c:ext>
          </c:extLst>
        </c:ser>
        <c:dLbls>
          <c:showLegendKey val="0"/>
          <c:showVal val="1"/>
          <c:showCatName val="0"/>
          <c:showSerName val="0"/>
          <c:showPercent val="0"/>
          <c:showBubbleSize val="0"/>
        </c:dLbls>
        <c:axId val="1338487424"/>
        <c:axId val="1338494088"/>
      </c:scatterChart>
      <c:valAx>
        <c:axId val="1338487424"/>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494088"/>
        <c:crosses val="autoZero"/>
        <c:crossBetween val="midCat"/>
      </c:valAx>
      <c:valAx>
        <c:axId val="1338494088"/>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487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C45-4A4E-A3C8-E38415F87A32}"/>
                </c:ext>
                <c:ext xmlns:c15="http://schemas.microsoft.com/office/drawing/2012/chart" uri="{CE6537A1-D6FC-4f65-9D91-7224C49458BB}">
                  <c15:dlblFieldTable>
                    <c15:dlblFTEntry>
                      <c15:txfldGUID>{3F619A57-A032-44C3-9B09-92A21DB2FE28}</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C45-4A4E-A3C8-E38415F87A32}"/>
                </c:ext>
                <c:ext xmlns:c15="http://schemas.microsoft.com/office/drawing/2012/chart" uri="{CE6537A1-D6FC-4f65-9D91-7224C49458BB}">
                  <c15:dlblFieldTable>
                    <c15:dlblFTEntry>
                      <c15:txfldGUID>{331030A3-4DD2-4F0C-B608-6EDAF74984B6}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C45-4A4E-A3C8-E38415F87A32}"/>
                </c:ext>
                <c:ext xmlns:c15="http://schemas.microsoft.com/office/drawing/2012/chart" uri="{CE6537A1-D6FC-4f65-9D91-7224C49458BB}">
                  <c15:dlblFieldTable>
                    <c15:dlblFTEntry>
                      <c15:txfldGUID>{CCFA4F82-45BC-47E5-9C70-D98C484D81B3}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C45-4A4E-A3C8-E38415F87A32}"/>
                </c:ext>
                <c:ext xmlns:c15="http://schemas.microsoft.com/office/drawing/2012/chart" uri="{CE6537A1-D6FC-4f65-9D91-7224C49458BB}">
                  <c15:dlblFieldTable>
                    <c15:dlblFTEntry>
                      <c15:txfldGUID>{3FCE9CE8-005C-4E67-BA49-50E7676A1E59}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C45-4A4E-A3C8-E38415F87A32}"/>
                </c:ext>
                <c:ext xmlns:c15="http://schemas.microsoft.com/office/drawing/2012/chart" uri="{CE6537A1-D6FC-4f65-9D91-7224C49458BB}">
                  <c15:dlblFieldTable>
                    <c15:dlblFTEntry>
                      <c15:txfldGUID>{A386C345-9AF7-4D6E-A534-3C6095E795C6}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C45-4A4E-A3C8-E38415F87A32}"/>
                </c:ext>
                <c:ext xmlns:c15="http://schemas.microsoft.com/office/drawing/2012/chart" uri="{CE6537A1-D6FC-4f65-9D91-7224C49458BB}">
                  <c15:dlblFieldTable>
                    <c15:dlblFTEntry>
                      <c15:txfldGUID>{6309C0D7-C382-4A16-903D-6E7D76C76F3D}</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C45-4A4E-A3C8-E38415F87A32}"/>
                </c:ext>
                <c:ext xmlns:c15="http://schemas.microsoft.com/office/drawing/2012/chart" uri="{CE6537A1-D6FC-4f65-9D91-7224C49458BB}">
                  <c15:dlblFieldTable>
                    <c15:dlblFTEntry>
                      <c15:txfldGUID>{ACBABC92-6C75-4D09-BAAF-A8BCC619E3CE}</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C45-4A4E-A3C8-E38415F87A32}"/>
                </c:ext>
                <c:ext xmlns:c15="http://schemas.microsoft.com/office/drawing/2012/chart" uri="{CE6537A1-D6FC-4f65-9D91-7224C49458BB}">
                  <c15:dlblFieldTable>
                    <c15:dlblFTEntry>
                      <c15:txfldGUID>{542B1589-183E-4BC4-B9C1-13E21F1CA13B}</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C45-4A4E-A3C8-E38415F87A32}"/>
                </c:ext>
                <c:ext xmlns:c15="http://schemas.microsoft.com/office/drawing/2012/chart" uri="{CE6537A1-D6FC-4f65-9D91-7224C49458BB}">
                  <c15:dlblFieldTable>
                    <c15:dlblFTEntry>
                      <c15:txfldGUID>{CA0F50E6-D1BB-4559-8DFF-D16D2641B2E4}</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12</c:v>
                </c:pt>
                <c:pt idx="16">
                  <c:v>11.2</c:v>
                </c:pt>
                <c:pt idx="24">
                  <c:v>9.8000000000000007</c:v>
                </c:pt>
                <c:pt idx="32">
                  <c:v>9.3000000000000007</c:v>
                </c:pt>
              </c:numCache>
            </c:numRef>
          </c:xVal>
          <c:yVal>
            <c:numRef>
              <c:f>公会計指標分析・財政指標組合せ分析表!$BP$73:$DC$73</c:f>
              <c:numCache>
                <c:formatCode>#,##0.0;"▲ "#,##0.0</c:formatCode>
                <c:ptCount val="40"/>
                <c:pt idx="0">
                  <c:v>52.6</c:v>
                </c:pt>
                <c:pt idx="8">
                  <c:v>31.6</c:v>
                </c:pt>
                <c:pt idx="16">
                  <c:v>10.5</c:v>
                </c:pt>
                <c:pt idx="24">
                  <c:v>18.600000000000001</c:v>
                </c:pt>
                <c:pt idx="32">
                  <c:v>27.4</c:v>
                </c:pt>
              </c:numCache>
            </c:numRef>
          </c:yVal>
          <c:smooth val="0"/>
          <c:extLst xmlns:c16r2="http://schemas.microsoft.com/office/drawing/2015/06/chart">
            <c:ext xmlns:c16="http://schemas.microsoft.com/office/drawing/2014/chart" uri="{C3380CC4-5D6E-409C-BE32-E72D297353CC}">
              <c16:uniqueId val="{00000009-7C45-4A4E-A3C8-E38415F87A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C45-4A4E-A3C8-E38415F87A32}"/>
                </c:ext>
                <c:ext xmlns:c15="http://schemas.microsoft.com/office/drawing/2012/chart" uri="{CE6537A1-D6FC-4f65-9D91-7224C49458BB}">
                  <c15:dlblFieldTable>
                    <c15:dlblFTEntry>
                      <c15:txfldGUID>{E30AF62F-2F45-42C3-BD8D-4806ABFCDF61}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C45-4A4E-A3C8-E38415F87A32}"/>
                </c:ext>
                <c:ext xmlns:c15="http://schemas.microsoft.com/office/drawing/2012/chart" uri="{CE6537A1-D6FC-4f65-9D91-7224C49458BB}">
                  <c15:dlblFieldTable>
                    <c15:dlblFTEntry>
                      <c15:txfldGUID>{15528355-8773-4EB6-9834-11EB55B78942}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C45-4A4E-A3C8-E38415F87A32}"/>
                </c:ext>
                <c:ext xmlns:c15="http://schemas.microsoft.com/office/drawing/2012/chart" uri="{CE6537A1-D6FC-4f65-9D91-7224C49458BB}">
                  <c15:dlblFieldTable>
                    <c15:dlblFTEntry>
                      <c15:txfldGUID>{58BCC6E2-EF38-467A-97CE-1AE1AB6FF6B4}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C45-4A4E-A3C8-E38415F87A32}"/>
                </c:ext>
                <c:ext xmlns:c15="http://schemas.microsoft.com/office/drawing/2012/chart" uri="{CE6537A1-D6FC-4f65-9D91-7224C49458BB}">
                  <c15:dlblFieldTable>
                    <c15:dlblFTEntry>
                      <c15:txfldGUID>{DB6141F9-EE05-4013-8B50-E7609521DD33}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C45-4A4E-A3C8-E38415F87A32}"/>
                </c:ext>
                <c:ext xmlns:c15="http://schemas.microsoft.com/office/drawing/2012/chart" uri="{CE6537A1-D6FC-4f65-9D91-7224C49458BB}">
                  <c15:dlblFieldTable>
                    <c15:dlblFTEntry>
                      <c15:txfldGUID>{C84D4A98-7169-4AF2-99EB-E5F8EB27F39D}</c15:txfldGUID>
                      <c15:f>#REF!</c15:f>
                      <c15:dlblFieldTableCache>
                        <c:ptCount val="1"/>
                        <c:pt idx="0">
                          <c:v>#REF!</c:v>
                        </c:pt>
                      </c15:dlblFieldTableCache>
                    </c15:dlblFTEntry>
                  </c15:dlblFieldTable>
                  <c15:showDataLabelsRange val="0"/>
                </c:ext>
              </c:extLst>
            </c:dLbl>
            <c:dLbl>
              <c:idx val="8"/>
              <c:layout>
                <c:manualLayout>
                  <c:x val="0"/>
                  <c:y val="4.7050942286049726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C45-4A4E-A3C8-E38415F87A32}"/>
                </c:ext>
                <c:ext xmlns:c15="http://schemas.microsoft.com/office/drawing/2012/chart" uri="{CE6537A1-D6FC-4f65-9D91-7224C49458BB}">
                  <c15:dlblFieldTable>
                    <c15:dlblFTEntry>
                      <c15:txfldGUID>{0270BD97-A25F-41C2-9503-B1DDB33ACDFF}</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2.9102881210926451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C45-4A4E-A3C8-E38415F87A32}"/>
                </c:ext>
                <c:ext xmlns:c15="http://schemas.microsoft.com/office/drawing/2012/chart" uri="{CE6537A1-D6FC-4f65-9D91-7224C49458BB}">
                  <c15:dlblFieldTable>
                    <c15:dlblFTEntry>
                      <c15:txfldGUID>{B641EDD8-CA4B-4E68-84B4-B17C40380FB9}</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7948061075123277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C45-4A4E-A3C8-E38415F87A32}"/>
                </c:ext>
                <c:ext xmlns:c15="http://schemas.microsoft.com/office/drawing/2012/chart" uri="{CE6537A1-D6FC-4f65-9D91-7224C49458BB}">
                  <c15:dlblFieldTable>
                    <c15:dlblFTEntry>
                      <c15:txfldGUID>{18CC39B4-E16D-4BF0-B1DD-B843EC470C11}</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C45-4A4E-A3C8-E38415F87A32}"/>
                </c:ext>
                <c:ext xmlns:c15="http://schemas.microsoft.com/office/drawing/2012/chart" uri="{CE6537A1-D6FC-4f65-9D91-7224C49458BB}">
                  <c15:dlblFieldTable>
                    <c15:dlblFTEntry>
                      <c15:txfldGUID>{B89DBA8F-904D-4BA9-A544-9013C3AAEC38}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xmlns:c16r2="http://schemas.microsoft.com/office/drawing/2015/06/chart">
            <c:ext xmlns:c16="http://schemas.microsoft.com/office/drawing/2014/chart" uri="{C3380CC4-5D6E-409C-BE32-E72D297353CC}">
              <c16:uniqueId val="{00000013-7C45-4A4E-A3C8-E38415F87A32}"/>
            </c:ext>
          </c:extLst>
        </c:ser>
        <c:dLbls>
          <c:showLegendKey val="0"/>
          <c:showVal val="1"/>
          <c:showCatName val="0"/>
          <c:showSerName val="0"/>
          <c:showPercent val="0"/>
          <c:showBubbleSize val="0"/>
        </c:dLbls>
        <c:axId val="1338494872"/>
        <c:axId val="1338500752"/>
      </c:scatterChart>
      <c:valAx>
        <c:axId val="1338494872"/>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8500752"/>
        <c:crosses val="autoZero"/>
        <c:crossBetween val="midCat"/>
      </c:valAx>
      <c:valAx>
        <c:axId val="1338500752"/>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3384948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年度から償還額の大きい起債の償還を開始したため増加したものの、その後は償還終了した起債の影響で漸減している。公営企業債の元利償還金に対する繰入金も同様に漸減しているが、令和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年においては微増となっている。債務負担行為に基づく支出額については、平成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年度に町内で２園目の認定こども園の開園に伴う補助金の交付を開始したことにより増加したもののその後新規交付は行っていないため漸減している。</a:t>
          </a:r>
        </a:p>
        <a:p>
          <a:r>
            <a:rPr kumimoji="1" lang="ja-JP" altLang="en-US" sz="1400">
              <a:latin typeface="ＭＳ ゴシック" pitchFamily="49" charset="-128"/>
              <a:ea typeface="ＭＳ ゴシック" pitchFamily="49" charset="-128"/>
            </a:rPr>
            <a:t>　現在、臨時財政対策債も含めた新規発行債の抑制（元金償還額以内）に取り組んでおり、実質公債費比率の分子の減少に努める。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規発行債の抑制（元金償還額以内）に取り組んでいる。今後は新庁舎整備に係る新規発行債の増加が見込まれるが事業費自体が過大とならないよう注意し、発行抑制に取り組むことにより改善を図る。</a:t>
          </a:r>
        </a:p>
        <a:p>
          <a:r>
            <a:rPr kumimoji="1" lang="ja-JP" altLang="en-US" sz="1400">
              <a:latin typeface="ＭＳ ゴシック" pitchFamily="49" charset="-128"/>
              <a:ea typeface="ＭＳ ゴシック" pitchFamily="49" charset="-128"/>
            </a:rPr>
            <a:t>　債務負担行為に基づく支出予定額については漸減している。</a:t>
          </a:r>
        </a:p>
        <a:p>
          <a:r>
            <a:rPr kumimoji="1" lang="ja-JP" altLang="en-US" sz="1400">
              <a:latin typeface="ＭＳ ゴシック" pitchFamily="49" charset="-128"/>
              <a:ea typeface="ＭＳ ゴシック" pitchFamily="49" charset="-128"/>
            </a:rPr>
            <a:t>　公営企業債等繰入見込額については、公共下水道事業特別会計が割合として大きいものとなっているが減少傾向となっており、今後も同様の傾向で推移すると考えられる。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山形県河北町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・特定目的基金のうち庁舎建設基金は、老朽化した庁舎を建て替える新庁舎整備事業を実施するためのものであり、令和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年度は基金への積み立てと計画的な取り崩しを行っており、基金残高は約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千万円の減となっている。一方で、ふるさと応援基金については、当町へ頂いたふるさと納税を原資として積み立てることとしており、令和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千万円を積み立てたが、事業実施のために約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千万円取り崩したことから基金残高は約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千万円の増となっている。これらの特定目的基金の増減の影響から基金全体としては約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事業完了までは積み立てと取り崩しを行っていくが、事業の進捗に伴い残高は減少していく予定である。庁舎建設基金の減少により全体の基金残高についても減少していくもの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・ふるさと応援基金：子育て及び教育に関する事業、協働のまちづくりに関する事業、地域文化の伝承・育成に関する事業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・庁舎建設基金：老朽化した庁舎を建て替える新庁舎整備事業の推進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・公共施設維持補修基金：計画的な公共施設の維持補修に関する事業の推進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年度はふるさと納税分の約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千万円を積み立てる一方で、事業実施のために約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千万円取り崩したことから基金残高は約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・庁舎建設基金：令和元年度は計画通り約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億円を積み立てる一方で、新庁舎建設の本体工事を実施するための約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千万円の取り崩しをおこなったため残高としては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・公共施設維持補修基金：維持補修のために取り崩した金額は昨年と同程度であったものの、積立額が減少したことから、残高が減少している。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・ふるさと応援基金：ふるさと納税で得られた財源を有効活用し、今後も計画的な事業実施のために使っていく予定。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・庁舎建設基金：庁舎建設基金は事業完了までは毎年積み立てていくものの、新庁舎整備事業の進捗に伴い取り崩すため残高は減少していく予定。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・公共施設維持補修基金：計画的な公共施設の維持補修に活用していく。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で見込んでいた以上の歳入があったことや、事業における不用額が出たことで発生した決算剰余金を財政調整基金へ積み立てており、取り崩し額よりも積み立てられる額のほうが大きいことから増加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％程度を確保することを目途としており、今後も過大な増減の無いように維持していくことに努める。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・防災行政無線整備事業のために借り入れした地方債の償還財源とするため減債基金へ積み立てし、取り崩しを行っている。取り崩し額のほうが大きいため毎年漸減していく。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・今後も計画的に積み立てと取り崩しを行っていくが、取り崩し額のほうが大きいため毎年漸減していき、令和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年度の償還終了まで継続する見込みである。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17,998
17,812
52.45
12,983,350
12,747,658
184,792
4,721,937
7,148,684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明朝" panose="02020609040205080304" pitchFamily="17" charset="-128"/>
              <a:ea typeface="ＭＳ 明朝" panose="02020609040205080304" pitchFamily="17" charset="-128"/>
            </a:rPr>
            <a:t>有形固定資産のなかのインフラ資産については、建物減価償却累計の若干の増があるほか、新庁舎整備事業スタートに伴う事業用資産の建物資産が増加している。また経年進行に伴い既存施設の減価償却も増しているため有形固定資産減価償却率全体としては微増となった。</a:t>
          </a:r>
          <a:endParaRPr kumimoji="1" lang="en-US" altLang="ja-JP" sz="1100">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引き続き施設の必要性等を踏まえながら更新・長寿命化・廃止といった施設の整理を進めていく。</a:t>
          </a:r>
          <a:endParaRPr lang="ja-JP" altLang="ja-JP">
            <a:effectLst/>
            <a:latin typeface="ＭＳ 明朝" panose="02020609040205080304" pitchFamily="17" charset="-128"/>
            <a:ea typeface="ＭＳ 明朝" panose="02020609040205080304" pitchFamily="17"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102506</xdr:rowOff>
    </xdr:from>
    <xdr:ext cx="405111" cy="259045"/>
    <xdr:sp macro="" textlink="">
      <xdr:nvSpPr>
        <xdr:cNvPr id="68" name="有形固定資産減価償却率平均値テキスト"/>
        <xdr:cNvSpPr txBox="1"/>
      </xdr:nvSpPr>
      <xdr:spPr>
        <a:xfrm>
          <a:off x="4813300" y="5846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83947</xdr:rowOff>
    </xdr:from>
    <xdr:to>
      <xdr:col>23</xdr:col>
      <xdr:colOff>136525</xdr:colOff>
      <xdr:row>31</xdr:row>
      <xdr:rowOff>14097</xdr:rowOff>
    </xdr:to>
    <xdr:sp macro="" textlink="">
      <xdr:nvSpPr>
        <xdr:cNvPr id="79" name="楕円 78"/>
        <xdr:cNvSpPr/>
      </xdr:nvSpPr>
      <xdr:spPr>
        <a:xfrm>
          <a:off x="47117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62374</xdr:rowOff>
    </xdr:from>
    <xdr:ext cx="405111" cy="259045"/>
    <xdr:sp macro="" textlink="">
      <xdr:nvSpPr>
        <xdr:cNvPr id="80" name="有形固定資産減価償却率該当値テキスト"/>
        <xdr:cNvSpPr txBox="1"/>
      </xdr:nvSpPr>
      <xdr:spPr>
        <a:xfrm>
          <a:off x="4813300" y="597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169037</xdr:rowOff>
    </xdr:from>
    <xdr:to>
      <xdr:col>19</xdr:col>
      <xdr:colOff>187325</xdr:colOff>
      <xdr:row>30</xdr:row>
      <xdr:rowOff>99187</xdr:rowOff>
    </xdr:to>
    <xdr:sp macro="" textlink="">
      <xdr:nvSpPr>
        <xdr:cNvPr id="81" name="楕円 80"/>
        <xdr:cNvSpPr/>
      </xdr:nvSpPr>
      <xdr:spPr>
        <a:xfrm>
          <a:off x="4000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48387</xdr:rowOff>
    </xdr:from>
    <xdr:to>
      <xdr:col>23</xdr:col>
      <xdr:colOff>85725</xdr:colOff>
      <xdr:row>30</xdr:row>
      <xdr:rowOff>134747</xdr:rowOff>
    </xdr:to>
    <xdr:cxnSp macro="">
      <xdr:nvCxnSpPr>
        <xdr:cNvPr id="82" name="直線コネクタ 81"/>
        <xdr:cNvCxnSpPr/>
      </xdr:nvCxnSpPr>
      <xdr:spPr>
        <a:xfrm>
          <a:off x="4051300" y="5963412"/>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125857</xdr:rowOff>
    </xdr:from>
    <xdr:to>
      <xdr:col>15</xdr:col>
      <xdr:colOff>187325</xdr:colOff>
      <xdr:row>30</xdr:row>
      <xdr:rowOff>56007</xdr:rowOff>
    </xdr:to>
    <xdr:sp macro="" textlink="">
      <xdr:nvSpPr>
        <xdr:cNvPr id="83" name="楕円 82"/>
        <xdr:cNvSpPr/>
      </xdr:nvSpPr>
      <xdr:spPr>
        <a:xfrm>
          <a:off x="3238500" y="58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5207</xdr:rowOff>
    </xdr:from>
    <xdr:to>
      <xdr:col>19</xdr:col>
      <xdr:colOff>136525</xdr:colOff>
      <xdr:row>30</xdr:row>
      <xdr:rowOff>48387</xdr:rowOff>
    </xdr:to>
    <xdr:cxnSp macro="">
      <xdr:nvCxnSpPr>
        <xdr:cNvPr id="84" name="直線コネクタ 83"/>
        <xdr:cNvCxnSpPr/>
      </xdr:nvCxnSpPr>
      <xdr:spPr>
        <a:xfrm>
          <a:off x="3289300" y="592023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5" name="楕円 84"/>
        <xdr:cNvSpPr/>
      </xdr:nvSpPr>
      <xdr:spPr>
        <a:xfrm>
          <a:off x="247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30</xdr:row>
      <xdr:rowOff>5207</xdr:rowOff>
    </xdr:to>
    <xdr:cxnSp macro="">
      <xdr:nvCxnSpPr>
        <xdr:cNvPr id="86" name="直線コネクタ 85"/>
        <xdr:cNvCxnSpPr/>
      </xdr:nvCxnSpPr>
      <xdr:spPr>
        <a:xfrm>
          <a:off x="2527300" y="5838190"/>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107315</xdr:rowOff>
    </xdr:from>
    <xdr:to>
      <xdr:col>7</xdr:col>
      <xdr:colOff>187325</xdr:colOff>
      <xdr:row>29</xdr:row>
      <xdr:rowOff>37465</xdr:rowOff>
    </xdr:to>
    <xdr:sp macro="" textlink="">
      <xdr:nvSpPr>
        <xdr:cNvPr id="87" name="楕円 86"/>
        <xdr:cNvSpPr/>
      </xdr:nvSpPr>
      <xdr:spPr>
        <a:xfrm>
          <a:off x="1714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158115</xdr:rowOff>
    </xdr:from>
    <xdr:to>
      <xdr:col>11</xdr:col>
      <xdr:colOff>136525</xdr:colOff>
      <xdr:row>29</xdr:row>
      <xdr:rowOff>94615</xdr:rowOff>
    </xdr:to>
    <xdr:cxnSp macro="">
      <xdr:nvCxnSpPr>
        <xdr:cNvPr id="88" name="直線コネクタ 87"/>
        <xdr:cNvCxnSpPr/>
      </xdr:nvCxnSpPr>
      <xdr:spPr>
        <a:xfrm>
          <a:off x="1765300" y="5730240"/>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89" name="n_1aveValue有形固定資産減価償却率"/>
        <xdr:cNvSpPr txBox="1"/>
      </xdr:nvSpPr>
      <xdr:spPr>
        <a:xfrm>
          <a:off x="38360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90" name="n_2aveValue有形固定資産減価償却率"/>
        <xdr:cNvSpPr txBox="1"/>
      </xdr:nvSpPr>
      <xdr:spPr>
        <a:xfrm>
          <a:off x="3086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1" name="n_3aveValue有形固定資産減価償却率"/>
        <xdr:cNvSpPr txBox="1"/>
      </xdr:nvSpPr>
      <xdr:spPr>
        <a:xfrm>
          <a:off x="2324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92" name="n_4aveValue有形固定資産減価償却率"/>
        <xdr:cNvSpPr txBox="1"/>
      </xdr:nvSpPr>
      <xdr:spPr>
        <a:xfrm>
          <a:off x="1562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115714</xdr:rowOff>
    </xdr:from>
    <xdr:ext cx="405111" cy="259045"/>
    <xdr:sp macro="" textlink="">
      <xdr:nvSpPr>
        <xdr:cNvPr id="93" name="n_1mainValue有形固定資産減価償却率"/>
        <xdr:cNvSpPr txBox="1"/>
      </xdr:nvSpPr>
      <xdr:spPr>
        <a:xfrm>
          <a:off x="3836044" y="568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72534</xdr:rowOff>
    </xdr:from>
    <xdr:ext cx="405111" cy="259045"/>
    <xdr:sp macro="" textlink="">
      <xdr:nvSpPr>
        <xdr:cNvPr id="94" name="n_2mainValue有形固定資産減価償却率"/>
        <xdr:cNvSpPr txBox="1"/>
      </xdr:nvSpPr>
      <xdr:spPr>
        <a:xfrm>
          <a:off x="3086744" y="564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5" name="n_3main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6" name="n_4mainValue有形固定資産減価償却率"/>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明朝" panose="02020609040205080304" pitchFamily="17" charset="-128"/>
              <a:ea typeface="ＭＳ 明朝" panose="02020609040205080304" pitchFamily="17" charset="-128"/>
            </a:rPr>
            <a:t>経常一般財源等の確保が不透明ななか、新庁舎整備事業スタートに伴う起債発行により債務償還比率が類似団体内平均値を上回ったが</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引き続き、プライマリーバランスを意識した借入を実施することで比率上昇を抑えていく。</a:t>
          </a:r>
          <a:endParaRPr lang="ja-JP" altLang="ja-JP">
            <a:effectLst/>
            <a:latin typeface="ＭＳ 明朝" panose="02020609040205080304" pitchFamily="17" charset="-128"/>
            <a:ea typeface="ＭＳ 明朝" panose="02020609040205080304" pitchFamily="17"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5" name="直線コネクタ 124"/>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6" name="債務償還比率最小値テキスト"/>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7" name="直線コネクタ 126"/>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8" name="債務償還比率最大値テキスト"/>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9" name="直線コネクタ 128"/>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73730</xdr:rowOff>
    </xdr:from>
    <xdr:ext cx="469744" cy="259045"/>
    <xdr:sp macro="" textlink="">
      <xdr:nvSpPr>
        <xdr:cNvPr id="130" name="債務償還比率平均値テキスト"/>
        <xdr:cNvSpPr txBox="1"/>
      </xdr:nvSpPr>
      <xdr:spPr>
        <a:xfrm>
          <a:off x="14846300" y="598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1" name="フローチャート: 判断 130"/>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32" name="フローチャート: 判断 131"/>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3" name="フローチャート: 判断 132"/>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4" name="フローチャート: 判断 133"/>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5" name="フローチャート: 判断 134"/>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147288</xdr:rowOff>
    </xdr:from>
    <xdr:to>
      <xdr:col>76</xdr:col>
      <xdr:colOff>73025</xdr:colOff>
      <xdr:row>32</xdr:row>
      <xdr:rowOff>77438</xdr:rowOff>
    </xdr:to>
    <xdr:sp macro="" textlink="">
      <xdr:nvSpPr>
        <xdr:cNvPr id="141" name="楕円 140"/>
        <xdr:cNvSpPr/>
      </xdr:nvSpPr>
      <xdr:spPr>
        <a:xfrm>
          <a:off x="14744700" y="6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125715</xdr:rowOff>
    </xdr:from>
    <xdr:ext cx="469744" cy="259045"/>
    <xdr:sp macro="" textlink="">
      <xdr:nvSpPr>
        <xdr:cNvPr id="142" name="債務償還比率該当値テキスト"/>
        <xdr:cNvSpPr txBox="1"/>
      </xdr:nvSpPr>
      <xdr:spPr>
        <a:xfrm>
          <a:off x="14846300" y="621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65606</xdr:rowOff>
    </xdr:from>
    <xdr:to>
      <xdr:col>72</xdr:col>
      <xdr:colOff>123825</xdr:colOff>
      <xdr:row>31</xdr:row>
      <xdr:rowOff>167206</xdr:rowOff>
    </xdr:to>
    <xdr:sp macro="" textlink="">
      <xdr:nvSpPr>
        <xdr:cNvPr id="143" name="楕円 142"/>
        <xdr:cNvSpPr/>
      </xdr:nvSpPr>
      <xdr:spPr>
        <a:xfrm>
          <a:off x="14033500" y="615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116406</xdr:rowOff>
    </xdr:from>
    <xdr:to>
      <xdr:col>76</xdr:col>
      <xdr:colOff>22225</xdr:colOff>
      <xdr:row>32</xdr:row>
      <xdr:rowOff>26638</xdr:rowOff>
    </xdr:to>
    <xdr:cxnSp macro="">
      <xdr:nvCxnSpPr>
        <xdr:cNvPr id="144" name="直線コネクタ 143"/>
        <xdr:cNvCxnSpPr/>
      </xdr:nvCxnSpPr>
      <xdr:spPr>
        <a:xfrm>
          <a:off x="14084300" y="6202881"/>
          <a:ext cx="711200" cy="8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39878</xdr:rowOff>
    </xdr:from>
    <xdr:to>
      <xdr:col>68</xdr:col>
      <xdr:colOff>123825</xdr:colOff>
      <xdr:row>31</xdr:row>
      <xdr:rowOff>141478</xdr:rowOff>
    </xdr:to>
    <xdr:sp macro="" textlink="">
      <xdr:nvSpPr>
        <xdr:cNvPr id="145" name="楕円 144"/>
        <xdr:cNvSpPr/>
      </xdr:nvSpPr>
      <xdr:spPr>
        <a:xfrm>
          <a:off x="13271500" y="61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90678</xdr:rowOff>
    </xdr:from>
    <xdr:to>
      <xdr:col>72</xdr:col>
      <xdr:colOff>73025</xdr:colOff>
      <xdr:row>31</xdr:row>
      <xdr:rowOff>116406</xdr:rowOff>
    </xdr:to>
    <xdr:cxnSp macro="">
      <xdr:nvCxnSpPr>
        <xdr:cNvPr id="146" name="直線コネクタ 145"/>
        <xdr:cNvCxnSpPr/>
      </xdr:nvCxnSpPr>
      <xdr:spPr>
        <a:xfrm>
          <a:off x="13322300" y="6177153"/>
          <a:ext cx="762000" cy="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152506</xdr:rowOff>
    </xdr:from>
    <xdr:to>
      <xdr:col>64</xdr:col>
      <xdr:colOff>123825</xdr:colOff>
      <xdr:row>32</xdr:row>
      <xdr:rowOff>82656</xdr:rowOff>
    </xdr:to>
    <xdr:sp macro="" textlink="">
      <xdr:nvSpPr>
        <xdr:cNvPr id="147" name="楕円 146"/>
        <xdr:cNvSpPr/>
      </xdr:nvSpPr>
      <xdr:spPr>
        <a:xfrm>
          <a:off x="12509500" y="62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90678</xdr:rowOff>
    </xdr:from>
    <xdr:to>
      <xdr:col>68</xdr:col>
      <xdr:colOff>73025</xdr:colOff>
      <xdr:row>32</xdr:row>
      <xdr:rowOff>31856</xdr:rowOff>
    </xdr:to>
    <xdr:cxnSp macro="">
      <xdr:nvCxnSpPr>
        <xdr:cNvPr id="148" name="直線コネクタ 147"/>
        <xdr:cNvCxnSpPr/>
      </xdr:nvCxnSpPr>
      <xdr:spPr>
        <a:xfrm flipV="1">
          <a:off x="12560300" y="6177153"/>
          <a:ext cx="762000" cy="11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63638</xdr:rowOff>
    </xdr:from>
    <xdr:to>
      <xdr:col>60</xdr:col>
      <xdr:colOff>123825</xdr:colOff>
      <xdr:row>32</xdr:row>
      <xdr:rowOff>165238</xdr:rowOff>
    </xdr:to>
    <xdr:sp macro="" textlink="">
      <xdr:nvSpPr>
        <xdr:cNvPr id="149" name="楕円 148"/>
        <xdr:cNvSpPr/>
      </xdr:nvSpPr>
      <xdr:spPr>
        <a:xfrm>
          <a:off x="11747500" y="63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31856</xdr:rowOff>
    </xdr:from>
    <xdr:to>
      <xdr:col>64</xdr:col>
      <xdr:colOff>73025</xdr:colOff>
      <xdr:row>32</xdr:row>
      <xdr:rowOff>114438</xdr:rowOff>
    </xdr:to>
    <xdr:cxnSp macro="">
      <xdr:nvCxnSpPr>
        <xdr:cNvPr id="150" name="直線コネクタ 149"/>
        <xdr:cNvCxnSpPr/>
      </xdr:nvCxnSpPr>
      <xdr:spPr>
        <a:xfrm flipV="1">
          <a:off x="11798300" y="6289781"/>
          <a:ext cx="762000" cy="8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88356</xdr:rowOff>
    </xdr:from>
    <xdr:ext cx="469744" cy="259045"/>
    <xdr:sp macro="" textlink="">
      <xdr:nvSpPr>
        <xdr:cNvPr id="151" name="n_1aveValue債務償還比率"/>
        <xdr:cNvSpPr txBox="1"/>
      </xdr:nvSpPr>
      <xdr:spPr>
        <a:xfrm>
          <a:off x="13836727" y="634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120381</xdr:rowOff>
    </xdr:from>
    <xdr:ext cx="469744" cy="259045"/>
    <xdr:sp macro="" textlink="">
      <xdr:nvSpPr>
        <xdr:cNvPr id="152" name="n_2aveValue債務償還比率"/>
        <xdr:cNvSpPr txBox="1"/>
      </xdr:nvSpPr>
      <xdr:spPr>
        <a:xfrm>
          <a:off x="13087427" y="637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140172</xdr:rowOff>
    </xdr:from>
    <xdr:ext cx="469744" cy="259045"/>
    <xdr:sp macro="" textlink="">
      <xdr:nvSpPr>
        <xdr:cNvPr id="153" name="n_3aveValue債務償還比率"/>
        <xdr:cNvSpPr txBox="1"/>
      </xdr:nvSpPr>
      <xdr:spPr>
        <a:xfrm>
          <a:off x="12325427" y="63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4557</xdr:rowOff>
    </xdr:from>
    <xdr:ext cx="469744" cy="259045"/>
    <xdr:sp macro="" textlink="">
      <xdr:nvSpPr>
        <xdr:cNvPr id="154" name="n_4aveValue債務償還比率"/>
        <xdr:cNvSpPr txBox="1"/>
      </xdr:nvSpPr>
      <xdr:spPr>
        <a:xfrm>
          <a:off x="11563427" y="609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12283</xdr:rowOff>
    </xdr:from>
    <xdr:ext cx="469744" cy="259045"/>
    <xdr:sp macro="" textlink="">
      <xdr:nvSpPr>
        <xdr:cNvPr id="155" name="n_1mainValue債務償還比率"/>
        <xdr:cNvSpPr txBox="1"/>
      </xdr:nvSpPr>
      <xdr:spPr>
        <a:xfrm>
          <a:off x="13836727" y="592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158005</xdr:rowOff>
    </xdr:from>
    <xdr:ext cx="469744" cy="259045"/>
    <xdr:sp macro="" textlink="">
      <xdr:nvSpPr>
        <xdr:cNvPr id="156" name="n_2mainValue債務償還比率"/>
        <xdr:cNvSpPr txBox="1"/>
      </xdr:nvSpPr>
      <xdr:spPr>
        <a:xfrm>
          <a:off x="13087427" y="59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99183</xdr:rowOff>
    </xdr:from>
    <xdr:ext cx="469744" cy="259045"/>
    <xdr:sp macro="" textlink="">
      <xdr:nvSpPr>
        <xdr:cNvPr id="157" name="n_3mainValue債務償還比率"/>
        <xdr:cNvSpPr txBox="1"/>
      </xdr:nvSpPr>
      <xdr:spPr>
        <a:xfrm>
          <a:off x="12325427" y="60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156365</xdr:rowOff>
    </xdr:from>
    <xdr:ext cx="469744" cy="259045"/>
    <xdr:sp macro="" textlink="">
      <xdr:nvSpPr>
        <xdr:cNvPr id="158" name="n_4mainValue債務償還比率"/>
        <xdr:cNvSpPr txBox="1"/>
      </xdr:nvSpPr>
      <xdr:spPr>
        <a:xfrm>
          <a:off x="11563427" y="641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17,998
17,812
52.45
12,983,350
12,747,658
184,792
4,721,937
7,148,684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3" name="楕円 72"/>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80662</xdr:rowOff>
    </xdr:from>
    <xdr:ext cx="405111" cy="259045"/>
    <xdr:sp macro="" textlink="">
      <xdr:nvSpPr>
        <xdr:cNvPr id="74" name="【道路】&#10;有形固定資産減価償却率該当値テキスト"/>
        <xdr:cNvSpPr txBox="1"/>
      </xdr:nvSpPr>
      <xdr:spPr>
        <a:xfrm>
          <a:off x="4673600" y="642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5" name="楕円 74"/>
        <xdr:cNvSpPr/>
      </xdr:nvSpPr>
      <xdr:spPr>
        <a:xfrm>
          <a:off x="3746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131445</xdr:rowOff>
    </xdr:from>
    <xdr:to>
      <xdr:col>24</xdr:col>
      <xdr:colOff>63500</xdr:colOff>
      <xdr:row>38</xdr:row>
      <xdr:rowOff>108585</xdr:rowOff>
    </xdr:to>
    <xdr:cxnSp macro="">
      <xdr:nvCxnSpPr>
        <xdr:cNvPr id="76" name="直線コネクタ 75"/>
        <xdr:cNvCxnSpPr/>
      </xdr:nvCxnSpPr>
      <xdr:spPr>
        <a:xfrm>
          <a:off x="3797300" y="647509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131445</xdr:rowOff>
    </xdr:to>
    <xdr:cxnSp macro="">
      <xdr:nvCxnSpPr>
        <xdr:cNvPr id="78" name="直線コネクタ 77"/>
        <xdr:cNvCxnSpPr/>
      </xdr:nvCxnSpPr>
      <xdr:spPr>
        <a:xfrm>
          <a:off x="2908300" y="6442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9" name="楕円 78"/>
        <xdr:cNvSpPr/>
      </xdr:nvSpPr>
      <xdr:spPr>
        <a:xfrm>
          <a:off x="1968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64770</xdr:rowOff>
    </xdr:from>
    <xdr:to>
      <xdr:col>15</xdr:col>
      <xdr:colOff>50800</xdr:colOff>
      <xdr:row>37</xdr:row>
      <xdr:rowOff>99060</xdr:rowOff>
    </xdr:to>
    <xdr:cxnSp macro="">
      <xdr:nvCxnSpPr>
        <xdr:cNvPr id="80" name="直線コネクタ 79"/>
        <xdr:cNvCxnSpPr/>
      </xdr:nvCxnSpPr>
      <xdr:spPr>
        <a:xfrm>
          <a:off x="2019300" y="6408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1" name="楕円 80"/>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64770</xdr:rowOff>
    </xdr:to>
    <xdr:cxnSp macro="">
      <xdr:nvCxnSpPr>
        <xdr:cNvPr id="82" name="直線コネクタ 81"/>
        <xdr:cNvCxnSpPr/>
      </xdr:nvCxnSpPr>
      <xdr:spPr>
        <a:xfrm>
          <a:off x="1130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3" name="n_1aveValue【道路】&#10;有形固定資産減価償却率"/>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4" name="n_2aveValue【道路】&#10;有形固定資産減価償却率"/>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6" name="n_4aveValue【道路】&#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27322</xdr:rowOff>
    </xdr:from>
    <xdr:ext cx="405111" cy="259045"/>
    <xdr:sp macro="" textlink="">
      <xdr:nvSpPr>
        <xdr:cNvPr id="87" name="n_1mainValue【道路】&#10;有形固定資産減価償却率"/>
        <xdr:cNvSpPr txBox="1"/>
      </xdr:nvSpPr>
      <xdr:spPr>
        <a:xfrm>
          <a:off x="35820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132097</xdr:rowOff>
    </xdr:from>
    <xdr:ext cx="405111" cy="259045"/>
    <xdr:sp macro="" textlink="">
      <xdr:nvSpPr>
        <xdr:cNvPr id="89" name="n_3mainValue【道路】&#10;有形固定資産減価償却率"/>
        <xdr:cNvSpPr txBox="1"/>
      </xdr:nvSpPr>
      <xdr:spPr>
        <a:xfrm>
          <a:off x="1816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90" name="n_4mainValue【道路】&#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19" name="【道路】&#10;一人当たり延長平均値テキスト"/>
        <xdr:cNvSpPr txBox="1"/>
      </xdr:nvSpPr>
      <xdr:spPr>
        <a:xfrm>
          <a:off x="10515600" y="648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86341</xdr:rowOff>
    </xdr:from>
    <xdr:to>
      <xdr:col>55</xdr:col>
      <xdr:colOff>50800</xdr:colOff>
      <xdr:row>41</xdr:row>
      <xdr:rowOff>16491</xdr:rowOff>
    </xdr:to>
    <xdr:sp macro="" textlink="">
      <xdr:nvSpPr>
        <xdr:cNvPr id="130" name="楕円 129"/>
        <xdr:cNvSpPr/>
      </xdr:nvSpPr>
      <xdr:spPr>
        <a:xfrm>
          <a:off x="10426700" y="69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64768</xdr:rowOff>
    </xdr:from>
    <xdr:ext cx="534377" cy="259045"/>
    <xdr:sp macro="" textlink="">
      <xdr:nvSpPr>
        <xdr:cNvPr id="131" name="【道路】&#10;一人当たり延長該当値テキスト"/>
        <xdr:cNvSpPr txBox="1"/>
      </xdr:nvSpPr>
      <xdr:spPr>
        <a:xfrm>
          <a:off x="10515600" y="69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92018</xdr:rowOff>
    </xdr:from>
    <xdr:to>
      <xdr:col>50</xdr:col>
      <xdr:colOff>165100</xdr:colOff>
      <xdr:row>41</xdr:row>
      <xdr:rowOff>22168</xdr:rowOff>
    </xdr:to>
    <xdr:sp macro="" textlink="">
      <xdr:nvSpPr>
        <xdr:cNvPr id="132" name="楕円 131"/>
        <xdr:cNvSpPr/>
      </xdr:nvSpPr>
      <xdr:spPr>
        <a:xfrm>
          <a:off x="9588500" y="695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137141</xdr:rowOff>
    </xdr:from>
    <xdr:to>
      <xdr:col>55</xdr:col>
      <xdr:colOff>0</xdr:colOff>
      <xdr:row>40</xdr:row>
      <xdr:rowOff>142818</xdr:rowOff>
    </xdr:to>
    <xdr:cxnSp macro="">
      <xdr:nvCxnSpPr>
        <xdr:cNvPr id="133" name="直線コネクタ 132"/>
        <xdr:cNvCxnSpPr/>
      </xdr:nvCxnSpPr>
      <xdr:spPr>
        <a:xfrm flipV="1">
          <a:off x="9639300" y="6995141"/>
          <a:ext cx="8382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95504</xdr:rowOff>
    </xdr:from>
    <xdr:to>
      <xdr:col>46</xdr:col>
      <xdr:colOff>38100</xdr:colOff>
      <xdr:row>41</xdr:row>
      <xdr:rowOff>25654</xdr:rowOff>
    </xdr:to>
    <xdr:sp macro="" textlink="">
      <xdr:nvSpPr>
        <xdr:cNvPr id="134" name="楕円 133"/>
        <xdr:cNvSpPr/>
      </xdr:nvSpPr>
      <xdr:spPr>
        <a:xfrm>
          <a:off x="86995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142818</xdr:rowOff>
    </xdr:from>
    <xdr:to>
      <xdr:col>50</xdr:col>
      <xdr:colOff>114300</xdr:colOff>
      <xdr:row>40</xdr:row>
      <xdr:rowOff>146304</xdr:rowOff>
    </xdr:to>
    <xdr:cxnSp macro="">
      <xdr:nvCxnSpPr>
        <xdr:cNvPr id="135" name="直線コネクタ 134"/>
        <xdr:cNvCxnSpPr/>
      </xdr:nvCxnSpPr>
      <xdr:spPr>
        <a:xfrm flipV="1">
          <a:off x="8750300" y="7000818"/>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99428</xdr:rowOff>
    </xdr:from>
    <xdr:to>
      <xdr:col>41</xdr:col>
      <xdr:colOff>101600</xdr:colOff>
      <xdr:row>41</xdr:row>
      <xdr:rowOff>29578</xdr:rowOff>
    </xdr:to>
    <xdr:sp macro="" textlink="">
      <xdr:nvSpPr>
        <xdr:cNvPr id="136" name="楕円 135"/>
        <xdr:cNvSpPr/>
      </xdr:nvSpPr>
      <xdr:spPr>
        <a:xfrm>
          <a:off x="7810500" y="695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146304</xdr:rowOff>
    </xdr:from>
    <xdr:to>
      <xdr:col>45</xdr:col>
      <xdr:colOff>177800</xdr:colOff>
      <xdr:row>40</xdr:row>
      <xdr:rowOff>150228</xdr:rowOff>
    </xdr:to>
    <xdr:cxnSp macro="">
      <xdr:nvCxnSpPr>
        <xdr:cNvPr id="137" name="直線コネクタ 136"/>
        <xdr:cNvCxnSpPr/>
      </xdr:nvCxnSpPr>
      <xdr:spPr>
        <a:xfrm flipV="1">
          <a:off x="7861300" y="7004304"/>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102743</xdr:rowOff>
    </xdr:from>
    <xdr:to>
      <xdr:col>36</xdr:col>
      <xdr:colOff>165100</xdr:colOff>
      <xdr:row>41</xdr:row>
      <xdr:rowOff>32893</xdr:rowOff>
    </xdr:to>
    <xdr:sp macro="" textlink="">
      <xdr:nvSpPr>
        <xdr:cNvPr id="138" name="楕円 137"/>
        <xdr:cNvSpPr/>
      </xdr:nvSpPr>
      <xdr:spPr>
        <a:xfrm>
          <a:off x="6921500" y="69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150228</xdr:rowOff>
    </xdr:from>
    <xdr:to>
      <xdr:col>41</xdr:col>
      <xdr:colOff>50800</xdr:colOff>
      <xdr:row>40</xdr:row>
      <xdr:rowOff>153543</xdr:rowOff>
    </xdr:to>
    <xdr:cxnSp macro="">
      <xdr:nvCxnSpPr>
        <xdr:cNvPr id="139" name="直線コネクタ 138"/>
        <xdr:cNvCxnSpPr/>
      </xdr:nvCxnSpPr>
      <xdr:spPr>
        <a:xfrm flipV="1">
          <a:off x="6972300" y="7008228"/>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81005</xdr:rowOff>
    </xdr:from>
    <xdr:ext cx="534377" cy="259045"/>
    <xdr:sp macro="" textlink="">
      <xdr:nvSpPr>
        <xdr:cNvPr id="140" name="n_1aveValue【道路】&#10;一人当たり延長"/>
        <xdr:cNvSpPr txBox="1"/>
      </xdr:nvSpPr>
      <xdr:spPr>
        <a:xfrm>
          <a:off x="9359411"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41" name="n_2aveValue【道路】&#10;一人当たり延長"/>
        <xdr:cNvSpPr txBox="1"/>
      </xdr:nvSpPr>
      <xdr:spPr>
        <a:xfrm>
          <a:off x="8483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102417</xdr:rowOff>
    </xdr:from>
    <xdr:ext cx="534377" cy="259045"/>
    <xdr:sp macro="" textlink="">
      <xdr:nvSpPr>
        <xdr:cNvPr id="142" name="n_3aveValue【道路】&#10;一人当たり延長"/>
        <xdr:cNvSpPr txBox="1"/>
      </xdr:nvSpPr>
      <xdr:spPr>
        <a:xfrm>
          <a:off x="7594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43" name="n_4aveValue【道路】&#10;一人当たり延長"/>
        <xdr:cNvSpPr txBox="1"/>
      </xdr:nvSpPr>
      <xdr:spPr>
        <a:xfrm>
          <a:off x="6705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13295</xdr:rowOff>
    </xdr:from>
    <xdr:ext cx="534377" cy="259045"/>
    <xdr:sp macro="" textlink="">
      <xdr:nvSpPr>
        <xdr:cNvPr id="144" name="n_1mainValue【道路】&#10;一人当たり延長"/>
        <xdr:cNvSpPr txBox="1"/>
      </xdr:nvSpPr>
      <xdr:spPr>
        <a:xfrm>
          <a:off x="9359411" y="70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16781</xdr:rowOff>
    </xdr:from>
    <xdr:ext cx="534377" cy="259045"/>
    <xdr:sp macro="" textlink="">
      <xdr:nvSpPr>
        <xdr:cNvPr id="145" name="n_2mainValue【道路】&#10;一人当たり延長"/>
        <xdr:cNvSpPr txBox="1"/>
      </xdr:nvSpPr>
      <xdr:spPr>
        <a:xfrm>
          <a:off x="8483111" y="70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20705</xdr:rowOff>
    </xdr:from>
    <xdr:ext cx="534377" cy="259045"/>
    <xdr:sp macro="" textlink="">
      <xdr:nvSpPr>
        <xdr:cNvPr id="146" name="n_3mainValue【道路】&#10;一人当たり延長"/>
        <xdr:cNvSpPr txBox="1"/>
      </xdr:nvSpPr>
      <xdr:spPr>
        <a:xfrm>
          <a:off x="7594111" y="70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24020</xdr:rowOff>
    </xdr:from>
    <xdr:ext cx="534377" cy="259045"/>
    <xdr:sp macro="" textlink="">
      <xdr:nvSpPr>
        <xdr:cNvPr id="147" name="n_4mainValue【道路】&#10;一人当たり延長"/>
        <xdr:cNvSpPr txBox="1"/>
      </xdr:nvSpPr>
      <xdr:spPr>
        <a:xfrm>
          <a:off x="6705111" y="70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88" name="楕円 187"/>
        <xdr:cNvSpPr/>
      </xdr:nvSpPr>
      <xdr:spPr>
        <a:xfrm>
          <a:off x="4584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74312</xdr:rowOff>
    </xdr:from>
    <xdr:ext cx="405111" cy="259045"/>
    <xdr:sp macro="" textlink="">
      <xdr:nvSpPr>
        <xdr:cNvPr id="189" name="【橋りょう・トンネル】&#10;有形固定資産減価償却率該当値テキスト"/>
        <xdr:cNvSpPr txBox="1"/>
      </xdr:nvSpPr>
      <xdr:spPr>
        <a:xfrm>
          <a:off x="46736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90" name="楕円 189"/>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146685</xdr:rowOff>
    </xdr:from>
    <xdr:to>
      <xdr:col>24</xdr:col>
      <xdr:colOff>63500</xdr:colOff>
      <xdr:row>60</xdr:row>
      <xdr:rowOff>156210</xdr:rowOff>
    </xdr:to>
    <xdr:cxnSp macro="">
      <xdr:nvCxnSpPr>
        <xdr:cNvPr id="191" name="直線コネクタ 190"/>
        <xdr:cNvCxnSpPr/>
      </xdr:nvCxnSpPr>
      <xdr:spPr>
        <a:xfrm flipV="1">
          <a:off x="3797300" y="104336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82550</xdr:rowOff>
    </xdr:from>
    <xdr:to>
      <xdr:col>15</xdr:col>
      <xdr:colOff>101600</xdr:colOff>
      <xdr:row>61</xdr:row>
      <xdr:rowOff>12700</xdr:rowOff>
    </xdr:to>
    <xdr:sp macro="" textlink="">
      <xdr:nvSpPr>
        <xdr:cNvPr id="192" name="楕円 191"/>
        <xdr:cNvSpPr/>
      </xdr:nvSpPr>
      <xdr:spPr>
        <a:xfrm>
          <a:off x="2857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133350</xdr:rowOff>
    </xdr:from>
    <xdr:to>
      <xdr:col>19</xdr:col>
      <xdr:colOff>177800</xdr:colOff>
      <xdr:row>60</xdr:row>
      <xdr:rowOff>156210</xdr:rowOff>
    </xdr:to>
    <xdr:cxnSp macro="">
      <xdr:nvCxnSpPr>
        <xdr:cNvPr id="193" name="直線コネクタ 192"/>
        <xdr:cNvCxnSpPr/>
      </xdr:nvCxnSpPr>
      <xdr:spPr>
        <a:xfrm>
          <a:off x="2908300" y="10420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4" name="楕円 193"/>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133350</xdr:rowOff>
    </xdr:to>
    <xdr:cxnSp macro="">
      <xdr:nvCxnSpPr>
        <xdr:cNvPr id="195" name="直線コネクタ 194"/>
        <xdr:cNvCxnSpPr/>
      </xdr:nvCxnSpPr>
      <xdr:spPr>
        <a:xfrm>
          <a:off x="2019300" y="1041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50165</xdr:rowOff>
    </xdr:from>
    <xdr:to>
      <xdr:col>6</xdr:col>
      <xdr:colOff>38100</xdr:colOff>
      <xdr:row>60</xdr:row>
      <xdr:rowOff>151765</xdr:rowOff>
    </xdr:to>
    <xdr:sp macro="" textlink="">
      <xdr:nvSpPr>
        <xdr:cNvPr id="196" name="楕円 195"/>
        <xdr:cNvSpPr/>
      </xdr:nvSpPr>
      <xdr:spPr>
        <a:xfrm>
          <a:off x="1079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100965</xdr:rowOff>
    </xdr:from>
    <xdr:to>
      <xdr:col>10</xdr:col>
      <xdr:colOff>114300</xdr:colOff>
      <xdr:row>60</xdr:row>
      <xdr:rowOff>125730</xdr:rowOff>
    </xdr:to>
    <xdr:cxnSp macro="">
      <xdr:nvCxnSpPr>
        <xdr:cNvPr id="197" name="直線コネクタ 196"/>
        <xdr:cNvCxnSpPr/>
      </xdr:nvCxnSpPr>
      <xdr:spPr>
        <a:xfrm>
          <a:off x="1130300" y="103879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8" name="n_1aveValue【橋りょう・トンネル】&#10;有形固定資産減価償却率"/>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9" name="n_2aveValue【橋りょう・トンネ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200" name="n_3aveValue【橋りょう・トンネル】&#10;有形固定資産減価償却率"/>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橋りょう・トンネ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26687</xdr:rowOff>
    </xdr:from>
    <xdr:ext cx="405111" cy="259045"/>
    <xdr:sp macro="" textlink="">
      <xdr:nvSpPr>
        <xdr:cNvPr id="202" name="n_1mainValue【橋りょう・トンネ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3" name="n_2mainValue【橋りょう・トンネル】&#10;有形固定資産減価償却率"/>
        <xdr:cNvSpPr txBox="1"/>
      </xdr:nvSpPr>
      <xdr:spPr>
        <a:xfrm>
          <a:off x="2705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4" name="n_3mainValue【橋りょう・トンネル】&#10;有形固定資産減価償却率"/>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142892</xdr:rowOff>
    </xdr:from>
    <xdr:ext cx="405111" cy="259045"/>
    <xdr:sp macro="" textlink="">
      <xdr:nvSpPr>
        <xdr:cNvPr id="205" name="n_4mainValue【橋りょう・トンネル】&#10;有形固定資産減価償却率"/>
        <xdr:cNvSpPr txBox="1"/>
      </xdr:nvSpPr>
      <xdr:spPr>
        <a:xfrm>
          <a:off x="927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58806</xdr:rowOff>
    </xdr:from>
    <xdr:to>
      <xdr:col>55</xdr:col>
      <xdr:colOff>50800</xdr:colOff>
      <xdr:row>63</xdr:row>
      <xdr:rowOff>160406</xdr:rowOff>
    </xdr:to>
    <xdr:sp macro="" textlink="">
      <xdr:nvSpPr>
        <xdr:cNvPr id="245" name="楕円 244"/>
        <xdr:cNvSpPr/>
      </xdr:nvSpPr>
      <xdr:spPr>
        <a:xfrm>
          <a:off x="10426700" y="108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145183</xdr:rowOff>
    </xdr:from>
    <xdr:ext cx="534377" cy="259045"/>
    <xdr:sp macro="" textlink="">
      <xdr:nvSpPr>
        <xdr:cNvPr id="246" name="【橋りょう・トンネル】&#10;一人当たり有形固定資産（償却資産）額該当値テキスト"/>
        <xdr:cNvSpPr txBox="1"/>
      </xdr:nvSpPr>
      <xdr:spPr>
        <a:xfrm>
          <a:off x="10515600" y="107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65757</xdr:rowOff>
    </xdr:from>
    <xdr:to>
      <xdr:col>50</xdr:col>
      <xdr:colOff>165100</xdr:colOff>
      <xdr:row>63</xdr:row>
      <xdr:rowOff>167357</xdr:rowOff>
    </xdr:to>
    <xdr:sp macro="" textlink="">
      <xdr:nvSpPr>
        <xdr:cNvPr id="247" name="楕円 246"/>
        <xdr:cNvSpPr/>
      </xdr:nvSpPr>
      <xdr:spPr>
        <a:xfrm>
          <a:off x="9588500" y="108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109606</xdr:rowOff>
    </xdr:from>
    <xdr:to>
      <xdr:col>55</xdr:col>
      <xdr:colOff>0</xdr:colOff>
      <xdr:row>63</xdr:row>
      <xdr:rowOff>116557</xdr:rowOff>
    </xdr:to>
    <xdr:cxnSp macro="">
      <xdr:nvCxnSpPr>
        <xdr:cNvPr id="248" name="直線コネクタ 247"/>
        <xdr:cNvCxnSpPr/>
      </xdr:nvCxnSpPr>
      <xdr:spPr>
        <a:xfrm flipV="1">
          <a:off x="9639300" y="10910956"/>
          <a:ext cx="838200" cy="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67683</xdr:rowOff>
    </xdr:from>
    <xdr:to>
      <xdr:col>46</xdr:col>
      <xdr:colOff>38100</xdr:colOff>
      <xdr:row>63</xdr:row>
      <xdr:rowOff>169283</xdr:rowOff>
    </xdr:to>
    <xdr:sp macro="" textlink="">
      <xdr:nvSpPr>
        <xdr:cNvPr id="249" name="楕円 248"/>
        <xdr:cNvSpPr/>
      </xdr:nvSpPr>
      <xdr:spPr>
        <a:xfrm>
          <a:off x="8699500" y="1086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116557</xdr:rowOff>
    </xdr:from>
    <xdr:to>
      <xdr:col>50</xdr:col>
      <xdr:colOff>114300</xdr:colOff>
      <xdr:row>63</xdr:row>
      <xdr:rowOff>118483</xdr:rowOff>
    </xdr:to>
    <xdr:cxnSp macro="">
      <xdr:nvCxnSpPr>
        <xdr:cNvPr id="250" name="直線コネクタ 249"/>
        <xdr:cNvCxnSpPr/>
      </xdr:nvCxnSpPr>
      <xdr:spPr>
        <a:xfrm flipV="1">
          <a:off x="8750300" y="10917907"/>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71572</xdr:rowOff>
    </xdr:from>
    <xdr:to>
      <xdr:col>41</xdr:col>
      <xdr:colOff>101600</xdr:colOff>
      <xdr:row>64</xdr:row>
      <xdr:rowOff>1722</xdr:rowOff>
    </xdr:to>
    <xdr:sp macro="" textlink="">
      <xdr:nvSpPr>
        <xdr:cNvPr id="251" name="楕円 250"/>
        <xdr:cNvSpPr/>
      </xdr:nvSpPr>
      <xdr:spPr>
        <a:xfrm>
          <a:off x="7810500" y="108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118483</xdr:rowOff>
    </xdr:from>
    <xdr:to>
      <xdr:col>45</xdr:col>
      <xdr:colOff>177800</xdr:colOff>
      <xdr:row>63</xdr:row>
      <xdr:rowOff>122372</xdr:rowOff>
    </xdr:to>
    <xdr:cxnSp macro="">
      <xdr:nvCxnSpPr>
        <xdr:cNvPr id="252" name="直線コネクタ 251"/>
        <xdr:cNvCxnSpPr/>
      </xdr:nvCxnSpPr>
      <xdr:spPr>
        <a:xfrm flipV="1">
          <a:off x="7861300" y="10919833"/>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73461</xdr:rowOff>
    </xdr:from>
    <xdr:to>
      <xdr:col>36</xdr:col>
      <xdr:colOff>165100</xdr:colOff>
      <xdr:row>64</xdr:row>
      <xdr:rowOff>3611</xdr:rowOff>
    </xdr:to>
    <xdr:sp macro="" textlink="">
      <xdr:nvSpPr>
        <xdr:cNvPr id="253" name="楕円 252"/>
        <xdr:cNvSpPr/>
      </xdr:nvSpPr>
      <xdr:spPr>
        <a:xfrm>
          <a:off x="6921500" y="1087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122372</xdr:rowOff>
    </xdr:from>
    <xdr:to>
      <xdr:col>41</xdr:col>
      <xdr:colOff>50800</xdr:colOff>
      <xdr:row>63</xdr:row>
      <xdr:rowOff>124261</xdr:rowOff>
    </xdr:to>
    <xdr:cxnSp macro="">
      <xdr:nvCxnSpPr>
        <xdr:cNvPr id="254" name="直線コネクタ 253"/>
        <xdr:cNvCxnSpPr/>
      </xdr:nvCxnSpPr>
      <xdr:spPr>
        <a:xfrm flipV="1">
          <a:off x="6972300" y="10923722"/>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55" name="n_1aveValue【橋りょう・トンネル】&#10;一人当たり有形固定資産（償却資産）額"/>
        <xdr:cNvSpPr txBox="1"/>
      </xdr:nvSpPr>
      <xdr:spPr>
        <a:xfrm>
          <a:off x="93270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56" name="n_2aveValue【橋りょう・トンネル】&#10;一人当たり有形固定資産（償却資産）額"/>
        <xdr:cNvSpPr txBox="1"/>
      </xdr:nvSpPr>
      <xdr:spPr>
        <a:xfrm>
          <a:off x="8450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57" name="n_3aveValue【橋りょう・トンネル】&#10;一人当たり有形固定資産（償却資産）額"/>
        <xdr:cNvSpPr txBox="1"/>
      </xdr:nvSpPr>
      <xdr:spPr>
        <a:xfrm>
          <a:off x="7561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58" name="n_4aveValue【橋りょう・トンネル】&#10;一人当たり有形固定資産（償却資産）額"/>
        <xdr:cNvSpPr txBox="1"/>
      </xdr:nvSpPr>
      <xdr:spPr>
        <a:xfrm>
          <a:off x="6672795"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158484</xdr:rowOff>
    </xdr:from>
    <xdr:ext cx="534377" cy="259045"/>
    <xdr:sp macro="" textlink="">
      <xdr:nvSpPr>
        <xdr:cNvPr id="259" name="n_1mainValue【橋りょう・トンネル】&#10;一人当たり有形固定資産（償却資産）額"/>
        <xdr:cNvSpPr txBox="1"/>
      </xdr:nvSpPr>
      <xdr:spPr>
        <a:xfrm>
          <a:off x="9359411" y="109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160410</xdr:rowOff>
    </xdr:from>
    <xdr:ext cx="534377" cy="259045"/>
    <xdr:sp macro="" textlink="">
      <xdr:nvSpPr>
        <xdr:cNvPr id="260" name="n_2mainValue【橋りょう・トンネル】&#10;一人当たり有形固定資産（償却資産）額"/>
        <xdr:cNvSpPr txBox="1"/>
      </xdr:nvSpPr>
      <xdr:spPr>
        <a:xfrm>
          <a:off x="8483111" y="1096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164299</xdr:rowOff>
    </xdr:from>
    <xdr:ext cx="534377" cy="259045"/>
    <xdr:sp macro="" textlink="">
      <xdr:nvSpPr>
        <xdr:cNvPr id="261" name="n_3mainValue【橋りょう・トンネル】&#10;一人当たり有形固定資産（償却資産）額"/>
        <xdr:cNvSpPr txBox="1"/>
      </xdr:nvSpPr>
      <xdr:spPr>
        <a:xfrm>
          <a:off x="7594111" y="109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166188</xdr:rowOff>
    </xdr:from>
    <xdr:ext cx="534377" cy="259045"/>
    <xdr:sp macro="" textlink="">
      <xdr:nvSpPr>
        <xdr:cNvPr id="262" name="n_4mainValue【橋りょう・トンネル】&#10;一人当たり有形固定資産（償却資産）額"/>
        <xdr:cNvSpPr txBox="1"/>
      </xdr:nvSpPr>
      <xdr:spPr>
        <a:xfrm>
          <a:off x="6705111" y="1096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143527</xdr:rowOff>
    </xdr:from>
    <xdr:ext cx="405111" cy="259045"/>
    <xdr:sp macro="" textlink="">
      <xdr:nvSpPr>
        <xdr:cNvPr id="292" name="【公営住宅】&#10;有形固定資産減価償却率平均値テキスト"/>
        <xdr:cNvSpPr txBox="1"/>
      </xdr:nvSpPr>
      <xdr:spPr>
        <a:xfrm>
          <a:off x="4673600" y="1403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118745</xdr:rowOff>
    </xdr:from>
    <xdr:to>
      <xdr:col>24</xdr:col>
      <xdr:colOff>114300</xdr:colOff>
      <xdr:row>84</xdr:row>
      <xdr:rowOff>48895</xdr:rowOff>
    </xdr:to>
    <xdr:sp macro="" textlink="">
      <xdr:nvSpPr>
        <xdr:cNvPr id="303" name="楕円 302"/>
        <xdr:cNvSpPr/>
      </xdr:nvSpPr>
      <xdr:spPr>
        <a:xfrm>
          <a:off x="4584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97172</xdr:rowOff>
    </xdr:from>
    <xdr:ext cx="405111" cy="259045"/>
    <xdr:sp macro="" textlink="">
      <xdr:nvSpPr>
        <xdr:cNvPr id="304" name="【公営住宅】&#10;有形固定資産減価償却率該当値テキスト"/>
        <xdr:cNvSpPr txBox="1"/>
      </xdr:nvSpPr>
      <xdr:spPr>
        <a:xfrm>
          <a:off x="4673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80645</xdr:rowOff>
    </xdr:from>
    <xdr:to>
      <xdr:col>20</xdr:col>
      <xdr:colOff>38100</xdr:colOff>
      <xdr:row>84</xdr:row>
      <xdr:rowOff>10795</xdr:rowOff>
    </xdr:to>
    <xdr:sp macro="" textlink="">
      <xdr:nvSpPr>
        <xdr:cNvPr id="305" name="楕円 304"/>
        <xdr:cNvSpPr/>
      </xdr:nvSpPr>
      <xdr:spPr>
        <a:xfrm>
          <a:off x="3746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131445</xdr:rowOff>
    </xdr:from>
    <xdr:to>
      <xdr:col>24</xdr:col>
      <xdr:colOff>63500</xdr:colOff>
      <xdr:row>83</xdr:row>
      <xdr:rowOff>169545</xdr:rowOff>
    </xdr:to>
    <xdr:cxnSp macro="">
      <xdr:nvCxnSpPr>
        <xdr:cNvPr id="306" name="直線コネクタ 305"/>
        <xdr:cNvCxnSpPr/>
      </xdr:nvCxnSpPr>
      <xdr:spPr>
        <a:xfrm>
          <a:off x="3797300" y="143617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57786</xdr:rowOff>
    </xdr:from>
    <xdr:to>
      <xdr:col>15</xdr:col>
      <xdr:colOff>101600</xdr:colOff>
      <xdr:row>83</xdr:row>
      <xdr:rowOff>159386</xdr:rowOff>
    </xdr:to>
    <xdr:sp macro="" textlink="">
      <xdr:nvSpPr>
        <xdr:cNvPr id="307" name="楕円 306"/>
        <xdr:cNvSpPr/>
      </xdr:nvSpPr>
      <xdr:spPr>
        <a:xfrm>
          <a:off x="2857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108586</xdr:rowOff>
    </xdr:from>
    <xdr:to>
      <xdr:col>19</xdr:col>
      <xdr:colOff>177800</xdr:colOff>
      <xdr:row>83</xdr:row>
      <xdr:rowOff>131445</xdr:rowOff>
    </xdr:to>
    <xdr:cxnSp macro="">
      <xdr:nvCxnSpPr>
        <xdr:cNvPr id="308" name="直線コネクタ 307"/>
        <xdr:cNvCxnSpPr/>
      </xdr:nvCxnSpPr>
      <xdr:spPr>
        <a:xfrm>
          <a:off x="2908300" y="143389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33020</xdr:rowOff>
    </xdr:from>
    <xdr:to>
      <xdr:col>10</xdr:col>
      <xdr:colOff>165100</xdr:colOff>
      <xdr:row>83</xdr:row>
      <xdr:rowOff>134620</xdr:rowOff>
    </xdr:to>
    <xdr:sp macro="" textlink="">
      <xdr:nvSpPr>
        <xdr:cNvPr id="309" name="楕円 308"/>
        <xdr:cNvSpPr/>
      </xdr:nvSpPr>
      <xdr:spPr>
        <a:xfrm>
          <a:off x="196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108586</xdr:rowOff>
    </xdr:to>
    <xdr:cxnSp macro="">
      <xdr:nvCxnSpPr>
        <xdr:cNvPr id="310" name="直線コネクタ 309"/>
        <xdr:cNvCxnSpPr/>
      </xdr:nvCxnSpPr>
      <xdr:spPr>
        <a:xfrm>
          <a:off x="2019300" y="143141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6350</xdr:rowOff>
    </xdr:from>
    <xdr:to>
      <xdr:col>6</xdr:col>
      <xdr:colOff>38100</xdr:colOff>
      <xdr:row>83</xdr:row>
      <xdr:rowOff>107950</xdr:rowOff>
    </xdr:to>
    <xdr:sp macro="" textlink="">
      <xdr:nvSpPr>
        <xdr:cNvPr id="311" name="楕円 310"/>
        <xdr:cNvSpPr/>
      </xdr:nvSpPr>
      <xdr:spPr>
        <a:xfrm>
          <a:off x="1079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57150</xdr:rowOff>
    </xdr:from>
    <xdr:to>
      <xdr:col>10</xdr:col>
      <xdr:colOff>114300</xdr:colOff>
      <xdr:row>83</xdr:row>
      <xdr:rowOff>83820</xdr:rowOff>
    </xdr:to>
    <xdr:cxnSp macro="">
      <xdr:nvCxnSpPr>
        <xdr:cNvPr id="312" name="直線コネクタ 311"/>
        <xdr:cNvCxnSpPr/>
      </xdr:nvCxnSpPr>
      <xdr:spPr>
        <a:xfrm>
          <a:off x="1130300" y="14287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3" name="n_1aveValue【公営住宅】&#10;有形固定資産減価償却率"/>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4" name="n_2aveValue【公営住宅】&#10;有形固定資産減価償却率"/>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5" name="n_3aveValue【公営住宅】&#10;有形固定資産減価償却率"/>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6" name="n_4aveValue【公営住宅】&#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1922</xdr:rowOff>
    </xdr:from>
    <xdr:ext cx="405111" cy="259045"/>
    <xdr:sp macro="" textlink="">
      <xdr:nvSpPr>
        <xdr:cNvPr id="317" name="n_1mainValue【公営住宅】&#10;有形固定資産減価償却率"/>
        <xdr:cNvSpPr txBox="1"/>
      </xdr:nvSpPr>
      <xdr:spPr>
        <a:xfrm>
          <a:off x="35820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150513</xdr:rowOff>
    </xdr:from>
    <xdr:ext cx="405111" cy="259045"/>
    <xdr:sp macro="" textlink="">
      <xdr:nvSpPr>
        <xdr:cNvPr id="318" name="n_2mainValue【公営住宅】&#10;有形固定資産減価償却率"/>
        <xdr:cNvSpPr txBox="1"/>
      </xdr:nvSpPr>
      <xdr:spPr>
        <a:xfrm>
          <a:off x="2705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125747</xdr:rowOff>
    </xdr:from>
    <xdr:ext cx="405111" cy="259045"/>
    <xdr:sp macro="" textlink="">
      <xdr:nvSpPr>
        <xdr:cNvPr id="319" name="n_3mainValue【公営住宅】&#10;有形固定資産減価償却率"/>
        <xdr:cNvSpPr txBox="1"/>
      </xdr:nvSpPr>
      <xdr:spPr>
        <a:xfrm>
          <a:off x="1816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99077</xdr:rowOff>
    </xdr:from>
    <xdr:ext cx="405111" cy="259045"/>
    <xdr:sp macro="" textlink="">
      <xdr:nvSpPr>
        <xdr:cNvPr id="320" name="n_4mainValue【公営住宅】&#10;有形固定資産減価償却率"/>
        <xdr:cNvSpPr txBox="1"/>
      </xdr:nvSpPr>
      <xdr:spPr>
        <a:xfrm>
          <a:off x="927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5" name="【公営住宅】&#10;一人当たり面積平均値テキスト"/>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47879</xdr:rowOff>
    </xdr:from>
    <xdr:to>
      <xdr:col>55</xdr:col>
      <xdr:colOff>50800</xdr:colOff>
      <xdr:row>83</xdr:row>
      <xdr:rowOff>149479</xdr:rowOff>
    </xdr:to>
    <xdr:sp macro="" textlink="">
      <xdr:nvSpPr>
        <xdr:cNvPr id="356" name="楕円 355"/>
        <xdr:cNvSpPr/>
      </xdr:nvSpPr>
      <xdr:spPr>
        <a:xfrm>
          <a:off x="104267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26306</xdr:rowOff>
    </xdr:from>
    <xdr:ext cx="469744" cy="259045"/>
    <xdr:sp macro="" textlink="">
      <xdr:nvSpPr>
        <xdr:cNvPr id="357" name="【公営住宅】&#10;一人当たり面積該当値テキスト"/>
        <xdr:cNvSpPr txBox="1"/>
      </xdr:nvSpPr>
      <xdr:spPr>
        <a:xfrm>
          <a:off x="10515600" y="1425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54738</xdr:rowOff>
    </xdr:from>
    <xdr:to>
      <xdr:col>50</xdr:col>
      <xdr:colOff>165100</xdr:colOff>
      <xdr:row>83</xdr:row>
      <xdr:rowOff>156338</xdr:rowOff>
    </xdr:to>
    <xdr:sp macro="" textlink="">
      <xdr:nvSpPr>
        <xdr:cNvPr id="358" name="楕円 357"/>
        <xdr:cNvSpPr/>
      </xdr:nvSpPr>
      <xdr:spPr>
        <a:xfrm>
          <a:off x="9588500" y="1428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98679</xdr:rowOff>
    </xdr:from>
    <xdr:to>
      <xdr:col>55</xdr:col>
      <xdr:colOff>0</xdr:colOff>
      <xdr:row>83</xdr:row>
      <xdr:rowOff>105538</xdr:rowOff>
    </xdr:to>
    <xdr:cxnSp macro="">
      <xdr:nvCxnSpPr>
        <xdr:cNvPr id="359" name="直線コネクタ 358"/>
        <xdr:cNvCxnSpPr/>
      </xdr:nvCxnSpPr>
      <xdr:spPr>
        <a:xfrm flipV="1">
          <a:off x="9639300" y="14329029"/>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59880</xdr:rowOff>
    </xdr:from>
    <xdr:to>
      <xdr:col>46</xdr:col>
      <xdr:colOff>38100</xdr:colOff>
      <xdr:row>83</xdr:row>
      <xdr:rowOff>161480</xdr:rowOff>
    </xdr:to>
    <xdr:sp macro="" textlink="">
      <xdr:nvSpPr>
        <xdr:cNvPr id="360" name="楕円 359"/>
        <xdr:cNvSpPr/>
      </xdr:nvSpPr>
      <xdr:spPr>
        <a:xfrm>
          <a:off x="8699500" y="1429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105538</xdr:rowOff>
    </xdr:from>
    <xdr:to>
      <xdr:col>50</xdr:col>
      <xdr:colOff>114300</xdr:colOff>
      <xdr:row>83</xdr:row>
      <xdr:rowOff>110680</xdr:rowOff>
    </xdr:to>
    <xdr:cxnSp macro="">
      <xdr:nvCxnSpPr>
        <xdr:cNvPr id="361" name="直線コネクタ 360"/>
        <xdr:cNvCxnSpPr/>
      </xdr:nvCxnSpPr>
      <xdr:spPr>
        <a:xfrm flipV="1">
          <a:off x="8750300" y="14335888"/>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65024</xdr:rowOff>
    </xdr:from>
    <xdr:to>
      <xdr:col>41</xdr:col>
      <xdr:colOff>101600</xdr:colOff>
      <xdr:row>83</xdr:row>
      <xdr:rowOff>166624</xdr:rowOff>
    </xdr:to>
    <xdr:sp macro="" textlink="">
      <xdr:nvSpPr>
        <xdr:cNvPr id="362" name="楕円 361"/>
        <xdr:cNvSpPr/>
      </xdr:nvSpPr>
      <xdr:spPr>
        <a:xfrm>
          <a:off x="7810500" y="142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110680</xdr:rowOff>
    </xdr:from>
    <xdr:to>
      <xdr:col>45</xdr:col>
      <xdr:colOff>177800</xdr:colOff>
      <xdr:row>83</xdr:row>
      <xdr:rowOff>115824</xdr:rowOff>
    </xdr:to>
    <xdr:cxnSp macro="">
      <xdr:nvCxnSpPr>
        <xdr:cNvPr id="363" name="直線コネクタ 362"/>
        <xdr:cNvCxnSpPr/>
      </xdr:nvCxnSpPr>
      <xdr:spPr>
        <a:xfrm flipV="1">
          <a:off x="7861300" y="14341030"/>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69596</xdr:rowOff>
    </xdr:from>
    <xdr:to>
      <xdr:col>36</xdr:col>
      <xdr:colOff>165100</xdr:colOff>
      <xdr:row>83</xdr:row>
      <xdr:rowOff>171196</xdr:rowOff>
    </xdr:to>
    <xdr:sp macro="" textlink="">
      <xdr:nvSpPr>
        <xdr:cNvPr id="364" name="楕円 363"/>
        <xdr:cNvSpPr/>
      </xdr:nvSpPr>
      <xdr:spPr>
        <a:xfrm>
          <a:off x="6921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115824</xdr:rowOff>
    </xdr:from>
    <xdr:to>
      <xdr:col>41</xdr:col>
      <xdr:colOff>50800</xdr:colOff>
      <xdr:row>83</xdr:row>
      <xdr:rowOff>120396</xdr:rowOff>
    </xdr:to>
    <xdr:cxnSp macro="">
      <xdr:nvCxnSpPr>
        <xdr:cNvPr id="365" name="直線コネクタ 364"/>
        <xdr:cNvCxnSpPr/>
      </xdr:nvCxnSpPr>
      <xdr:spPr>
        <a:xfrm flipV="1">
          <a:off x="6972300" y="143461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66" name="n_1aveValue【公営住宅】&#10;一人当たり面積"/>
        <xdr:cNvSpPr txBox="1"/>
      </xdr:nvSpPr>
      <xdr:spPr>
        <a:xfrm>
          <a:off x="93917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67" name="n_2aveValue【公営住宅】&#10;一人当たり面積"/>
        <xdr:cNvSpPr txBox="1"/>
      </xdr:nvSpPr>
      <xdr:spPr>
        <a:xfrm>
          <a:off x="8515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69" name="n_4aveValue【公営住宅】&#10;一人当たり面積"/>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147465</xdr:rowOff>
    </xdr:from>
    <xdr:ext cx="469744" cy="259045"/>
    <xdr:sp macro="" textlink="">
      <xdr:nvSpPr>
        <xdr:cNvPr id="370" name="n_1mainValue【公営住宅】&#10;一人当たり面積"/>
        <xdr:cNvSpPr txBox="1"/>
      </xdr:nvSpPr>
      <xdr:spPr>
        <a:xfrm>
          <a:off x="9391727" y="1437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152607</xdr:rowOff>
    </xdr:from>
    <xdr:ext cx="469744" cy="259045"/>
    <xdr:sp macro="" textlink="">
      <xdr:nvSpPr>
        <xdr:cNvPr id="371" name="n_2mainValue【公営住宅】&#10;一人当たり面積"/>
        <xdr:cNvSpPr txBox="1"/>
      </xdr:nvSpPr>
      <xdr:spPr>
        <a:xfrm>
          <a:off x="8515427" y="1438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157751</xdr:rowOff>
    </xdr:from>
    <xdr:ext cx="469744" cy="259045"/>
    <xdr:sp macro="" textlink="">
      <xdr:nvSpPr>
        <xdr:cNvPr id="372" name="n_3mainValue【公営住宅】&#10;一人当たり面積"/>
        <xdr:cNvSpPr txBox="1"/>
      </xdr:nvSpPr>
      <xdr:spPr>
        <a:xfrm>
          <a:off x="7626427" y="1438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162323</xdr:rowOff>
    </xdr:from>
    <xdr:ext cx="469744" cy="259045"/>
    <xdr:sp macro="" textlink="">
      <xdr:nvSpPr>
        <xdr:cNvPr id="373" name="n_4mainValue【公営住宅】&#10;一人当たり面積"/>
        <xdr:cNvSpPr txBox="1"/>
      </xdr:nvSpPr>
      <xdr:spPr>
        <a:xfrm>
          <a:off x="67374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2" name="テキスト ボックス 4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4" name="テキスト ボックス 4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6" name="テキスト ボックス 4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8" name="テキスト ボックス 4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0" name="テキスト ボックス 4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4" name="直線コネクタ 413"/>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6" name="直線コネクタ 41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7"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8" name="直線コネクタ 417"/>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19" name="【認定こども園・幼稚園・保育所】&#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0" name="フローチャート: 判断 41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1" name="フローチャート: 判断 42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2" name="フローチャート: 判断 421"/>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3" name="フローチャート: 判断 422"/>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4" name="フローチャート: 判断 423"/>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34925</xdr:rowOff>
    </xdr:from>
    <xdr:to>
      <xdr:col>67</xdr:col>
      <xdr:colOff>101600</xdr:colOff>
      <xdr:row>38</xdr:row>
      <xdr:rowOff>136525</xdr:rowOff>
    </xdr:to>
    <xdr:sp macro="" textlink="">
      <xdr:nvSpPr>
        <xdr:cNvPr id="430" name="楕円 429"/>
        <xdr:cNvSpPr/>
      </xdr:nvSpPr>
      <xdr:spPr>
        <a:xfrm>
          <a:off x="12763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10177</xdr:rowOff>
    </xdr:from>
    <xdr:ext cx="405111" cy="259045"/>
    <xdr:sp macro="" textlink="">
      <xdr:nvSpPr>
        <xdr:cNvPr id="431" name="n_1aveValue【認定こども園・幼稚園・保育所】&#10;有形固定資産減価償却率"/>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32"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433" name="n_3aveValue【認定こども園・幼稚園・保育所】&#10;有形固定資産減価償却率"/>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434" name="n_4aveValue【認定こども園・幼稚園・保育所】&#10;有形固定資産減価償却率"/>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127652</xdr:rowOff>
    </xdr:from>
    <xdr:ext cx="405111" cy="259045"/>
    <xdr:sp macro="" textlink="">
      <xdr:nvSpPr>
        <xdr:cNvPr id="435" name="n_4mainValue【認定こども園・幼稚園・保育所】&#10;有形固定資産減価償却率"/>
        <xdr:cNvSpPr txBox="1"/>
      </xdr:nvSpPr>
      <xdr:spPr>
        <a:xfrm>
          <a:off x="12611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6" name="直線コネクタ 44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7" name="テキスト ボックス 44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8" name="直線コネクタ 44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9" name="テキスト ボックス 44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0" name="直線コネクタ 44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1" name="テキスト ボックス 45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2" name="直線コネクタ 45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3" name="テキスト ボックス 45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4" name="直線コネクタ 45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5" name="テキスト ボックス 45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6" name="直線コネクタ 45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7" name="テキスト ボックス 45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61" name="直線コネクタ 460"/>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62" name="【認定こども園・幼稚園・保育所】&#10;一人当たり面積最小値テキスト"/>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63" name="直線コネクタ 462"/>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64" name="【認定こども園・幼稚園・保育所】&#10;一人当たり面積最大値テキスト"/>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65" name="直線コネクタ 464"/>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66" name="【認定こども園・幼稚園・保育所】&#10;一人当たり面積平均値テキスト"/>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67" name="フローチャート: 判断 466"/>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68" name="フローチャート: 判断 467"/>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69" name="フローチャート: 判断 468"/>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70" name="フローチャート: 判断 469"/>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71" name="フローチャート: 判断 470"/>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160927</xdr:rowOff>
    </xdr:from>
    <xdr:to>
      <xdr:col>98</xdr:col>
      <xdr:colOff>38100</xdr:colOff>
      <xdr:row>40</xdr:row>
      <xdr:rowOff>91077</xdr:rowOff>
    </xdr:to>
    <xdr:sp macro="" textlink="">
      <xdr:nvSpPr>
        <xdr:cNvPr id="477" name="楕円 476"/>
        <xdr:cNvSpPr/>
      </xdr:nvSpPr>
      <xdr:spPr>
        <a:xfrm>
          <a:off x="18605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32493</xdr:rowOff>
    </xdr:from>
    <xdr:ext cx="469744" cy="259045"/>
    <xdr:sp macro="" textlink="">
      <xdr:nvSpPr>
        <xdr:cNvPr id="478" name="n_1aveValue【認定こども園・幼稚園・保育所】&#10;一人当たり面積"/>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479" name="n_2aveValue【認定こども園・幼稚園・保育所】&#10;一人当たり面積"/>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35758</xdr:rowOff>
    </xdr:from>
    <xdr:ext cx="469744" cy="259045"/>
    <xdr:sp macro="" textlink="">
      <xdr:nvSpPr>
        <xdr:cNvPr id="480" name="n_3aveValue【認定こども園・幼稚園・保育所】&#10;一人当たり面積"/>
        <xdr:cNvSpPr txBox="1"/>
      </xdr:nvSpPr>
      <xdr:spPr>
        <a:xfrm>
          <a:off x="19310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81" name="n_4aveValue【認定こども園・幼稚園・保育所】&#10;一人当たり面積"/>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82204</xdr:rowOff>
    </xdr:from>
    <xdr:ext cx="469744" cy="259045"/>
    <xdr:sp macro="" textlink="">
      <xdr:nvSpPr>
        <xdr:cNvPr id="482" name="n_4mainValue【認定こども園・幼稚園・保育所】&#10;一人当たり面積"/>
        <xdr:cNvSpPr txBox="1"/>
      </xdr:nvSpPr>
      <xdr:spPr>
        <a:xfrm>
          <a:off x="18421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5" name="テキスト ボックス 4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5" name="テキスト ボックス 5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09" name="直線コネクタ 508"/>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10"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11" name="直線コネクタ 510"/>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12" name="【学校施設】&#10;有形固定資産減価償却率最大値テキスト"/>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13" name="直線コネクタ 512"/>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14"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15" name="フローチャート: 判断 51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16" name="フローチャート: 判断 515"/>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17" name="フローチャート: 判断 516"/>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18" name="フローチャート: 判断 517"/>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19" name="フローチャート: 判断 518"/>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0" name="テキスト ボックス 5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1" name="テキスト ボックス 5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2" name="テキスト ボックス 5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3" name="テキスト ボックス 5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4" name="テキスト ボックス 5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25" name="楕円 524"/>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526" name="【学校施設】&#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xdr:rowOff>
    </xdr:from>
    <xdr:to>
      <xdr:col>81</xdr:col>
      <xdr:colOff>101600</xdr:colOff>
      <xdr:row>58</xdr:row>
      <xdr:rowOff>103051</xdr:rowOff>
    </xdr:to>
    <xdr:sp macro="" textlink="">
      <xdr:nvSpPr>
        <xdr:cNvPr id="527" name="楕円 526"/>
        <xdr:cNvSpPr/>
      </xdr:nvSpPr>
      <xdr:spPr>
        <a:xfrm>
          <a:off x="15430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52251</xdr:rowOff>
    </xdr:from>
    <xdr:to>
      <xdr:col>85</xdr:col>
      <xdr:colOff>127000</xdr:colOff>
      <xdr:row>58</xdr:row>
      <xdr:rowOff>137160</xdr:rowOff>
    </xdr:to>
    <xdr:cxnSp macro="">
      <xdr:nvCxnSpPr>
        <xdr:cNvPr id="528" name="直線コネクタ 527"/>
        <xdr:cNvCxnSpPr/>
      </xdr:nvCxnSpPr>
      <xdr:spPr>
        <a:xfrm>
          <a:off x="15481300" y="999635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43906</xdr:rowOff>
    </xdr:from>
    <xdr:to>
      <xdr:col>76</xdr:col>
      <xdr:colOff>165100</xdr:colOff>
      <xdr:row>58</xdr:row>
      <xdr:rowOff>145506</xdr:rowOff>
    </xdr:to>
    <xdr:sp macro="" textlink="">
      <xdr:nvSpPr>
        <xdr:cNvPr id="529" name="楕円 528"/>
        <xdr:cNvSpPr/>
      </xdr:nvSpPr>
      <xdr:spPr>
        <a:xfrm>
          <a:off x="14541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52251</xdr:rowOff>
    </xdr:from>
    <xdr:to>
      <xdr:col>81</xdr:col>
      <xdr:colOff>50800</xdr:colOff>
      <xdr:row>58</xdr:row>
      <xdr:rowOff>94706</xdr:rowOff>
    </xdr:to>
    <xdr:cxnSp macro="">
      <xdr:nvCxnSpPr>
        <xdr:cNvPr id="530" name="直線コネクタ 529"/>
        <xdr:cNvCxnSpPr/>
      </xdr:nvCxnSpPr>
      <xdr:spPr>
        <a:xfrm flipV="1">
          <a:off x="14592300" y="99963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153307</xdr:rowOff>
    </xdr:from>
    <xdr:to>
      <xdr:col>72</xdr:col>
      <xdr:colOff>38100</xdr:colOff>
      <xdr:row>58</xdr:row>
      <xdr:rowOff>83457</xdr:rowOff>
    </xdr:to>
    <xdr:sp macro="" textlink="">
      <xdr:nvSpPr>
        <xdr:cNvPr id="531" name="楕円 530"/>
        <xdr:cNvSpPr/>
      </xdr:nvSpPr>
      <xdr:spPr>
        <a:xfrm>
          <a:off x="13652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32657</xdr:rowOff>
    </xdr:from>
    <xdr:to>
      <xdr:col>76</xdr:col>
      <xdr:colOff>114300</xdr:colOff>
      <xdr:row>58</xdr:row>
      <xdr:rowOff>94706</xdr:rowOff>
    </xdr:to>
    <xdr:cxnSp macro="">
      <xdr:nvCxnSpPr>
        <xdr:cNvPr id="532" name="直線コネクタ 531"/>
        <xdr:cNvCxnSpPr/>
      </xdr:nvCxnSpPr>
      <xdr:spPr>
        <a:xfrm>
          <a:off x="13703300" y="99767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84727</xdr:rowOff>
    </xdr:from>
    <xdr:to>
      <xdr:col>67</xdr:col>
      <xdr:colOff>101600</xdr:colOff>
      <xdr:row>58</xdr:row>
      <xdr:rowOff>14877</xdr:rowOff>
    </xdr:to>
    <xdr:sp macro="" textlink="">
      <xdr:nvSpPr>
        <xdr:cNvPr id="533" name="楕円 532"/>
        <xdr:cNvSpPr/>
      </xdr:nvSpPr>
      <xdr:spPr>
        <a:xfrm>
          <a:off x="127635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135527</xdr:rowOff>
    </xdr:from>
    <xdr:to>
      <xdr:col>71</xdr:col>
      <xdr:colOff>177800</xdr:colOff>
      <xdr:row>58</xdr:row>
      <xdr:rowOff>32657</xdr:rowOff>
    </xdr:to>
    <xdr:cxnSp macro="">
      <xdr:nvCxnSpPr>
        <xdr:cNvPr id="534" name="直線コネクタ 533"/>
        <xdr:cNvCxnSpPr/>
      </xdr:nvCxnSpPr>
      <xdr:spPr>
        <a:xfrm>
          <a:off x="12814300" y="99081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92546</xdr:rowOff>
    </xdr:from>
    <xdr:ext cx="405111" cy="259045"/>
    <xdr:sp macro="" textlink="">
      <xdr:nvSpPr>
        <xdr:cNvPr id="535" name="n_1aveValue【学校施設】&#10;有形固定資産減価償却率"/>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112140</xdr:rowOff>
    </xdr:from>
    <xdr:ext cx="405111" cy="259045"/>
    <xdr:sp macro="" textlink="">
      <xdr:nvSpPr>
        <xdr:cNvPr id="536" name="n_2aveValue【学校施設】&#10;有形固定資産減価償却率"/>
        <xdr:cNvSpPr txBox="1"/>
      </xdr:nvSpPr>
      <xdr:spPr>
        <a:xfrm>
          <a:off x="14389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20700</xdr:rowOff>
    </xdr:from>
    <xdr:ext cx="405111" cy="259045"/>
    <xdr:sp macro="" textlink="">
      <xdr:nvSpPr>
        <xdr:cNvPr id="537" name="n_3aveValue【学校施設】&#10;有形固定資産減価償却率"/>
        <xdr:cNvSpPr txBox="1"/>
      </xdr:nvSpPr>
      <xdr:spPr>
        <a:xfrm>
          <a:off x="13500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166024</xdr:rowOff>
    </xdr:from>
    <xdr:ext cx="405111" cy="259045"/>
    <xdr:sp macro="" textlink="">
      <xdr:nvSpPr>
        <xdr:cNvPr id="538" name="n_4aveValue【学校施設】&#10;有形固定資産減価償却率"/>
        <xdr:cNvSpPr txBox="1"/>
      </xdr:nvSpPr>
      <xdr:spPr>
        <a:xfrm>
          <a:off x="12611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119578</xdr:rowOff>
    </xdr:from>
    <xdr:ext cx="405111" cy="259045"/>
    <xdr:sp macro="" textlink="">
      <xdr:nvSpPr>
        <xdr:cNvPr id="539" name="n_1mainValue【学校施設】&#10;有形固定資産減価償却率"/>
        <xdr:cNvSpPr txBox="1"/>
      </xdr:nvSpPr>
      <xdr:spPr>
        <a:xfrm>
          <a:off x="152660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162033</xdr:rowOff>
    </xdr:from>
    <xdr:ext cx="405111" cy="259045"/>
    <xdr:sp macro="" textlink="">
      <xdr:nvSpPr>
        <xdr:cNvPr id="540" name="n_2mainValue【学校施設】&#10;有形固定資産減価償却率"/>
        <xdr:cNvSpPr txBox="1"/>
      </xdr:nvSpPr>
      <xdr:spPr>
        <a:xfrm>
          <a:off x="14389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99984</xdr:rowOff>
    </xdr:from>
    <xdr:ext cx="405111" cy="259045"/>
    <xdr:sp macro="" textlink="">
      <xdr:nvSpPr>
        <xdr:cNvPr id="541" name="n_3mainValue【学校施設】&#10;有形固定資産減価償却率"/>
        <xdr:cNvSpPr txBox="1"/>
      </xdr:nvSpPr>
      <xdr:spPr>
        <a:xfrm>
          <a:off x="13500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31404</xdr:rowOff>
    </xdr:from>
    <xdr:ext cx="405111" cy="259045"/>
    <xdr:sp macro="" textlink="">
      <xdr:nvSpPr>
        <xdr:cNvPr id="542" name="n_4mainValue【学校施設】&#10;有形固定資産減価償却率"/>
        <xdr:cNvSpPr txBox="1"/>
      </xdr:nvSpPr>
      <xdr:spPr>
        <a:xfrm>
          <a:off x="126117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4" name="直線コネクタ 55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5" name="テキスト ボックス 55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6" name="直線コネクタ 55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7" name="テキスト ボックス 55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8" name="直線コネクタ 55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9" name="テキスト ボックス 55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0" name="直線コネクタ 55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1" name="テキスト ボックス 56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2" name="直線コネクタ 56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3" name="テキスト ボックス 56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4" name="直線コネクタ 56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5" name="テキスト ボックス 56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69" name="直線コネクタ 568"/>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70" name="【学校施設】&#10;一人当たり面積最小値テキスト"/>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71" name="直線コネクタ 570"/>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72" name="【学校施設】&#10;一人当たり面積最大値テキスト"/>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73" name="直線コネクタ 572"/>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574" name="【学校施設】&#10;一人当たり面積平均値テキスト"/>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575" name="フローチャート: 判断 574"/>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576" name="フローチャート: 判断 575"/>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577" name="フローチャート: 判断 576"/>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578" name="フローチャート: 判断 577"/>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579" name="フローチャート: 判断 578"/>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156573</xdr:rowOff>
    </xdr:from>
    <xdr:to>
      <xdr:col>116</xdr:col>
      <xdr:colOff>114300</xdr:colOff>
      <xdr:row>60</xdr:row>
      <xdr:rowOff>86723</xdr:rowOff>
    </xdr:to>
    <xdr:sp macro="" textlink="">
      <xdr:nvSpPr>
        <xdr:cNvPr id="585" name="楕円 584"/>
        <xdr:cNvSpPr/>
      </xdr:nvSpPr>
      <xdr:spPr>
        <a:xfrm>
          <a:off x="221107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8000</xdr:rowOff>
    </xdr:from>
    <xdr:ext cx="469744" cy="259045"/>
    <xdr:sp macro="" textlink="">
      <xdr:nvSpPr>
        <xdr:cNvPr id="586" name="【学校施設】&#10;一人当たり面積該当値テキスト"/>
        <xdr:cNvSpPr txBox="1"/>
      </xdr:nvSpPr>
      <xdr:spPr>
        <a:xfrm>
          <a:off x="22199600" y="101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17780</xdr:rowOff>
    </xdr:from>
    <xdr:to>
      <xdr:col>112</xdr:col>
      <xdr:colOff>38100</xdr:colOff>
      <xdr:row>60</xdr:row>
      <xdr:rowOff>119380</xdr:rowOff>
    </xdr:to>
    <xdr:sp macro="" textlink="">
      <xdr:nvSpPr>
        <xdr:cNvPr id="587" name="楕円 586"/>
        <xdr:cNvSpPr/>
      </xdr:nvSpPr>
      <xdr:spPr>
        <a:xfrm>
          <a:off x="21272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35923</xdr:rowOff>
    </xdr:from>
    <xdr:to>
      <xdr:col>116</xdr:col>
      <xdr:colOff>63500</xdr:colOff>
      <xdr:row>60</xdr:row>
      <xdr:rowOff>68580</xdr:rowOff>
    </xdr:to>
    <xdr:cxnSp macro="">
      <xdr:nvCxnSpPr>
        <xdr:cNvPr id="588" name="直線コネクタ 587"/>
        <xdr:cNvCxnSpPr/>
      </xdr:nvCxnSpPr>
      <xdr:spPr>
        <a:xfrm flipV="1">
          <a:off x="21323300" y="103229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89626</xdr:rowOff>
    </xdr:from>
    <xdr:to>
      <xdr:col>107</xdr:col>
      <xdr:colOff>101600</xdr:colOff>
      <xdr:row>61</xdr:row>
      <xdr:rowOff>19776</xdr:rowOff>
    </xdr:to>
    <xdr:sp macro="" textlink="">
      <xdr:nvSpPr>
        <xdr:cNvPr id="589" name="楕円 588"/>
        <xdr:cNvSpPr/>
      </xdr:nvSpPr>
      <xdr:spPr>
        <a:xfrm>
          <a:off x="20383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68580</xdr:rowOff>
    </xdr:from>
    <xdr:to>
      <xdr:col>111</xdr:col>
      <xdr:colOff>177800</xdr:colOff>
      <xdr:row>60</xdr:row>
      <xdr:rowOff>140426</xdr:rowOff>
    </xdr:to>
    <xdr:cxnSp macro="">
      <xdr:nvCxnSpPr>
        <xdr:cNvPr id="590" name="直線コネクタ 589"/>
        <xdr:cNvCxnSpPr/>
      </xdr:nvCxnSpPr>
      <xdr:spPr>
        <a:xfrm flipV="1">
          <a:off x="20434300" y="1035558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91" name="楕円 590"/>
        <xdr:cNvSpPr/>
      </xdr:nvSpPr>
      <xdr:spPr>
        <a:xfrm>
          <a:off x="19494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140426</xdr:rowOff>
    </xdr:from>
    <xdr:to>
      <xdr:col>107</xdr:col>
      <xdr:colOff>50800</xdr:colOff>
      <xdr:row>60</xdr:row>
      <xdr:rowOff>163285</xdr:rowOff>
    </xdr:to>
    <xdr:cxnSp macro="">
      <xdr:nvCxnSpPr>
        <xdr:cNvPr id="592" name="直線コネクタ 591"/>
        <xdr:cNvCxnSpPr/>
      </xdr:nvCxnSpPr>
      <xdr:spPr>
        <a:xfrm flipV="1">
          <a:off x="19545300" y="1042742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130773</xdr:rowOff>
    </xdr:from>
    <xdr:to>
      <xdr:col>98</xdr:col>
      <xdr:colOff>38100</xdr:colOff>
      <xdr:row>61</xdr:row>
      <xdr:rowOff>60923</xdr:rowOff>
    </xdr:to>
    <xdr:sp macro="" textlink="">
      <xdr:nvSpPr>
        <xdr:cNvPr id="593" name="楕円 592"/>
        <xdr:cNvSpPr/>
      </xdr:nvSpPr>
      <xdr:spPr>
        <a:xfrm>
          <a:off x="18605500" y="104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163285</xdr:rowOff>
    </xdr:from>
    <xdr:to>
      <xdr:col>102</xdr:col>
      <xdr:colOff>114300</xdr:colOff>
      <xdr:row>61</xdr:row>
      <xdr:rowOff>10123</xdr:rowOff>
    </xdr:to>
    <xdr:cxnSp macro="">
      <xdr:nvCxnSpPr>
        <xdr:cNvPr id="594" name="直線コネクタ 593"/>
        <xdr:cNvCxnSpPr/>
      </xdr:nvCxnSpPr>
      <xdr:spPr>
        <a:xfrm flipV="1">
          <a:off x="18656300" y="1045028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32456</xdr:rowOff>
    </xdr:from>
    <xdr:ext cx="469744" cy="259045"/>
    <xdr:sp macro="" textlink="">
      <xdr:nvSpPr>
        <xdr:cNvPr id="595" name="n_1aveValue【学校施設】&#10;一人当たり面積"/>
        <xdr:cNvSpPr txBox="1"/>
      </xdr:nvSpPr>
      <xdr:spPr>
        <a:xfrm>
          <a:off x="21075727" y="1049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57276</xdr:rowOff>
    </xdr:from>
    <xdr:ext cx="469744" cy="259045"/>
    <xdr:sp macro="" textlink="">
      <xdr:nvSpPr>
        <xdr:cNvPr id="596" name="n_2aveValue【学校施設】&#10;一人当たり面積"/>
        <xdr:cNvSpPr txBox="1"/>
      </xdr:nvSpPr>
      <xdr:spPr>
        <a:xfrm>
          <a:off x="20199427" y="105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597" name="n_3aveValue【学校施設】&#10;一人当たり面積"/>
        <xdr:cNvSpPr txBox="1"/>
      </xdr:nvSpPr>
      <xdr:spPr>
        <a:xfrm>
          <a:off x="19310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114099</xdr:rowOff>
    </xdr:from>
    <xdr:ext cx="469744" cy="259045"/>
    <xdr:sp macro="" textlink="">
      <xdr:nvSpPr>
        <xdr:cNvPr id="598" name="n_4aveValue【学校施設】&#10;一人当たり面積"/>
        <xdr:cNvSpPr txBox="1"/>
      </xdr:nvSpPr>
      <xdr:spPr>
        <a:xfrm>
          <a:off x="18421427" y="105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135907</xdr:rowOff>
    </xdr:from>
    <xdr:ext cx="469744" cy="259045"/>
    <xdr:sp macro="" textlink="">
      <xdr:nvSpPr>
        <xdr:cNvPr id="599" name="n_1main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36303</xdr:rowOff>
    </xdr:from>
    <xdr:ext cx="469744" cy="259045"/>
    <xdr:sp macro="" textlink="">
      <xdr:nvSpPr>
        <xdr:cNvPr id="600" name="n_2mainValue【学校施設】&#10;一人当たり面積"/>
        <xdr:cNvSpPr txBox="1"/>
      </xdr:nvSpPr>
      <xdr:spPr>
        <a:xfrm>
          <a:off x="201994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01" name="n_3mainValue【学校施設】&#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77450</xdr:rowOff>
    </xdr:from>
    <xdr:ext cx="469744" cy="259045"/>
    <xdr:sp macro="" textlink="">
      <xdr:nvSpPr>
        <xdr:cNvPr id="602" name="n_4mainValue【学校施設】&#10;一人当たり面積"/>
        <xdr:cNvSpPr txBox="1"/>
      </xdr:nvSpPr>
      <xdr:spPr>
        <a:xfrm>
          <a:off x="18421427" y="1019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9" name="テキスト ボックス 6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0" name="直線コネクタ 6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1" name="テキスト ボックス 6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2" name="直線コネクタ 6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3" name="テキスト ボックス 6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4" name="直線コネクタ 6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5" name="テキスト ボックス 6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6" name="直線コネクタ 6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7" name="テキスト ボックス 6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8" name="直線コネクタ 6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9" name="テキスト ボックス 6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0" name="直線コネクタ 6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1" name="テキスト ボックス 6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644" name="直線コネクタ 643"/>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45" name="【公民館】&#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46" name="直線コネクタ 645"/>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47" name="【公民館】&#10;有形固定資産減価償却率最大値テキスト"/>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48" name="直線コネクタ 647"/>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649" name="【公民館】&#10;有形固定資産減価償却率平均値テキスト"/>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0" name="フローチャート: 判断 649"/>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651" name="フローチャート: 判断 650"/>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52" name="フローチャート: 判断 651"/>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53" name="フローチャート: 判断 652"/>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54" name="フローチャート: 判断 653"/>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133169</xdr:rowOff>
    </xdr:from>
    <xdr:to>
      <xdr:col>85</xdr:col>
      <xdr:colOff>177800</xdr:colOff>
      <xdr:row>107</xdr:row>
      <xdr:rowOff>63319</xdr:rowOff>
    </xdr:to>
    <xdr:sp macro="" textlink="">
      <xdr:nvSpPr>
        <xdr:cNvPr id="660" name="楕円 659"/>
        <xdr:cNvSpPr/>
      </xdr:nvSpPr>
      <xdr:spPr>
        <a:xfrm>
          <a:off x="16268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111596</xdr:rowOff>
    </xdr:from>
    <xdr:ext cx="405111" cy="259045"/>
    <xdr:sp macro="" textlink="">
      <xdr:nvSpPr>
        <xdr:cNvPr id="661" name="【公民館】&#10;有形固定資産減価償却率該当値テキスト"/>
        <xdr:cNvSpPr txBox="1"/>
      </xdr:nvSpPr>
      <xdr:spPr>
        <a:xfrm>
          <a:off x="16357600"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97245</xdr:rowOff>
    </xdr:from>
    <xdr:to>
      <xdr:col>81</xdr:col>
      <xdr:colOff>101600</xdr:colOff>
      <xdr:row>107</xdr:row>
      <xdr:rowOff>27395</xdr:rowOff>
    </xdr:to>
    <xdr:sp macro="" textlink="">
      <xdr:nvSpPr>
        <xdr:cNvPr id="662" name="楕円 661"/>
        <xdr:cNvSpPr/>
      </xdr:nvSpPr>
      <xdr:spPr>
        <a:xfrm>
          <a:off x="15430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148045</xdr:rowOff>
    </xdr:from>
    <xdr:to>
      <xdr:col>85</xdr:col>
      <xdr:colOff>127000</xdr:colOff>
      <xdr:row>107</xdr:row>
      <xdr:rowOff>12519</xdr:rowOff>
    </xdr:to>
    <xdr:cxnSp macro="">
      <xdr:nvCxnSpPr>
        <xdr:cNvPr id="663" name="直線コネクタ 662"/>
        <xdr:cNvCxnSpPr/>
      </xdr:nvCxnSpPr>
      <xdr:spPr>
        <a:xfrm>
          <a:off x="15481300" y="183217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82550</xdr:rowOff>
    </xdr:from>
    <xdr:to>
      <xdr:col>76</xdr:col>
      <xdr:colOff>165100</xdr:colOff>
      <xdr:row>107</xdr:row>
      <xdr:rowOff>12700</xdr:rowOff>
    </xdr:to>
    <xdr:sp macro="" textlink="">
      <xdr:nvSpPr>
        <xdr:cNvPr id="664" name="楕円 663"/>
        <xdr:cNvSpPr/>
      </xdr:nvSpPr>
      <xdr:spPr>
        <a:xfrm>
          <a:off x="14541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133350</xdr:rowOff>
    </xdr:from>
    <xdr:to>
      <xdr:col>81</xdr:col>
      <xdr:colOff>50800</xdr:colOff>
      <xdr:row>106</xdr:row>
      <xdr:rowOff>148045</xdr:rowOff>
    </xdr:to>
    <xdr:cxnSp macro="">
      <xdr:nvCxnSpPr>
        <xdr:cNvPr id="665" name="直線コネクタ 664"/>
        <xdr:cNvCxnSpPr/>
      </xdr:nvCxnSpPr>
      <xdr:spPr>
        <a:xfrm>
          <a:off x="14592300" y="1830705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35198</xdr:rowOff>
    </xdr:from>
    <xdr:to>
      <xdr:col>72</xdr:col>
      <xdr:colOff>38100</xdr:colOff>
      <xdr:row>106</xdr:row>
      <xdr:rowOff>136798</xdr:rowOff>
    </xdr:to>
    <xdr:sp macro="" textlink="">
      <xdr:nvSpPr>
        <xdr:cNvPr id="666" name="楕円 665"/>
        <xdr:cNvSpPr/>
      </xdr:nvSpPr>
      <xdr:spPr>
        <a:xfrm>
          <a:off x="1365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133350</xdr:rowOff>
    </xdr:to>
    <xdr:cxnSp macro="">
      <xdr:nvCxnSpPr>
        <xdr:cNvPr id="667" name="直線コネクタ 666"/>
        <xdr:cNvCxnSpPr/>
      </xdr:nvCxnSpPr>
      <xdr:spPr>
        <a:xfrm>
          <a:off x="13703300" y="1825969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668" name="楕円 667"/>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85998</xdr:rowOff>
    </xdr:to>
    <xdr:cxnSp macro="">
      <xdr:nvCxnSpPr>
        <xdr:cNvPr id="669" name="直線コネクタ 668"/>
        <xdr:cNvCxnSpPr/>
      </xdr:nvCxnSpPr>
      <xdr:spPr>
        <a:xfrm>
          <a:off x="12814300" y="1821397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91276</xdr:rowOff>
    </xdr:from>
    <xdr:ext cx="405111" cy="259045"/>
    <xdr:sp macro="" textlink="">
      <xdr:nvSpPr>
        <xdr:cNvPr id="670" name="n_1aveValue【公民館】&#10;有形固定資産減価償却率"/>
        <xdr:cNvSpPr txBox="1"/>
      </xdr:nvSpPr>
      <xdr:spPr>
        <a:xfrm>
          <a:off x="152660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671" name="n_2aveValue【公民館】&#10;有形固定資産減価償却率"/>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72" name="n_3aveValue【公民館】&#10;有形固定資産減価償却率"/>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73"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18522</xdr:rowOff>
    </xdr:from>
    <xdr:ext cx="405111" cy="259045"/>
    <xdr:sp macro="" textlink="">
      <xdr:nvSpPr>
        <xdr:cNvPr id="674" name="n_1mainValue【公民館】&#10;有形固定資産減価償却率"/>
        <xdr:cNvSpPr txBox="1"/>
      </xdr:nvSpPr>
      <xdr:spPr>
        <a:xfrm>
          <a:off x="152660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3827</xdr:rowOff>
    </xdr:from>
    <xdr:ext cx="405111" cy="259045"/>
    <xdr:sp macro="" textlink="">
      <xdr:nvSpPr>
        <xdr:cNvPr id="675" name="n_2mainValue【公民館】&#10;有形固定資産減価償却率"/>
        <xdr:cNvSpPr txBox="1"/>
      </xdr:nvSpPr>
      <xdr:spPr>
        <a:xfrm>
          <a:off x="14389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127925</xdr:rowOff>
    </xdr:from>
    <xdr:ext cx="405111" cy="259045"/>
    <xdr:sp macro="" textlink="">
      <xdr:nvSpPr>
        <xdr:cNvPr id="676" name="n_3mainValue【公民館】&#10;有形固定資産減価償却率"/>
        <xdr:cNvSpPr txBox="1"/>
      </xdr:nvSpPr>
      <xdr:spPr>
        <a:xfrm>
          <a:off x="13500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677" name="n_4mainValue【公民館】&#10;有形固定資産減価償却率"/>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8" name="直線コネクタ 6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9" name="テキスト ボックス 6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0" name="直線コネクタ 6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1" name="テキスト ボックス 6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2" name="直線コネクタ 6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3" name="テキスト ボックス 6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4" name="直線コネクタ 6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5" name="テキスト ボックス 6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6" name="直線コネクタ 6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7" name="テキスト ボックス 6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8" name="直線コネクタ 6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9" name="テキスト ボックス 6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1" name="テキスト ボックス 7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703" name="直線コネクタ 702"/>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704" name="【公民館】&#10;一人当たり面積最小値テキスト"/>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705" name="直線コネクタ 704"/>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06" name="【公民館】&#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07" name="直線コネクタ 70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708" name="【公民館】&#10;一人当たり面積平均値テキスト"/>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09" name="フローチャート: 判断 708"/>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710" name="フローチャート: 判断 709"/>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711" name="フローチャート: 判断 710"/>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712" name="フローチャート: 判断 711"/>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713" name="フローチャート: 判断 712"/>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4" name="テキスト ボックス 7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23768</xdr:rowOff>
    </xdr:from>
    <xdr:to>
      <xdr:col>116</xdr:col>
      <xdr:colOff>114300</xdr:colOff>
      <xdr:row>107</xdr:row>
      <xdr:rowOff>125368</xdr:rowOff>
    </xdr:to>
    <xdr:sp macro="" textlink="">
      <xdr:nvSpPr>
        <xdr:cNvPr id="719" name="楕円 718"/>
        <xdr:cNvSpPr/>
      </xdr:nvSpPr>
      <xdr:spPr>
        <a:xfrm>
          <a:off x="22110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2195</xdr:rowOff>
    </xdr:from>
    <xdr:ext cx="469744" cy="259045"/>
    <xdr:sp macro="" textlink="">
      <xdr:nvSpPr>
        <xdr:cNvPr id="720" name="【公民館】&#10;一人当たり面積該当値テキスト"/>
        <xdr:cNvSpPr txBox="1"/>
      </xdr:nvSpPr>
      <xdr:spPr>
        <a:xfrm>
          <a:off x="22199600"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30299</xdr:rowOff>
    </xdr:from>
    <xdr:to>
      <xdr:col>112</xdr:col>
      <xdr:colOff>38100</xdr:colOff>
      <xdr:row>107</xdr:row>
      <xdr:rowOff>131899</xdr:rowOff>
    </xdr:to>
    <xdr:sp macro="" textlink="">
      <xdr:nvSpPr>
        <xdr:cNvPr id="721" name="楕円 720"/>
        <xdr:cNvSpPr/>
      </xdr:nvSpPr>
      <xdr:spPr>
        <a:xfrm>
          <a:off x="2127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74568</xdr:rowOff>
    </xdr:from>
    <xdr:to>
      <xdr:col>116</xdr:col>
      <xdr:colOff>63500</xdr:colOff>
      <xdr:row>107</xdr:row>
      <xdr:rowOff>81099</xdr:rowOff>
    </xdr:to>
    <xdr:cxnSp macro="">
      <xdr:nvCxnSpPr>
        <xdr:cNvPr id="722" name="直線コネクタ 721"/>
        <xdr:cNvCxnSpPr/>
      </xdr:nvCxnSpPr>
      <xdr:spPr>
        <a:xfrm flipV="1">
          <a:off x="21323300" y="184197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35198</xdr:rowOff>
    </xdr:from>
    <xdr:to>
      <xdr:col>107</xdr:col>
      <xdr:colOff>101600</xdr:colOff>
      <xdr:row>107</xdr:row>
      <xdr:rowOff>136798</xdr:rowOff>
    </xdr:to>
    <xdr:sp macro="" textlink="">
      <xdr:nvSpPr>
        <xdr:cNvPr id="723" name="楕円 722"/>
        <xdr:cNvSpPr/>
      </xdr:nvSpPr>
      <xdr:spPr>
        <a:xfrm>
          <a:off x="20383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81099</xdr:rowOff>
    </xdr:from>
    <xdr:to>
      <xdr:col>111</xdr:col>
      <xdr:colOff>177800</xdr:colOff>
      <xdr:row>107</xdr:row>
      <xdr:rowOff>85998</xdr:rowOff>
    </xdr:to>
    <xdr:cxnSp macro="">
      <xdr:nvCxnSpPr>
        <xdr:cNvPr id="724" name="直線コネクタ 723"/>
        <xdr:cNvCxnSpPr/>
      </xdr:nvCxnSpPr>
      <xdr:spPr>
        <a:xfrm flipV="1">
          <a:off x="20434300" y="1842624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40095</xdr:rowOff>
    </xdr:from>
    <xdr:to>
      <xdr:col>102</xdr:col>
      <xdr:colOff>165100</xdr:colOff>
      <xdr:row>107</xdr:row>
      <xdr:rowOff>141695</xdr:rowOff>
    </xdr:to>
    <xdr:sp macro="" textlink="">
      <xdr:nvSpPr>
        <xdr:cNvPr id="725" name="楕円 724"/>
        <xdr:cNvSpPr/>
      </xdr:nvSpPr>
      <xdr:spPr>
        <a:xfrm>
          <a:off x="19494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85998</xdr:rowOff>
    </xdr:from>
    <xdr:to>
      <xdr:col>107</xdr:col>
      <xdr:colOff>50800</xdr:colOff>
      <xdr:row>107</xdr:row>
      <xdr:rowOff>90895</xdr:rowOff>
    </xdr:to>
    <xdr:cxnSp macro="">
      <xdr:nvCxnSpPr>
        <xdr:cNvPr id="726" name="直線コネクタ 725"/>
        <xdr:cNvCxnSpPr/>
      </xdr:nvCxnSpPr>
      <xdr:spPr>
        <a:xfrm flipV="1">
          <a:off x="19545300" y="1843114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43362</xdr:rowOff>
    </xdr:from>
    <xdr:to>
      <xdr:col>98</xdr:col>
      <xdr:colOff>38100</xdr:colOff>
      <xdr:row>107</xdr:row>
      <xdr:rowOff>144962</xdr:rowOff>
    </xdr:to>
    <xdr:sp macro="" textlink="">
      <xdr:nvSpPr>
        <xdr:cNvPr id="727" name="楕円 726"/>
        <xdr:cNvSpPr/>
      </xdr:nvSpPr>
      <xdr:spPr>
        <a:xfrm>
          <a:off x="18605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107</xdr:row>
      <xdr:rowOff>94162</xdr:rowOff>
    </xdr:to>
    <xdr:cxnSp macro="">
      <xdr:nvCxnSpPr>
        <xdr:cNvPr id="728" name="直線コネクタ 727"/>
        <xdr:cNvCxnSpPr/>
      </xdr:nvCxnSpPr>
      <xdr:spPr>
        <a:xfrm flipV="1">
          <a:off x="18656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123933</xdr:rowOff>
    </xdr:from>
    <xdr:ext cx="469744" cy="259045"/>
    <xdr:sp macro="" textlink="">
      <xdr:nvSpPr>
        <xdr:cNvPr id="729" name="n_1aveValue【公民館】&#10;一人当たり面積"/>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730" name="n_2aveValue【公民館】&#10;一人当たり面積"/>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731" name="n_3aveValue【公民館】&#10;一人当たり面積"/>
        <xdr:cNvSpPr txBox="1"/>
      </xdr:nvSpPr>
      <xdr:spPr>
        <a:xfrm>
          <a:off x="19310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732" name="n_4aveValue【公民館】&#10;一人当たり面積"/>
        <xdr:cNvSpPr txBox="1"/>
      </xdr:nvSpPr>
      <xdr:spPr>
        <a:xfrm>
          <a:off x="18421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123026</xdr:rowOff>
    </xdr:from>
    <xdr:ext cx="469744" cy="259045"/>
    <xdr:sp macro="" textlink="">
      <xdr:nvSpPr>
        <xdr:cNvPr id="733" name="n_1mainValue【公民館】&#10;一人当たり面積"/>
        <xdr:cNvSpPr txBox="1"/>
      </xdr:nvSpPr>
      <xdr:spPr>
        <a:xfrm>
          <a:off x="210757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127925</xdr:rowOff>
    </xdr:from>
    <xdr:ext cx="469744" cy="259045"/>
    <xdr:sp macro="" textlink="">
      <xdr:nvSpPr>
        <xdr:cNvPr id="734" name="n_2mainValue【公民館】&#10;一人当たり面積"/>
        <xdr:cNvSpPr txBox="1"/>
      </xdr:nvSpPr>
      <xdr:spPr>
        <a:xfrm>
          <a:off x="20199427" y="1847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132822</xdr:rowOff>
    </xdr:from>
    <xdr:ext cx="469744" cy="259045"/>
    <xdr:sp macro="" textlink="">
      <xdr:nvSpPr>
        <xdr:cNvPr id="735" name="n_3mainValue【公民館】&#10;一人当たり面積"/>
        <xdr:cNvSpPr txBox="1"/>
      </xdr:nvSpPr>
      <xdr:spPr>
        <a:xfrm>
          <a:off x="19310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136089</xdr:rowOff>
    </xdr:from>
    <xdr:ext cx="469744" cy="259045"/>
    <xdr:sp macro="" textlink="">
      <xdr:nvSpPr>
        <xdr:cNvPr id="736" name="n_4mainValue【公民館】&#10;一人当たり面積"/>
        <xdr:cNvSpPr txBox="1"/>
      </xdr:nvSpPr>
      <xdr:spPr>
        <a:xfrm>
          <a:off x="18421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有形固定資産減価償却率は全体として比率が上がる傾向にあるが、学校施設については、令和元年度に実施した空調設備の整備に伴い減少している。</a:t>
          </a:r>
        </a:p>
        <a:p>
          <a:r>
            <a:rPr kumimoji="1" lang="ja-JP" altLang="en-US" sz="1300">
              <a:latin typeface="ＭＳ Ｐゴシック" panose="020B0600070205080204" pitchFamily="50" charset="-128"/>
              <a:ea typeface="ＭＳ Ｐゴシック" panose="020B0600070205080204" pitchFamily="50" charset="-128"/>
            </a:rPr>
            <a:t>比較的町の面積が小さく、町民が集中していることから、全国平均と比較して学校施設の一人当たりの面積は大きいが、公営住宅と公民館は一人当たりの面積が小さい傾向にある。</a:t>
          </a:r>
        </a:p>
        <a:p>
          <a:r>
            <a:rPr kumimoji="1" lang="ja-JP" altLang="en-US" sz="1300">
              <a:latin typeface="ＭＳ Ｐゴシック" panose="020B0600070205080204" pitchFamily="50" charset="-128"/>
              <a:ea typeface="ＭＳ Ｐゴシック" panose="020B0600070205080204" pitchFamily="50" charset="-128"/>
            </a:rPr>
            <a:t>引き続き施設の必要性等を踏まえながら更新・長寿命化・廃止といった施設の整理を進めていく。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17,998
17,812
52.45
12,983,350
12,747,658
184,792
4,721,937
7,148,684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xdr:cNvSpPr txBox="1"/>
      </xdr:nvSpPr>
      <xdr:spPr>
        <a:xfrm>
          <a:off x="4673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67310</xdr:rowOff>
    </xdr:from>
    <xdr:to>
      <xdr:col>24</xdr:col>
      <xdr:colOff>114300</xdr:colOff>
      <xdr:row>39</xdr:row>
      <xdr:rowOff>168910</xdr:rowOff>
    </xdr:to>
    <xdr:sp macro="" textlink="">
      <xdr:nvSpPr>
        <xdr:cNvPr id="72" name="楕円 71"/>
        <xdr:cNvSpPr/>
      </xdr:nvSpPr>
      <xdr:spPr>
        <a:xfrm>
          <a:off x="45847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45737</xdr:rowOff>
    </xdr:from>
    <xdr:ext cx="405111" cy="259045"/>
    <xdr:sp macro="" textlink="">
      <xdr:nvSpPr>
        <xdr:cNvPr id="73" name="【図書館】&#10;有形固定資産減価償却率該当値テキスト"/>
        <xdr:cNvSpPr txBox="1"/>
      </xdr:nvSpPr>
      <xdr:spPr>
        <a:xfrm>
          <a:off x="4673600"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25400</xdr:rowOff>
    </xdr:from>
    <xdr:to>
      <xdr:col>20</xdr:col>
      <xdr:colOff>38100</xdr:colOff>
      <xdr:row>39</xdr:row>
      <xdr:rowOff>127000</xdr:rowOff>
    </xdr:to>
    <xdr:sp macro="" textlink="">
      <xdr:nvSpPr>
        <xdr:cNvPr id="74" name="楕円 73"/>
        <xdr:cNvSpPr/>
      </xdr:nvSpPr>
      <xdr:spPr>
        <a:xfrm>
          <a:off x="3746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76200</xdr:rowOff>
    </xdr:from>
    <xdr:to>
      <xdr:col>24</xdr:col>
      <xdr:colOff>63500</xdr:colOff>
      <xdr:row>39</xdr:row>
      <xdr:rowOff>118110</xdr:rowOff>
    </xdr:to>
    <xdr:cxnSp macro="">
      <xdr:nvCxnSpPr>
        <xdr:cNvPr id="75" name="直線コネクタ 74"/>
        <xdr:cNvCxnSpPr/>
      </xdr:nvCxnSpPr>
      <xdr:spPr>
        <a:xfrm>
          <a:off x="3797300" y="67627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154940</xdr:rowOff>
    </xdr:from>
    <xdr:to>
      <xdr:col>15</xdr:col>
      <xdr:colOff>101600</xdr:colOff>
      <xdr:row>39</xdr:row>
      <xdr:rowOff>85090</xdr:rowOff>
    </xdr:to>
    <xdr:sp macro="" textlink="">
      <xdr:nvSpPr>
        <xdr:cNvPr id="76" name="楕円 75"/>
        <xdr:cNvSpPr/>
      </xdr:nvSpPr>
      <xdr:spPr>
        <a:xfrm>
          <a:off x="2857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34290</xdr:rowOff>
    </xdr:from>
    <xdr:to>
      <xdr:col>19</xdr:col>
      <xdr:colOff>177800</xdr:colOff>
      <xdr:row>39</xdr:row>
      <xdr:rowOff>76200</xdr:rowOff>
    </xdr:to>
    <xdr:cxnSp macro="">
      <xdr:nvCxnSpPr>
        <xdr:cNvPr id="77" name="直線コネクタ 76"/>
        <xdr:cNvCxnSpPr/>
      </xdr:nvCxnSpPr>
      <xdr:spPr>
        <a:xfrm>
          <a:off x="2908300" y="6720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113030</xdr:rowOff>
    </xdr:from>
    <xdr:to>
      <xdr:col>10</xdr:col>
      <xdr:colOff>165100</xdr:colOff>
      <xdr:row>39</xdr:row>
      <xdr:rowOff>43180</xdr:rowOff>
    </xdr:to>
    <xdr:sp macro="" textlink="">
      <xdr:nvSpPr>
        <xdr:cNvPr id="78" name="楕円 77"/>
        <xdr:cNvSpPr/>
      </xdr:nvSpPr>
      <xdr:spPr>
        <a:xfrm>
          <a:off x="1968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163830</xdr:rowOff>
    </xdr:from>
    <xdr:to>
      <xdr:col>15</xdr:col>
      <xdr:colOff>50800</xdr:colOff>
      <xdr:row>39</xdr:row>
      <xdr:rowOff>34290</xdr:rowOff>
    </xdr:to>
    <xdr:cxnSp macro="">
      <xdr:nvCxnSpPr>
        <xdr:cNvPr id="79" name="直線コネクタ 78"/>
        <xdr:cNvCxnSpPr/>
      </xdr:nvCxnSpPr>
      <xdr:spPr>
        <a:xfrm>
          <a:off x="2019300" y="6678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71120</xdr:rowOff>
    </xdr:from>
    <xdr:to>
      <xdr:col>6</xdr:col>
      <xdr:colOff>38100</xdr:colOff>
      <xdr:row>39</xdr:row>
      <xdr:rowOff>1270</xdr:rowOff>
    </xdr:to>
    <xdr:sp macro="" textlink="">
      <xdr:nvSpPr>
        <xdr:cNvPr id="80" name="楕円 79"/>
        <xdr:cNvSpPr/>
      </xdr:nvSpPr>
      <xdr:spPr>
        <a:xfrm>
          <a:off x="1079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121920</xdr:rowOff>
    </xdr:from>
    <xdr:to>
      <xdr:col>10</xdr:col>
      <xdr:colOff>114300</xdr:colOff>
      <xdr:row>38</xdr:row>
      <xdr:rowOff>163830</xdr:rowOff>
    </xdr:to>
    <xdr:cxnSp macro="">
      <xdr:nvCxnSpPr>
        <xdr:cNvPr id="81" name="直線コネクタ 80"/>
        <xdr:cNvCxnSpPr/>
      </xdr:nvCxnSpPr>
      <xdr:spPr>
        <a:xfrm>
          <a:off x="1130300" y="6637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135907</xdr:rowOff>
    </xdr:from>
    <xdr:ext cx="405111" cy="259045"/>
    <xdr:sp macro="" textlink="">
      <xdr:nvSpPr>
        <xdr:cNvPr id="82" name="n_1aveValue【図書館】&#10;有形固定資産減価償却率"/>
        <xdr:cNvSpPr txBox="1"/>
      </xdr:nvSpPr>
      <xdr:spPr>
        <a:xfrm>
          <a:off x="35820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3" name="n_2aveValue【図書館】&#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84" name="n_3aveValue【図書館】&#10;有形固定資産減価償却率"/>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85" name="n_4aveValue【図書館】&#10;有形固定資産減価償却率"/>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118127</xdr:rowOff>
    </xdr:from>
    <xdr:ext cx="405111" cy="259045"/>
    <xdr:sp macro="" textlink="">
      <xdr:nvSpPr>
        <xdr:cNvPr id="86" name="n_1mainValue【図書館】&#10;有形固定資産減価償却率"/>
        <xdr:cNvSpPr txBox="1"/>
      </xdr:nvSpPr>
      <xdr:spPr>
        <a:xfrm>
          <a:off x="3582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76217</xdr:rowOff>
    </xdr:from>
    <xdr:ext cx="405111" cy="259045"/>
    <xdr:sp macro="" textlink="">
      <xdr:nvSpPr>
        <xdr:cNvPr id="87" name="n_2mainValue【図書館】&#10;有形固定資産減価償却率"/>
        <xdr:cNvSpPr txBox="1"/>
      </xdr:nvSpPr>
      <xdr:spPr>
        <a:xfrm>
          <a:off x="2705744"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34307</xdr:rowOff>
    </xdr:from>
    <xdr:ext cx="405111" cy="259045"/>
    <xdr:sp macro="" textlink="">
      <xdr:nvSpPr>
        <xdr:cNvPr id="88" name="n_3mainValue【図書館】&#10;有形固定資産減価償却率"/>
        <xdr:cNvSpPr txBox="1"/>
      </xdr:nvSpPr>
      <xdr:spPr>
        <a:xfrm>
          <a:off x="1816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163847</xdr:rowOff>
    </xdr:from>
    <xdr:ext cx="405111" cy="259045"/>
    <xdr:sp macro="" textlink="">
      <xdr:nvSpPr>
        <xdr:cNvPr id="89" name="n_4mainValue【図書館】&#10;有形固定資産減価償却率"/>
        <xdr:cNvSpPr txBox="1"/>
      </xdr:nvSpPr>
      <xdr:spPr>
        <a:xfrm>
          <a:off x="927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5" name="直線コネクタ 114"/>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6"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7" name="直線コネクタ 116"/>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8" name="【図書館】&#10;一人当たり面積最大値テキスト"/>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9" name="直線コネクタ 118"/>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138084</xdr:rowOff>
    </xdr:from>
    <xdr:ext cx="469744" cy="259045"/>
    <xdr:sp macro="" textlink="">
      <xdr:nvSpPr>
        <xdr:cNvPr id="120" name="【図書館】&#10;一人当たり面積平均値テキスト"/>
        <xdr:cNvSpPr txBox="1"/>
      </xdr:nvSpPr>
      <xdr:spPr>
        <a:xfrm>
          <a:off x="10515600" y="6310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1" name="フローチャート: 判断 120"/>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22" name="フローチャート: 判断 121"/>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85272</xdr:rowOff>
    </xdr:from>
    <xdr:to>
      <xdr:col>46</xdr:col>
      <xdr:colOff>38100</xdr:colOff>
      <xdr:row>39</xdr:row>
      <xdr:rowOff>15422</xdr:rowOff>
    </xdr:to>
    <xdr:sp macro="" textlink="">
      <xdr:nvSpPr>
        <xdr:cNvPr id="123" name="フローチャート: 判断 122"/>
        <xdr:cNvSpPr/>
      </xdr:nvSpPr>
      <xdr:spPr>
        <a:xfrm>
          <a:off x="8699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19957</xdr:rowOff>
    </xdr:from>
    <xdr:to>
      <xdr:col>41</xdr:col>
      <xdr:colOff>101600</xdr:colOff>
      <xdr:row>38</xdr:row>
      <xdr:rowOff>121557</xdr:rowOff>
    </xdr:to>
    <xdr:sp macro="" textlink="">
      <xdr:nvSpPr>
        <xdr:cNvPr id="124" name="フローチャート: 判断 123"/>
        <xdr:cNvSpPr/>
      </xdr:nvSpPr>
      <xdr:spPr>
        <a:xfrm>
          <a:off x="7810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25" name="フローチャート: 判断 124"/>
        <xdr:cNvSpPr/>
      </xdr:nvSpPr>
      <xdr:spPr>
        <a:xfrm>
          <a:off x="6921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31" name="楕円 130"/>
        <xdr:cNvSpPr/>
      </xdr:nvSpPr>
      <xdr:spPr>
        <a:xfrm>
          <a:off x="10426700" y="66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96355</xdr:rowOff>
    </xdr:from>
    <xdr:ext cx="469744" cy="259045"/>
    <xdr:sp macro="" textlink="">
      <xdr:nvSpPr>
        <xdr:cNvPr id="132" name="【図書館】&#10;一人当たり面積該当値テキスト"/>
        <xdr:cNvSpPr txBox="1"/>
      </xdr:nvSpPr>
      <xdr:spPr>
        <a:xfrm>
          <a:off x="10515600" y="661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3" name="楕円 132"/>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168728</xdr:rowOff>
    </xdr:from>
    <xdr:to>
      <xdr:col>55</xdr:col>
      <xdr:colOff>0</xdr:colOff>
      <xdr:row>39</xdr:row>
      <xdr:rowOff>19050</xdr:rowOff>
    </xdr:to>
    <xdr:cxnSp macro="">
      <xdr:nvCxnSpPr>
        <xdr:cNvPr id="134" name="直線コネクタ 133"/>
        <xdr:cNvCxnSpPr/>
      </xdr:nvCxnSpPr>
      <xdr:spPr>
        <a:xfrm flipV="1">
          <a:off x="9639300" y="66838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36" name="直線コネクタ 135"/>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150585</xdr:rowOff>
    </xdr:from>
    <xdr:to>
      <xdr:col>41</xdr:col>
      <xdr:colOff>101600</xdr:colOff>
      <xdr:row>39</xdr:row>
      <xdr:rowOff>80735</xdr:rowOff>
    </xdr:to>
    <xdr:sp macro="" textlink="">
      <xdr:nvSpPr>
        <xdr:cNvPr id="137" name="楕円 136"/>
        <xdr:cNvSpPr/>
      </xdr:nvSpPr>
      <xdr:spPr>
        <a:xfrm>
          <a:off x="7810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29935</xdr:rowOff>
    </xdr:to>
    <xdr:cxnSp macro="">
      <xdr:nvCxnSpPr>
        <xdr:cNvPr id="138" name="直線コネクタ 137"/>
        <xdr:cNvCxnSpPr/>
      </xdr:nvCxnSpPr>
      <xdr:spPr>
        <a:xfrm flipV="1">
          <a:off x="7861300" y="6705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39" name="楕円 138"/>
        <xdr:cNvSpPr/>
      </xdr:nvSpPr>
      <xdr:spPr>
        <a:xfrm>
          <a:off x="6921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29935</xdr:rowOff>
    </xdr:from>
    <xdr:to>
      <xdr:col>41</xdr:col>
      <xdr:colOff>50800</xdr:colOff>
      <xdr:row>39</xdr:row>
      <xdr:rowOff>40822</xdr:rowOff>
    </xdr:to>
    <xdr:cxnSp macro="">
      <xdr:nvCxnSpPr>
        <xdr:cNvPr id="140" name="直線コネクタ 139"/>
        <xdr:cNvCxnSpPr/>
      </xdr:nvCxnSpPr>
      <xdr:spPr>
        <a:xfrm flipV="1">
          <a:off x="6972300" y="67164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41"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31949</xdr:rowOff>
    </xdr:from>
    <xdr:ext cx="469744" cy="259045"/>
    <xdr:sp macro="" textlink="">
      <xdr:nvSpPr>
        <xdr:cNvPr id="142" name="n_2aveValue【図書館】&#10;一人当たり面積"/>
        <xdr:cNvSpPr txBox="1"/>
      </xdr:nvSpPr>
      <xdr:spPr>
        <a:xfrm>
          <a:off x="85154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138084</xdr:rowOff>
    </xdr:from>
    <xdr:ext cx="469744" cy="259045"/>
    <xdr:sp macro="" textlink="">
      <xdr:nvSpPr>
        <xdr:cNvPr id="143" name="n_3aveValue【図書館】&#10;一人当たり面積"/>
        <xdr:cNvSpPr txBox="1"/>
      </xdr:nvSpPr>
      <xdr:spPr>
        <a:xfrm>
          <a:off x="7626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159855</xdr:rowOff>
    </xdr:from>
    <xdr:ext cx="469744" cy="259045"/>
    <xdr:sp macro="" textlink="">
      <xdr:nvSpPr>
        <xdr:cNvPr id="144" name="n_4aveValue【図書館】&#10;一人当たり面積"/>
        <xdr:cNvSpPr txBox="1"/>
      </xdr:nvSpPr>
      <xdr:spPr>
        <a:xfrm>
          <a:off x="6737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45"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6" name="n_2mainValue【図書館】&#10;一人当たり面積"/>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71862</xdr:rowOff>
    </xdr:from>
    <xdr:ext cx="469744" cy="259045"/>
    <xdr:sp macro="" textlink="">
      <xdr:nvSpPr>
        <xdr:cNvPr id="147" name="n_3mainValue【図書館】&#10;一人当たり面積"/>
        <xdr:cNvSpPr txBox="1"/>
      </xdr:nvSpPr>
      <xdr:spPr>
        <a:xfrm>
          <a:off x="76264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82749</xdr:rowOff>
    </xdr:from>
    <xdr:ext cx="469744" cy="259045"/>
    <xdr:sp macro="" textlink="">
      <xdr:nvSpPr>
        <xdr:cNvPr id="148" name="n_4mainValue【図書館】&#10;一人当たり面積"/>
        <xdr:cNvSpPr txBox="1"/>
      </xdr:nvSpPr>
      <xdr:spPr>
        <a:xfrm>
          <a:off x="6737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4" name="【体育館・プール】&#10;有形固定資産減価償却率最小値テキスト"/>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6"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100982</xdr:rowOff>
    </xdr:from>
    <xdr:ext cx="405111" cy="259045"/>
    <xdr:sp macro="" textlink="">
      <xdr:nvSpPr>
        <xdr:cNvPr id="178" name="【体育館・プール】&#10;有形固定資産減価償却率平均値テキスト"/>
        <xdr:cNvSpPr txBox="1"/>
      </xdr:nvSpPr>
      <xdr:spPr>
        <a:xfrm>
          <a:off x="4673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80" name="フローチャート: 判断 179"/>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81" name="フローチャート: 判断 180"/>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2" name="フローチャート: 判断 181"/>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83" name="フローチャート: 判断 182"/>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9" name="楕円 188"/>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10177</xdr:rowOff>
    </xdr:from>
    <xdr:ext cx="405111" cy="259045"/>
    <xdr:sp macro="" textlink="">
      <xdr:nvSpPr>
        <xdr:cNvPr id="190" name="【体育館・プール】&#10;有形固定資産減価償却率該当値テキスト"/>
        <xdr:cNvSpPr txBox="1"/>
      </xdr:nvSpPr>
      <xdr:spPr>
        <a:xfrm>
          <a:off x="4673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91" name="楕円 190"/>
        <xdr:cNvSpPr/>
      </xdr:nvSpPr>
      <xdr:spPr>
        <a:xfrm>
          <a:off x="3746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152400</xdr:rowOff>
    </xdr:from>
    <xdr:to>
      <xdr:col>24</xdr:col>
      <xdr:colOff>63500</xdr:colOff>
      <xdr:row>60</xdr:row>
      <xdr:rowOff>38100</xdr:rowOff>
    </xdr:to>
    <xdr:cxnSp macro="">
      <xdr:nvCxnSpPr>
        <xdr:cNvPr id="192" name="直線コネクタ 191"/>
        <xdr:cNvCxnSpPr/>
      </xdr:nvCxnSpPr>
      <xdr:spPr>
        <a:xfrm>
          <a:off x="3797300" y="10267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38735</xdr:rowOff>
    </xdr:from>
    <xdr:to>
      <xdr:col>15</xdr:col>
      <xdr:colOff>101600</xdr:colOff>
      <xdr:row>59</xdr:row>
      <xdr:rowOff>140335</xdr:rowOff>
    </xdr:to>
    <xdr:sp macro="" textlink="">
      <xdr:nvSpPr>
        <xdr:cNvPr id="193" name="楕円 192"/>
        <xdr:cNvSpPr/>
      </xdr:nvSpPr>
      <xdr:spPr>
        <a:xfrm>
          <a:off x="2857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89535</xdr:rowOff>
    </xdr:from>
    <xdr:to>
      <xdr:col>19</xdr:col>
      <xdr:colOff>177800</xdr:colOff>
      <xdr:row>59</xdr:row>
      <xdr:rowOff>152400</xdr:rowOff>
    </xdr:to>
    <xdr:cxnSp macro="">
      <xdr:nvCxnSpPr>
        <xdr:cNvPr id="194" name="直線コネクタ 193"/>
        <xdr:cNvCxnSpPr/>
      </xdr:nvCxnSpPr>
      <xdr:spPr>
        <a:xfrm>
          <a:off x="2908300" y="102050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149225</xdr:rowOff>
    </xdr:from>
    <xdr:to>
      <xdr:col>10</xdr:col>
      <xdr:colOff>165100</xdr:colOff>
      <xdr:row>59</xdr:row>
      <xdr:rowOff>79375</xdr:rowOff>
    </xdr:to>
    <xdr:sp macro="" textlink="">
      <xdr:nvSpPr>
        <xdr:cNvPr id="195" name="楕円 194"/>
        <xdr:cNvSpPr/>
      </xdr:nvSpPr>
      <xdr:spPr>
        <a:xfrm>
          <a:off x="1968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28575</xdr:rowOff>
    </xdr:from>
    <xdr:to>
      <xdr:col>15</xdr:col>
      <xdr:colOff>50800</xdr:colOff>
      <xdr:row>59</xdr:row>
      <xdr:rowOff>89535</xdr:rowOff>
    </xdr:to>
    <xdr:cxnSp macro="">
      <xdr:nvCxnSpPr>
        <xdr:cNvPr id="196" name="直線コネクタ 195"/>
        <xdr:cNvCxnSpPr/>
      </xdr:nvCxnSpPr>
      <xdr:spPr>
        <a:xfrm>
          <a:off x="2019300" y="101441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197" name="楕円 196"/>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59</xdr:row>
      <xdr:rowOff>28575</xdr:rowOff>
    </xdr:to>
    <xdr:cxnSp macro="">
      <xdr:nvCxnSpPr>
        <xdr:cNvPr id="198" name="直線コネクタ 197"/>
        <xdr:cNvCxnSpPr/>
      </xdr:nvCxnSpPr>
      <xdr:spPr>
        <a:xfrm>
          <a:off x="1130300" y="100812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99" name="n_1aveValue【体育館・プー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32402</xdr:rowOff>
    </xdr:from>
    <xdr:ext cx="405111" cy="259045"/>
    <xdr:sp macro="" textlink="">
      <xdr:nvSpPr>
        <xdr:cNvPr id="200" name="n_2aveValue【体育館・プール】&#10;有形固定資産減価償却率"/>
        <xdr:cNvSpPr txBox="1"/>
      </xdr:nvSpPr>
      <xdr:spPr>
        <a:xfrm>
          <a:off x="2705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201" name="n_3aveValue【体育館・プー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202" name="n_4aveValue【体育館・プール】&#10;有形固定資産減価償却率"/>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48277</xdr:rowOff>
    </xdr:from>
    <xdr:ext cx="405111" cy="259045"/>
    <xdr:sp macro="" textlink="">
      <xdr:nvSpPr>
        <xdr:cNvPr id="203" name="n_1mainValue【体育館・プール】&#10;有形固定資産減価償却率"/>
        <xdr:cNvSpPr txBox="1"/>
      </xdr:nvSpPr>
      <xdr:spPr>
        <a:xfrm>
          <a:off x="358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204" name="n_2mainValue【体育館・プー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95902</xdr:rowOff>
    </xdr:from>
    <xdr:ext cx="405111" cy="259045"/>
    <xdr:sp macro="" textlink="">
      <xdr:nvSpPr>
        <xdr:cNvPr id="205" name="n_3mainValue【体育館・プール】&#10;有形固定資産減価償却率"/>
        <xdr:cNvSpPr txBox="1"/>
      </xdr:nvSpPr>
      <xdr:spPr>
        <a:xfrm>
          <a:off x="1816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206" name="n_4mainValue【体育館・プール】&#10;有形固定資産減価償却率"/>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4" name="直線コネクタ 233"/>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5" name="【体育館・プール】&#10;一人当たり面積最小値テキスト"/>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6" name="直線コネクタ 235"/>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7" name="【体育館・プール】&#10;一人当たり面積最大値テキスト"/>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8" name="直線コネクタ 237"/>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87806</xdr:rowOff>
    </xdr:from>
    <xdr:ext cx="469744" cy="259045"/>
    <xdr:sp macro="" textlink="">
      <xdr:nvSpPr>
        <xdr:cNvPr id="239" name="【体育館・プール】&#10;一人当たり面積平均値テキスト"/>
        <xdr:cNvSpPr txBox="1"/>
      </xdr:nvSpPr>
      <xdr:spPr>
        <a:xfrm>
          <a:off x="10515600" y="10374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0" name="フローチャート: 判断 239"/>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241" name="フローチャート: 判断 240"/>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242" name="フローチャート: 判断 241"/>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43" name="フローチャート: 判断 242"/>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244" name="フローチャート: 判断 243"/>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76359</xdr:rowOff>
    </xdr:from>
    <xdr:to>
      <xdr:col>55</xdr:col>
      <xdr:colOff>50800</xdr:colOff>
      <xdr:row>62</xdr:row>
      <xdr:rowOff>6509</xdr:rowOff>
    </xdr:to>
    <xdr:sp macro="" textlink="">
      <xdr:nvSpPr>
        <xdr:cNvPr id="250" name="楕円 249"/>
        <xdr:cNvSpPr/>
      </xdr:nvSpPr>
      <xdr:spPr>
        <a:xfrm>
          <a:off x="10426700" y="1053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54786</xdr:rowOff>
    </xdr:from>
    <xdr:ext cx="469744" cy="259045"/>
    <xdr:sp macro="" textlink="">
      <xdr:nvSpPr>
        <xdr:cNvPr id="251" name="【体育館・プール】&#10;一人当たり面積該当値テキスト"/>
        <xdr:cNvSpPr txBox="1"/>
      </xdr:nvSpPr>
      <xdr:spPr>
        <a:xfrm>
          <a:off x="10515600" y="1051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87788</xdr:rowOff>
    </xdr:from>
    <xdr:to>
      <xdr:col>50</xdr:col>
      <xdr:colOff>165100</xdr:colOff>
      <xdr:row>62</xdr:row>
      <xdr:rowOff>17938</xdr:rowOff>
    </xdr:to>
    <xdr:sp macro="" textlink="">
      <xdr:nvSpPr>
        <xdr:cNvPr id="252" name="楕円 251"/>
        <xdr:cNvSpPr/>
      </xdr:nvSpPr>
      <xdr:spPr>
        <a:xfrm>
          <a:off x="9588500" y="105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127159</xdr:rowOff>
    </xdr:from>
    <xdr:to>
      <xdr:col>55</xdr:col>
      <xdr:colOff>0</xdr:colOff>
      <xdr:row>61</xdr:row>
      <xdr:rowOff>138588</xdr:rowOff>
    </xdr:to>
    <xdr:cxnSp macro="">
      <xdr:nvCxnSpPr>
        <xdr:cNvPr id="253" name="直線コネクタ 252"/>
        <xdr:cNvCxnSpPr/>
      </xdr:nvCxnSpPr>
      <xdr:spPr>
        <a:xfrm flipV="1">
          <a:off x="9639300" y="1058560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96362</xdr:rowOff>
    </xdr:from>
    <xdr:to>
      <xdr:col>46</xdr:col>
      <xdr:colOff>38100</xdr:colOff>
      <xdr:row>62</xdr:row>
      <xdr:rowOff>26512</xdr:rowOff>
    </xdr:to>
    <xdr:sp macro="" textlink="">
      <xdr:nvSpPr>
        <xdr:cNvPr id="254" name="楕円 253"/>
        <xdr:cNvSpPr/>
      </xdr:nvSpPr>
      <xdr:spPr>
        <a:xfrm>
          <a:off x="8699500" y="1055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138588</xdr:rowOff>
    </xdr:from>
    <xdr:to>
      <xdr:col>50</xdr:col>
      <xdr:colOff>114300</xdr:colOff>
      <xdr:row>61</xdr:row>
      <xdr:rowOff>147162</xdr:rowOff>
    </xdr:to>
    <xdr:cxnSp macro="">
      <xdr:nvCxnSpPr>
        <xdr:cNvPr id="255" name="直線コネクタ 254"/>
        <xdr:cNvCxnSpPr/>
      </xdr:nvCxnSpPr>
      <xdr:spPr>
        <a:xfrm flipV="1">
          <a:off x="8750300" y="10597038"/>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104934</xdr:rowOff>
    </xdr:from>
    <xdr:to>
      <xdr:col>41</xdr:col>
      <xdr:colOff>101600</xdr:colOff>
      <xdr:row>62</xdr:row>
      <xdr:rowOff>35084</xdr:rowOff>
    </xdr:to>
    <xdr:sp macro="" textlink="">
      <xdr:nvSpPr>
        <xdr:cNvPr id="256" name="楕円 255"/>
        <xdr:cNvSpPr/>
      </xdr:nvSpPr>
      <xdr:spPr>
        <a:xfrm>
          <a:off x="7810500" y="105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147162</xdr:rowOff>
    </xdr:from>
    <xdr:to>
      <xdr:col>45</xdr:col>
      <xdr:colOff>177800</xdr:colOff>
      <xdr:row>61</xdr:row>
      <xdr:rowOff>155734</xdr:rowOff>
    </xdr:to>
    <xdr:cxnSp macro="">
      <xdr:nvCxnSpPr>
        <xdr:cNvPr id="257" name="直線コネクタ 256"/>
        <xdr:cNvCxnSpPr/>
      </xdr:nvCxnSpPr>
      <xdr:spPr>
        <a:xfrm flipV="1">
          <a:off x="7861300" y="10605612"/>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58" name="楕円 257"/>
        <xdr:cNvSpPr/>
      </xdr:nvSpPr>
      <xdr:spPr>
        <a:xfrm>
          <a:off x="6921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154305</xdr:rowOff>
    </xdr:from>
    <xdr:to>
      <xdr:col>41</xdr:col>
      <xdr:colOff>50800</xdr:colOff>
      <xdr:row>61</xdr:row>
      <xdr:rowOff>155734</xdr:rowOff>
    </xdr:to>
    <xdr:cxnSp macro="">
      <xdr:nvCxnSpPr>
        <xdr:cNvPr id="259" name="直線コネクタ 258"/>
        <xdr:cNvCxnSpPr/>
      </xdr:nvCxnSpPr>
      <xdr:spPr>
        <a:xfrm>
          <a:off x="6972300" y="10612755"/>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37640</xdr:rowOff>
    </xdr:from>
    <xdr:ext cx="469744" cy="259045"/>
    <xdr:sp macro="" textlink="">
      <xdr:nvSpPr>
        <xdr:cNvPr id="260" name="n_1aveValue【体育館・プール】&#10;一人当たり面積"/>
        <xdr:cNvSpPr txBox="1"/>
      </xdr:nvSpPr>
      <xdr:spPr>
        <a:xfrm>
          <a:off x="9391727" y="106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73359</xdr:rowOff>
    </xdr:from>
    <xdr:ext cx="469744" cy="259045"/>
    <xdr:sp macro="" textlink="">
      <xdr:nvSpPr>
        <xdr:cNvPr id="261" name="n_2aveValue【体育館・プール】&#10;一人当たり面積"/>
        <xdr:cNvSpPr txBox="1"/>
      </xdr:nvSpPr>
      <xdr:spPr>
        <a:xfrm>
          <a:off x="8515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81932</xdr:rowOff>
    </xdr:from>
    <xdr:ext cx="469744" cy="259045"/>
    <xdr:sp macro="" textlink="">
      <xdr:nvSpPr>
        <xdr:cNvPr id="262" name="n_3aveValue【体育館・プール】&#10;一人当たり面積"/>
        <xdr:cNvSpPr txBox="1"/>
      </xdr:nvSpPr>
      <xdr:spPr>
        <a:xfrm>
          <a:off x="7626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111936</xdr:rowOff>
    </xdr:from>
    <xdr:ext cx="469744" cy="259045"/>
    <xdr:sp macro="" textlink="">
      <xdr:nvSpPr>
        <xdr:cNvPr id="263" name="n_4aveValue【体育館・プール】&#10;一人当たり面積"/>
        <xdr:cNvSpPr txBox="1"/>
      </xdr:nvSpPr>
      <xdr:spPr>
        <a:xfrm>
          <a:off x="6737427" y="1074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34465</xdr:rowOff>
    </xdr:from>
    <xdr:ext cx="469744" cy="259045"/>
    <xdr:sp macro="" textlink="">
      <xdr:nvSpPr>
        <xdr:cNvPr id="264" name="n_1mainValue【体育館・プール】&#10;一人当たり面積"/>
        <xdr:cNvSpPr txBox="1"/>
      </xdr:nvSpPr>
      <xdr:spPr>
        <a:xfrm>
          <a:off x="9391727" y="103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43039</xdr:rowOff>
    </xdr:from>
    <xdr:ext cx="469744" cy="259045"/>
    <xdr:sp macro="" textlink="">
      <xdr:nvSpPr>
        <xdr:cNvPr id="265" name="n_2mainValue【体育館・プール】&#10;一人当たり面積"/>
        <xdr:cNvSpPr txBox="1"/>
      </xdr:nvSpPr>
      <xdr:spPr>
        <a:xfrm>
          <a:off x="8515427" y="1033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51611</xdr:rowOff>
    </xdr:from>
    <xdr:ext cx="469744" cy="259045"/>
    <xdr:sp macro="" textlink="">
      <xdr:nvSpPr>
        <xdr:cNvPr id="266" name="n_3mainValue【体育館・プール】&#10;一人当たり面積"/>
        <xdr:cNvSpPr txBox="1"/>
      </xdr:nvSpPr>
      <xdr:spPr>
        <a:xfrm>
          <a:off x="7626427" y="103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7" name="n_4main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4" name="テキスト ボックス 2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5" name="直線コネクタ 2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6" name="テキスト ボックス 2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7" name="直線コネクタ 2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8" name="テキスト ボックス 2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9" name="直線コネクタ 2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0" name="テキスト ボックス 2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1" name="直線コネクタ 3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2" name="テキスト ボックス 3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3" name="直線コネクタ 3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4" name="テキスト ボックス 3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5" name="直線コネクタ 3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6" name="テキスト ボックス 3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309" name="直線コネクタ 308"/>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310" name="【市民会館】&#10;有形固定資産減価償却率最小値テキスト"/>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311" name="直線コネクタ 310"/>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2"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3" name="直線コネクタ 312"/>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14"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15" name="フローチャート: 判断 314"/>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16" name="フローチャート: 判断 315"/>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317" name="フローチャート: 判断 316"/>
        <xdr:cNvSpPr/>
      </xdr:nvSpPr>
      <xdr:spPr>
        <a:xfrm>
          <a:off x="2857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18" name="フローチャート: 判断 317"/>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19" name="フローチャート: 判断 318"/>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121738</xdr:rowOff>
    </xdr:from>
    <xdr:to>
      <xdr:col>24</xdr:col>
      <xdr:colOff>114300</xdr:colOff>
      <xdr:row>105</xdr:row>
      <xdr:rowOff>51888</xdr:rowOff>
    </xdr:to>
    <xdr:sp macro="" textlink="">
      <xdr:nvSpPr>
        <xdr:cNvPr id="325" name="楕円 324"/>
        <xdr:cNvSpPr/>
      </xdr:nvSpPr>
      <xdr:spPr>
        <a:xfrm>
          <a:off x="45847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100165</xdr:rowOff>
    </xdr:from>
    <xdr:ext cx="405111" cy="259045"/>
    <xdr:sp macro="" textlink="">
      <xdr:nvSpPr>
        <xdr:cNvPr id="326" name="【市民会館】&#10;有形固定資産減価償却率該当値テキスト"/>
        <xdr:cNvSpPr txBox="1"/>
      </xdr:nvSpPr>
      <xdr:spPr>
        <a:xfrm>
          <a:off x="4673600"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327" name="楕円 326"/>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141514</xdr:rowOff>
    </xdr:from>
    <xdr:to>
      <xdr:col>24</xdr:col>
      <xdr:colOff>63500</xdr:colOff>
      <xdr:row>105</xdr:row>
      <xdr:rowOff>1088</xdr:rowOff>
    </xdr:to>
    <xdr:cxnSp macro="">
      <xdr:nvCxnSpPr>
        <xdr:cNvPr id="328" name="直線コネクタ 327"/>
        <xdr:cNvCxnSpPr/>
      </xdr:nvCxnSpPr>
      <xdr:spPr>
        <a:xfrm>
          <a:off x="3797300" y="1797231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56424</xdr:rowOff>
    </xdr:from>
    <xdr:to>
      <xdr:col>15</xdr:col>
      <xdr:colOff>101600</xdr:colOff>
      <xdr:row>104</xdr:row>
      <xdr:rowOff>158024</xdr:rowOff>
    </xdr:to>
    <xdr:sp macro="" textlink="">
      <xdr:nvSpPr>
        <xdr:cNvPr id="329" name="楕円 328"/>
        <xdr:cNvSpPr/>
      </xdr:nvSpPr>
      <xdr:spPr>
        <a:xfrm>
          <a:off x="2857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107224</xdr:rowOff>
    </xdr:from>
    <xdr:to>
      <xdr:col>19</xdr:col>
      <xdr:colOff>177800</xdr:colOff>
      <xdr:row>104</xdr:row>
      <xdr:rowOff>141514</xdr:rowOff>
    </xdr:to>
    <xdr:cxnSp macro="">
      <xdr:nvCxnSpPr>
        <xdr:cNvPr id="330" name="直線コネクタ 329"/>
        <xdr:cNvCxnSpPr/>
      </xdr:nvCxnSpPr>
      <xdr:spPr>
        <a:xfrm>
          <a:off x="2908300" y="179380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xdr:rowOff>
    </xdr:from>
    <xdr:to>
      <xdr:col>10</xdr:col>
      <xdr:colOff>165100</xdr:colOff>
      <xdr:row>104</xdr:row>
      <xdr:rowOff>113937</xdr:rowOff>
    </xdr:to>
    <xdr:sp macro="" textlink="">
      <xdr:nvSpPr>
        <xdr:cNvPr id="331" name="楕円 330"/>
        <xdr:cNvSpPr/>
      </xdr:nvSpPr>
      <xdr:spPr>
        <a:xfrm>
          <a:off x="1968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63137</xdr:rowOff>
    </xdr:from>
    <xdr:to>
      <xdr:col>15</xdr:col>
      <xdr:colOff>50800</xdr:colOff>
      <xdr:row>104</xdr:row>
      <xdr:rowOff>107224</xdr:rowOff>
    </xdr:to>
    <xdr:cxnSp macro="">
      <xdr:nvCxnSpPr>
        <xdr:cNvPr id="332" name="直線コネクタ 331"/>
        <xdr:cNvCxnSpPr/>
      </xdr:nvCxnSpPr>
      <xdr:spPr>
        <a:xfrm>
          <a:off x="2019300" y="178939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136434</xdr:rowOff>
    </xdr:from>
    <xdr:to>
      <xdr:col>6</xdr:col>
      <xdr:colOff>38100</xdr:colOff>
      <xdr:row>104</xdr:row>
      <xdr:rowOff>66584</xdr:rowOff>
    </xdr:to>
    <xdr:sp macro="" textlink="">
      <xdr:nvSpPr>
        <xdr:cNvPr id="333" name="楕円 332"/>
        <xdr:cNvSpPr/>
      </xdr:nvSpPr>
      <xdr:spPr>
        <a:xfrm>
          <a:off x="1079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15784</xdr:rowOff>
    </xdr:from>
    <xdr:to>
      <xdr:col>10</xdr:col>
      <xdr:colOff>114300</xdr:colOff>
      <xdr:row>104</xdr:row>
      <xdr:rowOff>63137</xdr:rowOff>
    </xdr:to>
    <xdr:cxnSp macro="">
      <xdr:nvCxnSpPr>
        <xdr:cNvPr id="334" name="直線コネクタ 333"/>
        <xdr:cNvCxnSpPr/>
      </xdr:nvCxnSpPr>
      <xdr:spPr>
        <a:xfrm>
          <a:off x="1130300" y="178465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35"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164754</xdr:rowOff>
    </xdr:from>
    <xdr:ext cx="405111" cy="259045"/>
    <xdr:sp macro="" textlink="">
      <xdr:nvSpPr>
        <xdr:cNvPr id="336" name="n_2aveValue【市民会館】&#10;有形固定資産減価償却率"/>
        <xdr:cNvSpPr txBox="1"/>
      </xdr:nvSpPr>
      <xdr:spPr>
        <a:xfrm>
          <a:off x="2705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337" name="n_3aveValue【市民会館】&#10;有形固定資産減価償却率"/>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338" name="n_4aveValue【市民会館】&#10;有形固定資産減価償却率"/>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11991</xdr:rowOff>
    </xdr:from>
    <xdr:ext cx="405111" cy="259045"/>
    <xdr:sp macro="" textlink="">
      <xdr:nvSpPr>
        <xdr:cNvPr id="339" name="n_1mainValue【市民会館】&#10;有形固定資産減価償却率"/>
        <xdr:cNvSpPr txBox="1"/>
      </xdr:nvSpPr>
      <xdr:spPr>
        <a:xfrm>
          <a:off x="3582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40" name="n_2mainValue【市民会館】&#10;有形固定資産減価償却率"/>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105064</xdr:rowOff>
    </xdr:from>
    <xdr:ext cx="405111" cy="259045"/>
    <xdr:sp macro="" textlink="">
      <xdr:nvSpPr>
        <xdr:cNvPr id="341" name="n_3mainValue【市民会館】&#10;有形固定資産減価償却率"/>
        <xdr:cNvSpPr txBox="1"/>
      </xdr:nvSpPr>
      <xdr:spPr>
        <a:xfrm>
          <a:off x="1816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57711</xdr:rowOff>
    </xdr:from>
    <xdr:ext cx="405111" cy="259045"/>
    <xdr:sp macro="" textlink="">
      <xdr:nvSpPr>
        <xdr:cNvPr id="342" name="n_4mainValue【市民会館】&#10;有形固定資産減価償却率"/>
        <xdr:cNvSpPr txBox="1"/>
      </xdr:nvSpPr>
      <xdr:spPr>
        <a:xfrm>
          <a:off x="927744"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3" name="直線コネクタ 35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4" name="テキスト ボックス 35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5" name="直線コネクタ 35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6" name="テキスト ボックス 35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7" name="直線コネクタ 35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8" name="テキスト ボックス 35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9" name="直線コネクタ 35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0" name="テキスト ボックス 35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1" name="直線コネクタ 36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2" name="テキスト ボックス 36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3" name="直線コネクタ 36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4" name="テキスト ボックス 36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368" name="直線コネクタ 367"/>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369" name="【市民会館】&#10;一人当たり面積最小値テキスト"/>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370" name="直線コネクタ 369"/>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71"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72" name="直線コネクタ 371"/>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373" name="【市民会館】&#10;一人当たり面積平均値テキスト"/>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374" name="フローチャート: 判断 373"/>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375" name="フローチャート: 判断 374"/>
        <xdr:cNvSpPr/>
      </xdr:nvSpPr>
      <xdr:spPr>
        <a:xfrm>
          <a:off x="9588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376" name="フローチャート: 判断 375"/>
        <xdr:cNvSpPr/>
      </xdr:nvSpPr>
      <xdr:spPr>
        <a:xfrm>
          <a:off x="8699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377" name="フローチャート: 判断 376"/>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378" name="フローチャート: 判断 377"/>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48261</xdr:rowOff>
    </xdr:from>
    <xdr:to>
      <xdr:col>55</xdr:col>
      <xdr:colOff>50800</xdr:colOff>
      <xdr:row>100</xdr:row>
      <xdr:rowOff>149861</xdr:rowOff>
    </xdr:to>
    <xdr:sp macro="" textlink="">
      <xdr:nvSpPr>
        <xdr:cNvPr id="384" name="楕円 383"/>
        <xdr:cNvSpPr/>
      </xdr:nvSpPr>
      <xdr:spPr>
        <a:xfrm>
          <a:off x="104267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1288</xdr:rowOff>
    </xdr:from>
    <xdr:ext cx="469744" cy="259045"/>
    <xdr:sp macro="" textlink="">
      <xdr:nvSpPr>
        <xdr:cNvPr id="385" name="【市民会館】&#10;一人当たり面積該当値テキスト"/>
        <xdr:cNvSpPr txBox="1"/>
      </xdr:nvSpPr>
      <xdr:spPr>
        <a:xfrm>
          <a:off x="10515600" y="1714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80918</xdr:rowOff>
    </xdr:from>
    <xdr:to>
      <xdr:col>50</xdr:col>
      <xdr:colOff>165100</xdr:colOff>
      <xdr:row>101</xdr:row>
      <xdr:rowOff>11068</xdr:rowOff>
    </xdr:to>
    <xdr:sp macro="" textlink="">
      <xdr:nvSpPr>
        <xdr:cNvPr id="386" name="楕円 385"/>
        <xdr:cNvSpPr/>
      </xdr:nvSpPr>
      <xdr:spPr>
        <a:xfrm>
          <a:off x="95885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99061</xdr:rowOff>
    </xdr:from>
    <xdr:to>
      <xdr:col>55</xdr:col>
      <xdr:colOff>0</xdr:colOff>
      <xdr:row>100</xdr:row>
      <xdr:rowOff>131718</xdr:rowOff>
    </xdr:to>
    <xdr:cxnSp macro="">
      <xdr:nvCxnSpPr>
        <xdr:cNvPr id="387" name="直線コネクタ 386"/>
        <xdr:cNvCxnSpPr/>
      </xdr:nvCxnSpPr>
      <xdr:spPr>
        <a:xfrm flipV="1">
          <a:off x="9639300" y="172440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105411</xdr:rowOff>
    </xdr:from>
    <xdr:to>
      <xdr:col>46</xdr:col>
      <xdr:colOff>38100</xdr:colOff>
      <xdr:row>102</xdr:row>
      <xdr:rowOff>35561</xdr:rowOff>
    </xdr:to>
    <xdr:sp macro="" textlink="">
      <xdr:nvSpPr>
        <xdr:cNvPr id="388" name="楕円 387"/>
        <xdr:cNvSpPr/>
      </xdr:nvSpPr>
      <xdr:spPr>
        <a:xfrm>
          <a:off x="8699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131718</xdr:rowOff>
    </xdr:from>
    <xdr:to>
      <xdr:col>50</xdr:col>
      <xdr:colOff>114300</xdr:colOff>
      <xdr:row>101</xdr:row>
      <xdr:rowOff>156211</xdr:rowOff>
    </xdr:to>
    <xdr:cxnSp macro="">
      <xdr:nvCxnSpPr>
        <xdr:cNvPr id="389" name="直線コネクタ 388"/>
        <xdr:cNvCxnSpPr/>
      </xdr:nvCxnSpPr>
      <xdr:spPr>
        <a:xfrm flipV="1">
          <a:off x="8750300" y="1727671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125005</xdr:rowOff>
    </xdr:from>
    <xdr:to>
      <xdr:col>41</xdr:col>
      <xdr:colOff>101600</xdr:colOff>
      <xdr:row>102</xdr:row>
      <xdr:rowOff>55155</xdr:rowOff>
    </xdr:to>
    <xdr:sp macro="" textlink="">
      <xdr:nvSpPr>
        <xdr:cNvPr id="390" name="楕円 389"/>
        <xdr:cNvSpPr/>
      </xdr:nvSpPr>
      <xdr:spPr>
        <a:xfrm>
          <a:off x="7810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156211</xdr:rowOff>
    </xdr:from>
    <xdr:to>
      <xdr:col>45</xdr:col>
      <xdr:colOff>177800</xdr:colOff>
      <xdr:row>102</xdr:row>
      <xdr:rowOff>4355</xdr:rowOff>
    </xdr:to>
    <xdr:cxnSp macro="">
      <xdr:nvCxnSpPr>
        <xdr:cNvPr id="391" name="直線コネクタ 390"/>
        <xdr:cNvCxnSpPr/>
      </xdr:nvCxnSpPr>
      <xdr:spPr>
        <a:xfrm flipV="1">
          <a:off x="7861300" y="174726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144599</xdr:rowOff>
    </xdr:from>
    <xdr:to>
      <xdr:col>36</xdr:col>
      <xdr:colOff>165100</xdr:colOff>
      <xdr:row>102</xdr:row>
      <xdr:rowOff>74749</xdr:rowOff>
    </xdr:to>
    <xdr:sp macro="" textlink="">
      <xdr:nvSpPr>
        <xdr:cNvPr id="392" name="楕円 391"/>
        <xdr:cNvSpPr/>
      </xdr:nvSpPr>
      <xdr:spPr>
        <a:xfrm>
          <a:off x="6921500" y="17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4355</xdr:rowOff>
    </xdr:from>
    <xdr:to>
      <xdr:col>41</xdr:col>
      <xdr:colOff>50800</xdr:colOff>
      <xdr:row>102</xdr:row>
      <xdr:rowOff>23949</xdr:rowOff>
    </xdr:to>
    <xdr:cxnSp macro="">
      <xdr:nvCxnSpPr>
        <xdr:cNvPr id="393" name="直線コネクタ 392"/>
        <xdr:cNvCxnSpPr/>
      </xdr:nvCxnSpPr>
      <xdr:spPr>
        <a:xfrm flipV="1">
          <a:off x="6972300" y="174922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74040</xdr:rowOff>
    </xdr:from>
    <xdr:ext cx="469744" cy="259045"/>
    <xdr:sp macro="" textlink="">
      <xdr:nvSpPr>
        <xdr:cNvPr id="394" name="n_1aveValue【市民会館】&#10;一人当たり面積"/>
        <xdr:cNvSpPr txBox="1"/>
      </xdr:nvSpPr>
      <xdr:spPr>
        <a:xfrm>
          <a:off x="9391727"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100165</xdr:rowOff>
    </xdr:from>
    <xdr:ext cx="469744" cy="259045"/>
    <xdr:sp macro="" textlink="">
      <xdr:nvSpPr>
        <xdr:cNvPr id="395" name="n_2aveValue【市民会館】&#10;一人当たり面積"/>
        <xdr:cNvSpPr txBox="1"/>
      </xdr:nvSpPr>
      <xdr:spPr>
        <a:xfrm>
          <a:off x="85154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396" name="n_3aveValue【市民会館】&#10;一人当たり面積"/>
        <xdr:cNvSpPr txBox="1"/>
      </xdr:nvSpPr>
      <xdr:spPr>
        <a:xfrm>
          <a:off x="7626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397" name="n_4aveValue【市民会館】&#10;一人当たり面積"/>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27595</xdr:rowOff>
    </xdr:from>
    <xdr:ext cx="469744" cy="259045"/>
    <xdr:sp macro="" textlink="">
      <xdr:nvSpPr>
        <xdr:cNvPr id="398" name="n_1mainValue【市民会館】&#10;一人当たり面積"/>
        <xdr:cNvSpPr txBox="1"/>
      </xdr:nvSpPr>
      <xdr:spPr>
        <a:xfrm>
          <a:off x="9391727" y="1700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52088</xdr:rowOff>
    </xdr:from>
    <xdr:ext cx="469744" cy="259045"/>
    <xdr:sp macro="" textlink="">
      <xdr:nvSpPr>
        <xdr:cNvPr id="399" name="n_2mainValue【市民会館】&#10;一人当たり面積"/>
        <xdr:cNvSpPr txBox="1"/>
      </xdr:nvSpPr>
      <xdr:spPr>
        <a:xfrm>
          <a:off x="85154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71682</xdr:rowOff>
    </xdr:from>
    <xdr:ext cx="469744" cy="259045"/>
    <xdr:sp macro="" textlink="">
      <xdr:nvSpPr>
        <xdr:cNvPr id="400" name="n_3mainValue【市民会館】&#10;一人当たり面積"/>
        <xdr:cNvSpPr txBox="1"/>
      </xdr:nvSpPr>
      <xdr:spPr>
        <a:xfrm>
          <a:off x="7626427" y="1721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91276</xdr:rowOff>
    </xdr:from>
    <xdr:ext cx="469744" cy="259045"/>
    <xdr:sp macro="" textlink="">
      <xdr:nvSpPr>
        <xdr:cNvPr id="401" name="n_4mainValue【市民会館】&#10;一人当たり面積"/>
        <xdr:cNvSpPr txBox="1"/>
      </xdr:nvSpPr>
      <xdr:spPr>
        <a:xfrm>
          <a:off x="6737427" y="172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3" name="正方形/長方形 43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1" name="正方形/長方形 4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2" name="テキスト ボックス 4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3" name="直線コネクタ 4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4" name="テキスト ボックス 44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5" name="直線コネクタ 4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6" name="テキスト ボックス 44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7" name="直線コネクタ 4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8" name="テキスト ボックス 4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9" name="直線コネクタ 4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0" name="テキスト ボックス 4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1" name="直線コネクタ 4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2" name="テキスト ボックス 4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3" name="直線コネクタ 4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4" name="テキスト ボックス 45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56" name="テキスト ボックス 45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458" name="直線コネクタ 457"/>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459" name="【消防施設】&#10;有形固定資産減価償却率最小値テキスト"/>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460" name="直線コネクタ 459"/>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461"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462" name="直線コネクタ 461"/>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463" name="【消防施設】&#10;有形固定資産減価償却率平均値テキスト"/>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464" name="フローチャート: 判断 463"/>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465" name="フローチャート: 判断 464"/>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466" name="フローチャート: 判断 465"/>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467" name="フローチャート: 判断 466"/>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468" name="フローチャート: 判断 467"/>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118745</xdr:rowOff>
    </xdr:from>
    <xdr:to>
      <xdr:col>85</xdr:col>
      <xdr:colOff>177800</xdr:colOff>
      <xdr:row>84</xdr:row>
      <xdr:rowOff>48895</xdr:rowOff>
    </xdr:to>
    <xdr:sp macro="" textlink="">
      <xdr:nvSpPr>
        <xdr:cNvPr id="474" name="楕円 473"/>
        <xdr:cNvSpPr/>
      </xdr:nvSpPr>
      <xdr:spPr>
        <a:xfrm>
          <a:off x="162687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97172</xdr:rowOff>
    </xdr:from>
    <xdr:ext cx="405111" cy="259045"/>
    <xdr:sp macro="" textlink="">
      <xdr:nvSpPr>
        <xdr:cNvPr id="475" name="【消防施設】&#10;有形固定資産減価償却率該当値テキスト"/>
        <xdr:cNvSpPr txBox="1"/>
      </xdr:nvSpPr>
      <xdr:spPr>
        <a:xfrm>
          <a:off x="16357600"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156845</xdr:rowOff>
    </xdr:from>
    <xdr:to>
      <xdr:col>81</xdr:col>
      <xdr:colOff>101600</xdr:colOff>
      <xdr:row>84</xdr:row>
      <xdr:rowOff>86995</xdr:rowOff>
    </xdr:to>
    <xdr:sp macro="" textlink="">
      <xdr:nvSpPr>
        <xdr:cNvPr id="476" name="楕円 475"/>
        <xdr:cNvSpPr/>
      </xdr:nvSpPr>
      <xdr:spPr>
        <a:xfrm>
          <a:off x="15430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169545</xdr:rowOff>
    </xdr:from>
    <xdr:to>
      <xdr:col>85</xdr:col>
      <xdr:colOff>127000</xdr:colOff>
      <xdr:row>84</xdr:row>
      <xdr:rowOff>36195</xdr:rowOff>
    </xdr:to>
    <xdr:cxnSp macro="">
      <xdr:nvCxnSpPr>
        <xdr:cNvPr id="477" name="直線コネクタ 476"/>
        <xdr:cNvCxnSpPr/>
      </xdr:nvCxnSpPr>
      <xdr:spPr>
        <a:xfrm flipV="1">
          <a:off x="15481300" y="14399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122555</xdr:rowOff>
    </xdr:from>
    <xdr:to>
      <xdr:col>76</xdr:col>
      <xdr:colOff>165100</xdr:colOff>
      <xdr:row>84</xdr:row>
      <xdr:rowOff>52705</xdr:rowOff>
    </xdr:to>
    <xdr:sp macro="" textlink="">
      <xdr:nvSpPr>
        <xdr:cNvPr id="478" name="楕円 477"/>
        <xdr:cNvSpPr/>
      </xdr:nvSpPr>
      <xdr:spPr>
        <a:xfrm>
          <a:off x="14541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1905</xdr:rowOff>
    </xdr:from>
    <xdr:to>
      <xdr:col>81</xdr:col>
      <xdr:colOff>50800</xdr:colOff>
      <xdr:row>84</xdr:row>
      <xdr:rowOff>36195</xdr:rowOff>
    </xdr:to>
    <xdr:cxnSp macro="">
      <xdr:nvCxnSpPr>
        <xdr:cNvPr id="479" name="直線コネクタ 478"/>
        <xdr:cNvCxnSpPr/>
      </xdr:nvCxnSpPr>
      <xdr:spPr>
        <a:xfrm>
          <a:off x="14592300" y="14403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164464</xdr:rowOff>
    </xdr:from>
    <xdr:to>
      <xdr:col>72</xdr:col>
      <xdr:colOff>38100</xdr:colOff>
      <xdr:row>84</xdr:row>
      <xdr:rowOff>94614</xdr:rowOff>
    </xdr:to>
    <xdr:sp macro="" textlink="">
      <xdr:nvSpPr>
        <xdr:cNvPr id="480" name="楕円 479"/>
        <xdr:cNvSpPr/>
      </xdr:nvSpPr>
      <xdr:spPr>
        <a:xfrm>
          <a:off x="13652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1905</xdr:rowOff>
    </xdr:from>
    <xdr:to>
      <xdr:col>76</xdr:col>
      <xdr:colOff>114300</xdr:colOff>
      <xdr:row>84</xdr:row>
      <xdr:rowOff>43814</xdr:rowOff>
    </xdr:to>
    <xdr:cxnSp macro="">
      <xdr:nvCxnSpPr>
        <xdr:cNvPr id="481" name="直線コネクタ 480"/>
        <xdr:cNvCxnSpPr/>
      </xdr:nvCxnSpPr>
      <xdr:spPr>
        <a:xfrm flipV="1">
          <a:off x="13703300" y="144037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126364</xdr:rowOff>
    </xdr:from>
    <xdr:to>
      <xdr:col>67</xdr:col>
      <xdr:colOff>101600</xdr:colOff>
      <xdr:row>84</xdr:row>
      <xdr:rowOff>56514</xdr:rowOff>
    </xdr:to>
    <xdr:sp macro="" textlink="">
      <xdr:nvSpPr>
        <xdr:cNvPr id="482" name="楕円 481"/>
        <xdr:cNvSpPr/>
      </xdr:nvSpPr>
      <xdr:spPr>
        <a:xfrm>
          <a:off x="12763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5714</xdr:rowOff>
    </xdr:from>
    <xdr:to>
      <xdr:col>71</xdr:col>
      <xdr:colOff>177800</xdr:colOff>
      <xdr:row>84</xdr:row>
      <xdr:rowOff>43814</xdr:rowOff>
    </xdr:to>
    <xdr:cxnSp macro="">
      <xdr:nvCxnSpPr>
        <xdr:cNvPr id="483" name="直線コネクタ 482"/>
        <xdr:cNvCxnSpPr/>
      </xdr:nvCxnSpPr>
      <xdr:spPr>
        <a:xfrm>
          <a:off x="12814300" y="144075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484" name="n_1aveValue【消防施設】&#10;有形固定資産減価償却率"/>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143527</xdr:rowOff>
    </xdr:from>
    <xdr:ext cx="405111" cy="259045"/>
    <xdr:sp macro="" textlink="">
      <xdr:nvSpPr>
        <xdr:cNvPr id="485" name="n_2aveValue【消防施設】&#10;有形固定資産減価償却率"/>
        <xdr:cNvSpPr txBox="1"/>
      </xdr:nvSpPr>
      <xdr:spPr>
        <a:xfrm>
          <a:off x="14389744" y="1403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141622</xdr:rowOff>
    </xdr:from>
    <xdr:ext cx="405111" cy="259045"/>
    <xdr:sp macro="" textlink="">
      <xdr:nvSpPr>
        <xdr:cNvPr id="486" name="n_3aveValue【消防施設】&#10;有形固定資産減価償却率"/>
        <xdr:cNvSpPr txBox="1"/>
      </xdr:nvSpPr>
      <xdr:spPr>
        <a:xfrm>
          <a:off x="13500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143527</xdr:rowOff>
    </xdr:from>
    <xdr:ext cx="405111" cy="259045"/>
    <xdr:sp macro="" textlink="">
      <xdr:nvSpPr>
        <xdr:cNvPr id="487" name="n_4aveValue【消防施設】&#10;有形固定資産減価償却率"/>
        <xdr:cNvSpPr txBox="1"/>
      </xdr:nvSpPr>
      <xdr:spPr>
        <a:xfrm>
          <a:off x="12611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78122</xdr:rowOff>
    </xdr:from>
    <xdr:ext cx="405111" cy="259045"/>
    <xdr:sp macro="" textlink="">
      <xdr:nvSpPr>
        <xdr:cNvPr id="488" name="n_1mainValue【消防施設】&#10;有形固定資産減価償却率"/>
        <xdr:cNvSpPr txBox="1"/>
      </xdr:nvSpPr>
      <xdr:spPr>
        <a:xfrm>
          <a:off x="15266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43832</xdr:rowOff>
    </xdr:from>
    <xdr:ext cx="405111" cy="259045"/>
    <xdr:sp macro="" textlink="">
      <xdr:nvSpPr>
        <xdr:cNvPr id="489" name="n_2mainValue【消防施設】&#10;有形固定資産減価償却率"/>
        <xdr:cNvSpPr txBox="1"/>
      </xdr:nvSpPr>
      <xdr:spPr>
        <a:xfrm>
          <a:off x="14389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85741</xdr:rowOff>
    </xdr:from>
    <xdr:ext cx="405111" cy="259045"/>
    <xdr:sp macro="" textlink="">
      <xdr:nvSpPr>
        <xdr:cNvPr id="490" name="n_3mainValue【消防施設】&#10;有形固定資産減価償却率"/>
        <xdr:cNvSpPr txBox="1"/>
      </xdr:nvSpPr>
      <xdr:spPr>
        <a:xfrm>
          <a:off x="13500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47641</xdr:rowOff>
    </xdr:from>
    <xdr:ext cx="405111" cy="259045"/>
    <xdr:sp macro="" textlink="">
      <xdr:nvSpPr>
        <xdr:cNvPr id="491" name="n_4mainValue【消防施設】&#10;有形固定資産減価償却率"/>
        <xdr:cNvSpPr txBox="1"/>
      </xdr:nvSpPr>
      <xdr:spPr>
        <a:xfrm>
          <a:off x="12611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2" name="直線コネクタ 5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3" name="テキスト ボックス 5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4" name="直線コネクタ 5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5" name="テキスト ボックス 5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6" name="直線コネクタ 5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7" name="テキスト ボックス 5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8" name="直線コネクタ 5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9" name="テキスト ボックス 5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0" name="直線コネクタ 5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1" name="テキスト ボックス 5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515" name="直線コネクタ 514"/>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516" name="【消防施設】&#10;一人当たり面積最小値テキスト"/>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517" name="直線コネクタ 516"/>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518" name="【消防施設】&#10;一人当たり面積最大値テキスト"/>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519" name="直線コネクタ 518"/>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520" name="【消防施設】&#10;一人当たり面積平均値テキスト"/>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521" name="フローチャート: 判断 520"/>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522" name="フローチャート: 判断 521"/>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523" name="フローチャート: 判断 522"/>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524" name="フローチャート: 判断 523"/>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525" name="フローチャート: 判断 524"/>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6" name="テキスト ボックス 5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7" name="テキスト ボックス 5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8" name="テキスト ボックス 5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9" name="テキスト ボックス 5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0" name="テキスト ボックス 5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162561</xdr:rowOff>
    </xdr:from>
    <xdr:to>
      <xdr:col>116</xdr:col>
      <xdr:colOff>114300</xdr:colOff>
      <xdr:row>86</xdr:row>
      <xdr:rowOff>92711</xdr:rowOff>
    </xdr:to>
    <xdr:sp macro="" textlink="">
      <xdr:nvSpPr>
        <xdr:cNvPr id="531" name="楕円 530"/>
        <xdr:cNvSpPr/>
      </xdr:nvSpPr>
      <xdr:spPr>
        <a:xfrm>
          <a:off x="221107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77488</xdr:rowOff>
    </xdr:from>
    <xdr:ext cx="469744" cy="259045"/>
    <xdr:sp macro="" textlink="">
      <xdr:nvSpPr>
        <xdr:cNvPr id="532" name="【消防施設】&#10;一人当たり面積該当値テキスト"/>
        <xdr:cNvSpPr txBox="1"/>
      </xdr:nvSpPr>
      <xdr:spPr>
        <a:xfrm>
          <a:off x="22199600" y="1465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163830</xdr:rowOff>
    </xdr:from>
    <xdr:to>
      <xdr:col>112</xdr:col>
      <xdr:colOff>38100</xdr:colOff>
      <xdr:row>86</xdr:row>
      <xdr:rowOff>93980</xdr:rowOff>
    </xdr:to>
    <xdr:sp macro="" textlink="">
      <xdr:nvSpPr>
        <xdr:cNvPr id="533" name="楕円 532"/>
        <xdr:cNvSpPr/>
      </xdr:nvSpPr>
      <xdr:spPr>
        <a:xfrm>
          <a:off x="21272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41911</xdr:rowOff>
    </xdr:from>
    <xdr:to>
      <xdr:col>116</xdr:col>
      <xdr:colOff>63500</xdr:colOff>
      <xdr:row>86</xdr:row>
      <xdr:rowOff>43180</xdr:rowOff>
    </xdr:to>
    <xdr:cxnSp macro="">
      <xdr:nvCxnSpPr>
        <xdr:cNvPr id="534" name="直線コネクタ 533"/>
        <xdr:cNvCxnSpPr/>
      </xdr:nvCxnSpPr>
      <xdr:spPr>
        <a:xfrm flipV="1">
          <a:off x="21323300" y="1478661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165100</xdr:rowOff>
    </xdr:from>
    <xdr:to>
      <xdr:col>107</xdr:col>
      <xdr:colOff>101600</xdr:colOff>
      <xdr:row>86</xdr:row>
      <xdr:rowOff>95250</xdr:rowOff>
    </xdr:to>
    <xdr:sp macro="" textlink="">
      <xdr:nvSpPr>
        <xdr:cNvPr id="535" name="楕円 534"/>
        <xdr:cNvSpPr/>
      </xdr:nvSpPr>
      <xdr:spPr>
        <a:xfrm>
          <a:off x="203835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43180</xdr:rowOff>
    </xdr:from>
    <xdr:to>
      <xdr:col>111</xdr:col>
      <xdr:colOff>177800</xdr:colOff>
      <xdr:row>86</xdr:row>
      <xdr:rowOff>44450</xdr:rowOff>
    </xdr:to>
    <xdr:cxnSp macro="">
      <xdr:nvCxnSpPr>
        <xdr:cNvPr id="536" name="直線コネクタ 535"/>
        <xdr:cNvCxnSpPr/>
      </xdr:nvCxnSpPr>
      <xdr:spPr>
        <a:xfrm flipV="1">
          <a:off x="20434300" y="147878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537" name="楕円 536"/>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44450</xdr:rowOff>
    </xdr:from>
    <xdr:to>
      <xdr:col>107</xdr:col>
      <xdr:colOff>50800</xdr:colOff>
      <xdr:row>86</xdr:row>
      <xdr:rowOff>45720</xdr:rowOff>
    </xdr:to>
    <xdr:cxnSp macro="">
      <xdr:nvCxnSpPr>
        <xdr:cNvPr id="538" name="直線コネクタ 537"/>
        <xdr:cNvCxnSpPr/>
      </xdr:nvCxnSpPr>
      <xdr:spPr>
        <a:xfrm flipV="1">
          <a:off x="19545300" y="147891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161289</xdr:rowOff>
    </xdr:from>
    <xdr:to>
      <xdr:col>98</xdr:col>
      <xdr:colOff>38100</xdr:colOff>
      <xdr:row>86</xdr:row>
      <xdr:rowOff>91439</xdr:rowOff>
    </xdr:to>
    <xdr:sp macro="" textlink="">
      <xdr:nvSpPr>
        <xdr:cNvPr id="539" name="楕円 538"/>
        <xdr:cNvSpPr/>
      </xdr:nvSpPr>
      <xdr:spPr>
        <a:xfrm>
          <a:off x="18605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40639</xdr:rowOff>
    </xdr:from>
    <xdr:to>
      <xdr:col>102</xdr:col>
      <xdr:colOff>114300</xdr:colOff>
      <xdr:row>86</xdr:row>
      <xdr:rowOff>45720</xdr:rowOff>
    </xdr:to>
    <xdr:cxnSp macro="">
      <xdr:nvCxnSpPr>
        <xdr:cNvPr id="540" name="直線コネクタ 539"/>
        <xdr:cNvCxnSpPr/>
      </xdr:nvCxnSpPr>
      <xdr:spPr>
        <a:xfrm>
          <a:off x="18656300" y="1478533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541" name="n_1aveValue【消防施設】&#10;一人当たり面積"/>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542" name="n_2aveValue【消防施設】&#10;一人当たり面積"/>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543" name="n_3aveValue【消防施設】&#10;一人当たり面積"/>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544" name="n_4aveValue【消防施設】&#10;一人当たり面積"/>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85107</xdr:rowOff>
    </xdr:from>
    <xdr:ext cx="469744" cy="259045"/>
    <xdr:sp macro="" textlink="">
      <xdr:nvSpPr>
        <xdr:cNvPr id="545" name="n_1mainValue【消防施設】&#10;一人当たり面積"/>
        <xdr:cNvSpPr txBox="1"/>
      </xdr:nvSpPr>
      <xdr:spPr>
        <a:xfrm>
          <a:off x="210757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86377</xdr:rowOff>
    </xdr:from>
    <xdr:ext cx="469744" cy="259045"/>
    <xdr:sp macro="" textlink="">
      <xdr:nvSpPr>
        <xdr:cNvPr id="546" name="n_2mainValue【消防施設】&#10;一人当たり面積"/>
        <xdr:cNvSpPr txBox="1"/>
      </xdr:nvSpPr>
      <xdr:spPr>
        <a:xfrm>
          <a:off x="20199427" y="1483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547" name="n_3mainValue【消防施設】&#10;一人当たり面積"/>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82566</xdr:rowOff>
    </xdr:from>
    <xdr:ext cx="469744" cy="259045"/>
    <xdr:sp macro="" textlink="">
      <xdr:nvSpPr>
        <xdr:cNvPr id="548" name="n_4mainValue【消防施設】&#10;一人当たり面積"/>
        <xdr:cNvSpPr txBox="1"/>
      </xdr:nvSpPr>
      <xdr:spPr>
        <a:xfrm>
          <a:off x="18421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9" name="テキスト ボックス 55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0" name="直線コネクタ 55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1" name="テキスト ボックス 56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2" name="直線コネクタ 56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3" name="テキスト ボックス 56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4" name="直線コネクタ 56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5" name="テキスト ボックス 56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6" name="直線コネクタ 56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7" name="テキスト ボックス 56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8" name="直線コネクタ 56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9" name="テキスト ボックス 56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0" name="直線コネクタ 56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1" name="テキスト ボックス 57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574" name="直線コネクタ 573"/>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575" name="【庁舎】&#10;有形固定資産減価償却率最小値テキスト"/>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576" name="直線コネクタ 575"/>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577"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578" name="直線コネクタ 577"/>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579" name="【庁舎】&#10;有形固定資産減価償却率平均値テキスト"/>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580" name="フローチャート: 判断 579"/>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581" name="フローチャート: 判断 580"/>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582" name="フローチャート: 判断 581"/>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583" name="フローチャート: 判断 582"/>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584" name="フローチャート: 判断 583"/>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111942</xdr:rowOff>
    </xdr:from>
    <xdr:to>
      <xdr:col>85</xdr:col>
      <xdr:colOff>177800</xdr:colOff>
      <xdr:row>109</xdr:row>
      <xdr:rowOff>42092</xdr:rowOff>
    </xdr:to>
    <xdr:sp macro="" textlink="">
      <xdr:nvSpPr>
        <xdr:cNvPr id="590" name="楕円 589"/>
        <xdr:cNvSpPr/>
      </xdr:nvSpPr>
      <xdr:spPr>
        <a:xfrm>
          <a:off x="162687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26869</xdr:rowOff>
    </xdr:from>
    <xdr:ext cx="405111" cy="259045"/>
    <xdr:sp macro="" textlink="">
      <xdr:nvSpPr>
        <xdr:cNvPr id="591" name="【庁舎】&#10;有形固定資産減価償却率該当値テキスト"/>
        <xdr:cNvSpPr txBox="1"/>
      </xdr:nvSpPr>
      <xdr:spPr>
        <a:xfrm>
          <a:off x="16357600" y="1854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108676</xdr:rowOff>
    </xdr:from>
    <xdr:to>
      <xdr:col>81</xdr:col>
      <xdr:colOff>101600</xdr:colOff>
      <xdr:row>109</xdr:row>
      <xdr:rowOff>38826</xdr:rowOff>
    </xdr:to>
    <xdr:sp macro="" textlink="">
      <xdr:nvSpPr>
        <xdr:cNvPr id="592" name="楕円 591"/>
        <xdr:cNvSpPr/>
      </xdr:nvSpPr>
      <xdr:spPr>
        <a:xfrm>
          <a:off x="15430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159476</xdr:rowOff>
    </xdr:from>
    <xdr:to>
      <xdr:col>85</xdr:col>
      <xdr:colOff>127000</xdr:colOff>
      <xdr:row>108</xdr:row>
      <xdr:rowOff>162742</xdr:rowOff>
    </xdr:to>
    <xdr:cxnSp macro="">
      <xdr:nvCxnSpPr>
        <xdr:cNvPr id="593" name="直線コネクタ 592"/>
        <xdr:cNvCxnSpPr/>
      </xdr:nvCxnSpPr>
      <xdr:spPr>
        <a:xfrm>
          <a:off x="15481300" y="1867607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107043</xdr:rowOff>
    </xdr:from>
    <xdr:to>
      <xdr:col>76</xdr:col>
      <xdr:colOff>165100</xdr:colOff>
      <xdr:row>109</xdr:row>
      <xdr:rowOff>37193</xdr:rowOff>
    </xdr:to>
    <xdr:sp macro="" textlink="">
      <xdr:nvSpPr>
        <xdr:cNvPr id="594" name="楕円 593"/>
        <xdr:cNvSpPr/>
      </xdr:nvSpPr>
      <xdr:spPr>
        <a:xfrm>
          <a:off x="14541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157843</xdr:rowOff>
    </xdr:from>
    <xdr:to>
      <xdr:col>81</xdr:col>
      <xdr:colOff>50800</xdr:colOff>
      <xdr:row>108</xdr:row>
      <xdr:rowOff>159476</xdr:rowOff>
    </xdr:to>
    <xdr:cxnSp macro="">
      <xdr:nvCxnSpPr>
        <xdr:cNvPr id="595" name="直線コネクタ 594"/>
        <xdr:cNvCxnSpPr/>
      </xdr:nvCxnSpPr>
      <xdr:spPr>
        <a:xfrm>
          <a:off x="14592300" y="186744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105411</xdr:rowOff>
    </xdr:from>
    <xdr:to>
      <xdr:col>72</xdr:col>
      <xdr:colOff>38100</xdr:colOff>
      <xdr:row>109</xdr:row>
      <xdr:rowOff>35561</xdr:rowOff>
    </xdr:to>
    <xdr:sp macro="" textlink="">
      <xdr:nvSpPr>
        <xdr:cNvPr id="596" name="楕円 595"/>
        <xdr:cNvSpPr/>
      </xdr:nvSpPr>
      <xdr:spPr>
        <a:xfrm>
          <a:off x="13652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156211</xdr:rowOff>
    </xdr:from>
    <xdr:to>
      <xdr:col>76</xdr:col>
      <xdr:colOff>114300</xdr:colOff>
      <xdr:row>108</xdr:row>
      <xdr:rowOff>157843</xdr:rowOff>
    </xdr:to>
    <xdr:cxnSp macro="">
      <xdr:nvCxnSpPr>
        <xdr:cNvPr id="597" name="直線コネクタ 596"/>
        <xdr:cNvCxnSpPr/>
      </xdr:nvCxnSpPr>
      <xdr:spPr>
        <a:xfrm>
          <a:off x="13703300" y="186728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108676</xdr:rowOff>
    </xdr:from>
    <xdr:to>
      <xdr:col>67</xdr:col>
      <xdr:colOff>101600</xdr:colOff>
      <xdr:row>109</xdr:row>
      <xdr:rowOff>38826</xdr:rowOff>
    </xdr:to>
    <xdr:sp macro="" textlink="">
      <xdr:nvSpPr>
        <xdr:cNvPr id="598" name="楕円 597"/>
        <xdr:cNvSpPr/>
      </xdr:nvSpPr>
      <xdr:spPr>
        <a:xfrm>
          <a:off x="12763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156211</xdr:rowOff>
    </xdr:from>
    <xdr:to>
      <xdr:col>71</xdr:col>
      <xdr:colOff>177800</xdr:colOff>
      <xdr:row>108</xdr:row>
      <xdr:rowOff>159476</xdr:rowOff>
    </xdr:to>
    <xdr:cxnSp macro="">
      <xdr:nvCxnSpPr>
        <xdr:cNvPr id="599" name="直線コネクタ 598"/>
        <xdr:cNvCxnSpPr/>
      </xdr:nvCxnSpPr>
      <xdr:spPr>
        <a:xfrm flipV="1">
          <a:off x="12814300" y="1867281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600" name="n_1aveValue【庁舎】&#10;有形固定資産減価償却率"/>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601" name="n_2aveValue【庁舎】&#10;有形固定資産減価償却率"/>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602" name="n_3aveValue【庁舎】&#10;有形固定資産減価償却率"/>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603" name="n_4aveValue【庁舎】&#10;有形固定資産減価償却率"/>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29953</xdr:rowOff>
    </xdr:from>
    <xdr:ext cx="405111" cy="259045"/>
    <xdr:sp macro="" textlink="">
      <xdr:nvSpPr>
        <xdr:cNvPr id="604" name="n_1mainValue【庁舎】&#10;有形固定資産減価償却率"/>
        <xdr:cNvSpPr txBox="1"/>
      </xdr:nvSpPr>
      <xdr:spPr>
        <a:xfrm>
          <a:off x="15266044" y="187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28320</xdr:rowOff>
    </xdr:from>
    <xdr:ext cx="405111" cy="259045"/>
    <xdr:sp macro="" textlink="">
      <xdr:nvSpPr>
        <xdr:cNvPr id="605" name="n_2mainValue【庁舎】&#10;有形固定資産減価償却率"/>
        <xdr:cNvSpPr txBox="1"/>
      </xdr:nvSpPr>
      <xdr:spPr>
        <a:xfrm>
          <a:off x="14389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26688</xdr:rowOff>
    </xdr:from>
    <xdr:ext cx="405111" cy="259045"/>
    <xdr:sp macro="" textlink="">
      <xdr:nvSpPr>
        <xdr:cNvPr id="606" name="n_3mainValue【庁舎】&#10;有形固定資産減価償却率"/>
        <xdr:cNvSpPr txBox="1"/>
      </xdr:nvSpPr>
      <xdr:spPr>
        <a:xfrm>
          <a:off x="135007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29953</xdr:rowOff>
    </xdr:from>
    <xdr:ext cx="405111" cy="259045"/>
    <xdr:sp macro="" textlink="">
      <xdr:nvSpPr>
        <xdr:cNvPr id="607" name="n_4mainValue【庁舎】&#10;有形固定資産減価償却率"/>
        <xdr:cNvSpPr txBox="1"/>
      </xdr:nvSpPr>
      <xdr:spPr>
        <a:xfrm>
          <a:off x="12611744" y="187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8" name="正方形/長方形 60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9" name="正方形/長方形 60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0" name="正方形/長方形 60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1" name="正方形/長方形 61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2" name="正方形/長方形 61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3" name="正方形/長方形 61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4" name="正方形/長方形 61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5" name="正方形/長方形 61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6" name="テキスト ボックス 61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7" name="直線コネクタ 61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8" name="テキスト ボックス 61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632" name="直線コネクタ 631"/>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633" name="【庁舎】&#10;一人当たり面積最小値テキスト"/>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634" name="直線コネクタ 633"/>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635" name="【庁舎】&#10;一人当たり面積最大値テキスト"/>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636" name="直線コネクタ 635"/>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637" name="【庁舎】&#10;一人当たり面積平均値テキスト"/>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638" name="フローチャート: 判断 637"/>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639" name="フローチャート: 判断 638"/>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640" name="フローチャート: 判断 639"/>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641" name="フローチャート: 判断 640"/>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642" name="フローチャート: 判断 641"/>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3" name="テキスト ボックス 6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4" name="テキスト ボックス 6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5" name="テキスト ボックス 6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6" name="テキスト ボックス 6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7" name="テキスト ボックス 6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40639</xdr:rowOff>
    </xdr:from>
    <xdr:to>
      <xdr:col>116</xdr:col>
      <xdr:colOff>114300</xdr:colOff>
      <xdr:row>108</xdr:row>
      <xdr:rowOff>142239</xdr:rowOff>
    </xdr:to>
    <xdr:sp macro="" textlink="">
      <xdr:nvSpPr>
        <xdr:cNvPr id="648" name="楕円 647"/>
        <xdr:cNvSpPr/>
      </xdr:nvSpPr>
      <xdr:spPr>
        <a:xfrm>
          <a:off x="22110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127016</xdr:rowOff>
    </xdr:from>
    <xdr:ext cx="469744" cy="259045"/>
    <xdr:sp macro="" textlink="">
      <xdr:nvSpPr>
        <xdr:cNvPr id="649" name="【庁舎】&#10;一人当たり面積該当値テキスト"/>
        <xdr:cNvSpPr txBox="1"/>
      </xdr:nvSpPr>
      <xdr:spPr>
        <a:xfrm>
          <a:off x="22199600" y="18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50164</xdr:rowOff>
    </xdr:from>
    <xdr:to>
      <xdr:col>112</xdr:col>
      <xdr:colOff>38100</xdr:colOff>
      <xdr:row>108</xdr:row>
      <xdr:rowOff>151764</xdr:rowOff>
    </xdr:to>
    <xdr:sp macro="" textlink="">
      <xdr:nvSpPr>
        <xdr:cNvPr id="650" name="楕円 649"/>
        <xdr:cNvSpPr/>
      </xdr:nvSpPr>
      <xdr:spPr>
        <a:xfrm>
          <a:off x="21272500" y="185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91439</xdr:rowOff>
    </xdr:from>
    <xdr:to>
      <xdr:col>116</xdr:col>
      <xdr:colOff>63500</xdr:colOff>
      <xdr:row>108</xdr:row>
      <xdr:rowOff>100964</xdr:rowOff>
    </xdr:to>
    <xdr:cxnSp macro="">
      <xdr:nvCxnSpPr>
        <xdr:cNvPr id="651" name="直線コネクタ 650"/>
        <xdr:cNvCxnSpPr/>
      </xdr:nvCxnSpPr>
      <xdr:spPr>
        <a:xfrm flipV="1">
          <a:off x="21323300" y="186080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57786</xdr:rowOff>
    </xdr:from>
    <xdr:to>
      <xdr:col>107</xdr:col>
      <xdr:colOff>101600</xdr:colOff>
      <xdr:row>108</xdr:row>
      <xdr:rowOff>159386</xdr:rowOff>
    </xdr:to>
    <xdr:sp macro="" textlink="">
      <xdr:nvSpPr>
        <xdr:cNvPr id="652" name="楕円 651"/>
        <xdr:cNvSpPr/>
      </xdr:nvSpPr>
      <xdr:spPr>
        <a:xfrm>
          <a:off x="203835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100964</xdr:rowOff>
    </xdr:from>
    <xdr:to>
      <xdr:col>111</xdr:col>
      <xdr:colOff>177800</xdr:colOff>
      <xdr:row>108</xdr:row>
      <xdr:rowOff>108586</xdr:rowOff>
    </xdr:to>
    <xdr:cxnSp macro="">
      <xdr:nvCxnSpPr>
        <xdr:cNvPr id="653" name="直線コネクタ 652"/>
        <xdr:cNvCxnSpPr/>
      </xdr:nvCxnSpPr>
      <xdr:spPr>
        <a:xfrm flipV="1">
          <a:off x="20434300" y="186175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63500</xdr:rowOff>
    </xdr:from>
    <xdr:to>
      <xdr:col>102</xdr:col>
      <xdr:colOff>165100</xdr:colOff>
      <xdr:row>108</xdr:row>
      <xdr:rowOff>165100</xdr:rowOff>
    </xdr:to>
    <xdr:sp macro="" textlink="">
      <xdr:nvSpPr>
        <xdr:cNvPr id="654" name="楕円 653"/>
        <xdr:cNvSpPr/>
      </xdr:nvSpPr>
      <xdr:spPr>
        <a:xfrm>
          <a:off x="19494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108586</xdr:rowOff>
    </xdr:from>
    <xdr:to>
      <xdr:col>107</xdr:col>
      <xdr:colOff>50800</xdr:colOff>
      <xdr:row>108</xdr:row>
      <xdr:rowOff>114300</xdr:rowOff>
    </xdr:to>
    <xdr:cxnSp macro="">
      <xdr:nvCxnSpPr>
        <xdr:cNvPr id="655" name="直線コネクタ 654"/>
        <xdr:cNvCxnSpPr/>
      </xdr:nvCxnSpPr>
      <xdr:spPr>
        <a:xfrm flipV="1">
          <a:off x="19545300" y="186251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69214</xdr:rowOff>
    </xdr:from>
    <xdr:to>
      <xdr:col>98</xdr:col>
      <xdr:colOff>38100</xdr:colOff>
      <xdr:row>108</xdr:row>
      <xdr:rowOff>170814</xdr:rowOff>
    </xdr:to>
    <xdr:sp macro="" textlink="">
      <xdr:nvSpPr>
        <xdr:cNvPr id="656" name="楕円 655"/>
        <xdr:cNvSpPr/>
      </xdr:nvSpPr>
      <xdr:spPr>
        <a:xfrm>
          <a:off x="18605500" y="1858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114300</xdr:rowOff>
    </xdr:from>
    <xdr:to>
      <xdr:col>102</xdr:col>
      <xdr:colOff>114300</xdr:colOff>
      <xdr:row>108</xdr:row>
      <xdr:rowOff>120014</xdr:rowOff>
    </xdr:to>
    <xdr:cxnSp macro="">
      <xdr:nvCxnSpPr>
        <xdr:cNvPr id="657" name="直線コネクタ 656"/>
        <xdr:cNvCxnSpPr/>
      </xdr:nvCxnSpPr>
      <xdr:spPr>
        <a:xfrm flipV="1">
          <a:off x="18656300" y="186309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658" name="n_1aveValue【庁舎】&#10;一人当たり面積"/>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659" name="n_2aveValue【庁舎】&#10;一人当たり面積"/>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660" name="n_3aveValue【庁舎】&#10;一人当たり面積"/>
        <xdr:cNvSpPr txBox="1"/>
      </xdr:nvSpPr>
      <xdr:spPr>
        <a:xfrm>
          <a:off x="19310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661" name="n_4aveValue【庁舎】&#10;一人当たり面積"/>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142891</xdr:rowOff>
    </xdr:from>
    <xdr:ext cx="469744" cy="259045"/>
    <xdr:sp macro="" textlink="">
      <xdr:nvSpPr>
        <xdr:cNvPr id="662" name="n_1mainValue【庁舎】&#10;一人当たり面積"/>
        <xdr:cNvSpPr txBox="1"/>
      </xdr:nvSpPr>
      <xdr:spPr>
        <a:xfrm>
          <a:off x="21075727" y="186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150513</xdr:rowOff>
    </xdr:from>
    <xdr:ext cx="469744" cy="259045"/>
    <xdr:sp macro="" textlink="">
      <xdr:nvSpPr>
        <xdr:cNvPr id="663" name="n_2mainValue【庁舎】&#10;一人当たり面積"/>
        <xdr:cNvSpPr txBox="1"/>
      </xdr:nvSpPr>
      <xdr:spPr>
        <a:xfrm>
          <a:off x="20199427" y="1866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156227</xdr:rowOff>
    </xdr:from>
    <xdr:ext cx="469744" cy="259045"/>
    <xdr:sp macro="" textlink="">
      <xdr:nvSpPr>
        <xdr:cNvPr id="664" name="n_3mainValue【庁舎】&#10;一人当たり面積"/>
        <xdr:cNvSpPr txBox="1"/>
      </xdr:nvSpPr>
      <xdr:spPr>
        <a:xfrm>
          <a:off x="19310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161941</xdr:rowOff>
    </xdr:from>
    <xdr:ext cx="469744" cy="259045"/>
    <xdr:sp macro="" textlink="">
      <xdr:nvSpPr>
        <xdr:cNvPr id="665" name="n_4mainValue【庁舎】&#10;一人当たり面積"/>
        <xdr:cNvSpPr txBox="1"/>
      </xdr:nvSpPr>
      <xdr:spPr>
        <a:xfrm>
          <a:off x="18421427" y="186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有形固定資産減価償却比率については、体育館・プールが平成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年度に整備した町民プールがあるため、類似団体と比較して低い水準にある。一方で、庁舎は昭和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年に建設されたものであることから、減価償却がほぼ完了した状況となっている。</a:t>
          </a:r>
        </a:p>
        <a:p>
          <a:r>
            <a:rPr kumimoji="1" lang="ja-JP" altLang="en-US" sz="1300">
              <a:latin typeface="ＭＳ Ｐゴシック" panose="020B0600070205080204" pitchFamily="50" charset="-128"/>
              <a:ea typeface="ＭＳ Ｐゴシック" panose="020B0600070205080204" pitchFamily="50" charset="-128"/>
            </a:rPr>
            <a:t>庁舎については、新庁舎が令和３年度に完成したので、来年度以降の有形固定資産減価償却率は低くなる見込みである。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施設の一人当たりの面積としては、町が所有する市民会館であるサハトべに花が大きな施設であり、全国平均と比較して一人当たりの面積が大きくなっている。</a:t>
          </a:r>
        </a:p>
        <a:p>
          <a:r>
            <a:rPr kumimoji="1" lang="ja-JP" altLang="en-US" sz="1300">
              <a:latin typeface="ＭＳ Ｐゴシック" panose="020B0600070205080204" pitchFamily="50" charset="-128"/>
              <a:ea typeface="ＭＳ Ｐゴシック" panose="020B0600070205080204" pitchFamily="50" charset="-128"/>
            </a:rPr>
            <a:t>引き続き施設の必要性等を踏まえながら更新・長寿命化・廃止といった施設の整理を進めていく。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17,998
17,812
52.45
12,983,350
12,747,658
184,792
4,721,937
7,148,684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が、人口の減少が続いていることに加え、ＪＲなどの大規模償却資産や中心となる産業がないこと等により、財政基盤が弱く、類似団体平均を下回っている。税収の確保が本町の大きな課題であり、人口増加のための定住や子育て支援、税収の徴収率向上対策を中心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43543</xdr:rowOff>
    </xdr:to>
    <xdr:cxnSp macro="">
      <xdr:nvCxnSpPr>
        <xdr:cNvPr id="71" name="直線コネクタ 70"/>
        <xdr:cNvCxnSpPr/>
      </xdr:nvCxnSpPr>
      <xdr:spPr>
        <a:xfrm flipV="1">
          <a:off x="4114800" y="739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43543</xdr:rowOff>
    </xdr:from>
    <xdr:to>
      <xdr:col>19</xdr:col>
      <xdr:colOff>133350</xdr:colOff>
      <xdr:row>43</xdr:row>
      <xdr:rowOff>43543</xdr:rowOff>
    </xdr:to>
    <xdr:cxnSp macro="">
      <xdr:nvCxnSpPr>
        <xdr:cNvPr id="74" name="直線コネクタ 73"/>
        <xdr:cNvCxnSpPr/>
      </xdr:nvCxnSpPr>
      <xdr:spPr>
        <a:xfrm>
          <a:off x="3225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60778</xdr:rowOff>
    </xdr:to>
    <xdr:cxnSp macro="">
      <xdr:nvCxnSpPr>
        <xdr:cNvPr id="77" name="直線コネクタ 76"/>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78015</xdr:rowOff>
    </xdr:to>
    <xdr:cxnSp macro="">
      <xdr:nvCxnSpPr>
        <xdr:cNvPr id="80" name="直線コネクタ 79"/>
        <xdr:cNvCxnSpPr/>
      </xdr:nvCxnSpPr>
      <xdr:spPr>
        <a:xfrm flipV="1">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164193</xdr:rowOff>
    </xdr:from>
    <xdr:to>
      <xdr:col>19</xdr:col>
      <xdr:colOff>184150</xdr:colOff>
      <xdr:row>43</xdr:row>
      <xdr:rowOff>94343</xdr:rowOff>
    </xdr:to>
    <xdr:sp macro="" textlink="">
      <xdr:nvSpPr>
        <xdr:cNvPr id="92" name="楕円 91"/>
        <xdr:cNvSpPr/>
      </xdr:nvSpPr>
      <xdr:spPr>
        <a:xfrm>
          <a:off x="4064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79120</xdr:rowOff>
    </xdr:from>
    <xdr:ext cx="736600" cy="259045"/>
    <xdr:sp macro="" textlink="">
      <xdr:nvSpPr>
        <xdr:cNvPr id="93" name="テキスト ボックス 92"/>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ついては、過去に借り入れた地方債の償還が終了したことにより公債費が減少したものの、豪雪によって除排雪関係経費に大幅な伸びがみられたことから維持補修費が増加したこと等によって全体として増加した。歳入については、普通交付税額や地方消費税交付金、固定資産税が増加したこと等により増加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経常収支比率としては対前年度比で</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ポイント増加している。類似団体の中でも、下位の比率となっているため、行政評価により事務事業の点検・見直しを行い、民間委託の推進を図りながら義務的経費の削減に努める。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104394</xdr:rowOff>
    </xdr:to>
    <xdr:cxnSp macro="">
      <xdr:nvCxnSpPr>
        <xdr:cNvPr id="132" name="直線コネクタ 131"/>
        <xdr:cNvCxnSpPr/>
      </xdr:nvCxnSpPr>
      <xdr:spPr>
        <a:xfrm>
          <a:off x="4114800" y="1113282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64</xdr:row>
      <xdr:rowOff>169672</xdr:rowOff>
    </xdr:to>
    <xdr:cxnSp macro="">
      <xdr:nvCxnSpPr>
        <xdr:cNvPr id="135" name="直線コネクタ 134"/>
        <xdr:cNvCxnSpPr/>
      </xdr:nvCxnSpPr>
      <xdr:spPr>
        <a:xfrm flipV="1">
          <a:off x="3225800" y="111328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7" name="テキスト ボックス 136"/>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65786</xdr:rowOff>
    </xdr:to>
    <xdr:cxnSp macro="">
      <xdr:nvCxnSpPr>
        <xdr:cNvPr id="138" name="直線コネクタ 137"/>
        <xdr:cNvCxnSpPr/>
      </xdr:nvCxnSpPr>
      <xdr:spPr>
        <a:xfrm flipV="1">
          <a:off x="2336800" y="111424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40" name="テキスト ボックス 139"/>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65</xdr:row>
      <xdr:rowOff>94742</xdr:rowOff>
    </xdr:to>
    <xdr:cxnSp macro="">
      <xdr:nvCxnSpPr>
        <xdr:cNvPr id="141" name="直線コネクタ 140"/>
        <xdr:cNvCxnSpPr/>
      </xdr:nvCxnSpPr>
      <xdr:spPr>
        <a:xfrm flipV="1">
          <a:off x="1447800" y="112100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43" name="テキスト ボックス 142"/>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45" name="テキスト ボックス 144"/>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53594</xdr:rowOff>
    </xdr:from>
    <xdr:to>
      <xdr:col>23</xdr:col>
      <xdr:colOff>184150</xdr:colOff>
      <xdr:row>65</xdr:row>
      <xdr:rowOff>155194</xdr:rowOff>
    </xdr:to>
    <xdr:sp macro="" textlink="">
      <xdr:nvSpPr>
        <xdr:cNvPr id="151" name="楕円 150"/>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120921</xdr:rowOff>
    </xdr:from>
    <xdr:ext cx="762000" cy="259045"/>
    <xdr:sp macro="" textlink="">
      <xdr:nvSpPr>
        <xdr:cNvPr id="152" name="財政構造の弾力性該当値テキスト"/>
        <xdr:cNvSpPr txBox="1"/>
      </xdr:nvSpPr>
      <xdr:spPr>
        <a:xfrm>
          <a:off x="5041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3" name="楕円 152"/>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4" name="テキスト ボックス 153"/>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5" name="楕円 154"/>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6" name="テキスト ボックス 155"/>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7" name="楕円 156"/>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8" name="テキスト ボックス 157"/>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43942</xdr:rowOff>
    </xdr:from>
    <xdr:to>
      <xdr:col>7</xdr:col>
      <xdr:colOff>31750</xdr:colOff>
      <xdr:row>65</xdr:row>
      <xdr:rowOff>145542</xdr:rowOff>
    </xdr:to>
    <xdr:sp macro="" textlink="">
      <xdr:nvSpPr>
        <xdr:cNvPr id="159" name="楕円 158"/>
        <xdr:cNvSpPr/>
      </xdr:nvSpPr>
      <xdr:spPr>
        <a:xfrm>
          <a:off x="1397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130319</xdr:rowOff>
    </xdr:from>
    <xdr:ext cx="762000" cy="259045"/>
    <xdr:sp macro="" textlink="">
      <xdr:nvSpPr>
        <xdr:cNvPr id="160" name="テキスト ボックス 159"/>
        <xdr:cNvSpPr txBox="1"/>
      </xdr:nvSpPr>
      <xdr:spPr>
        <a:xfrm>
          <a:off x="1066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に比べて高くなっているのは、ふるさと納税して頂いた方への返礼関連費用の割合が大きくなってきたことによるものである。前年と比較すると前述のふるさと納税関係経費や７月豪雨の対応のための時間外手当の増等により決算額が増加している。</a:t>
          </a:r>
        </a:p>
        <a:p>
          <a:r>
            <a:rPr kumimoji="1" lang="ja-JP" altLang="en-US" sz="1300">
              <a:latin typeface="ＭＳ Ｐゴシック" panose="020B0600070205080204" pitchFamily="50" charset="-128"/>
              <a:ea typeface="ＭＳ Ｐゴシック" panose="020B0600070205080204" pitchFamily="50" charset="-128"/>
            </a:rPr>
            <a:t>　現状としては、事業の効率化のため消防、清掃、し尿、斎場について一部事務組合に加入していることや、新規採用職員の抑制を行っており、今後も定員管理の適正化や指定管理者制度の導入などにより、コストの低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49081</xdr:rowOff>
    </xdr:from>
    <xdr:to>
      <xdr:col>23</xdr:col>
      <xdr:colOff>133350</xdr:colOff>
      <xdr:row>84</xdr:row>
      <xdr:rowOff>98943</xdr:rowOff>
    </xdr:to>
    <xdr:cxnSp macro="">
      <xdr:nvCxnSpPr>
        <xdr:cNvPr id="195" name="直線コネクタ 194"/>
        <xdr:cNvCxnSpPr/>
      </xdr:nvCxnSpPr>
      <xdr:spPr>
        <a:xfrm>
          <a:off x="4114800" y="14279431"/>
          <a:ext cx="838200" cy="22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49081</xdr:rowOff>
    </xdr:from>
    <xdr:to>
      <xdr:col>19</xdr:col>
      <xdr:colOff>133350</xdr:colOff>
      <xdr:row>84</xdr:row>
      <xdr:rowOff>11576</xdr:rowOff>
    </xdr:to>
    <xdr:cxnSp macro="">
      <xdr:nvCxnSpPr>
        <xdr:cNvPr id="198" name="直線コネクタ 197"/>
        <xdr:cNvCxnSpPr/>
      </xdr:nvCxnSpPr>
      <xdr:spPr>
        <a:xfrm flipV="1">
          <a:off x="3225800" y="14279431"/>
          <a:ext cx="889000" cy="13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9830</xdr:rowOff>
    </xdr:from>
    <xdr:to>
      <xdr:col>15</xdr:col>
      <xdr:colOff>82550</xdr:colOff>
      <xdr:row>84</xdr:row>
      <xdr:rowOff>11576</xdr:rowOff>
    </xdr:to>
    <xdr:cxnSp macro="">
      <xdr:nvCxnSpPr>
        <xdr:cNvPr id="201" name="直線コネクタ 200"/>
        <xdr:cNvCxnSpPr/>
      </xdr:nvCxnSpPr>
      <xdr:spPr>
        <a:xfrm>
          <a:off x="2336800" y="14411630"/>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145504</xdr:rowOff>
    </xdr:from>
    <xdr:ext cx="762000" cy="259045"/>
    <xdr:sp macro="" textlink="">
      <xdr:nvSpPr>
        <xdr:cNvPr id="203" name="テキスト ボックス 202"/>
        <xdr:cNvSpPr txBox="1"/>
      </xdr:nvSpPr>
      <xdr:spPr>
        <a:xfrm>
          <a:off x="2844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74127</xdr:rowOff>
    </xdr:from>
    <xdr:to>
      <xdr:col>11</xdr:col>
      <xdr:colOff>31750</xdr:colOff>
      <xdr:row>84</xdr:row>
      <xdr:rowOff>9830</xdr:rowOff>
    </xdr:to>
    <xdr:cxnSp macro="">
      <xdr:nvCxnSpPr>
        <xdr:cNvPr id="204" name="直線コネクタ 203"/>
        <xdr:cNvCxnSpPr/>
      </xdr:nvCxnSpPr>
      <xdr:spPr>
        <a:xfrm>
          <a:off x="1447800" y="14304477"/>
          <a:ext cx="889000" cy="10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135216</xdr:rowOff>
    </xdr:from>
    <xdr:ext cx="762000" cy="259045"/>
    <xdr:sp macro="" textlink="">
      <xdr:nvSpPr>
        <xdr:cNvPr id="206" name="テキスト ボックス 205"/>
        <xdr:cNvSpPr txBox="1"/>
      </xdr:nvSpPr>
      <xdr:spPr>
        <a:xfrm>
          <a:off x="1955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124623</xdr:rowOff>
    </xdr:from>
    <xdr:ext cx="762000" cy="259045"/>
    <xdr:sp macro="" textlink="">
      <xdr:nvSpPr>
        <xdr:cNvPr id="208" name="テキスト ボックス 207"/>
        <xdr:cNvSpPr txBox="1"/>
      </xdr:nvSpPr>
      <xdr:spPr>
        <a:xfrm>
          <a:off x="1066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48143</xdr:rowOff>
    </xdr:from>
    <xdr:to>
      <xdr:col>23</xdr:col>
      <xdr:colOff>184150</xdr:colOff>
      <xdr:row>84</xdr:row>
      <xdr:rowOff>149743</xdr:rowOff>
    </xdr:to>
    <xdr:sp macro="" textlink="">
      <xdr:nvSpPr>
        <xdr:cNvPr id="214" name="楕円 213"/>
        <xdr:cNvSpPr/>
      </xdr:nvSpPr>
      <xdr:spPr>
        <a:xfrm>
          <a:off x="4902200" y="144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64670</xdr:rowOff>
    </xdr:from>
    <xdr:ext cx="762000" cy="259045"/>
    <xdr:sp macro="" textlink="">
      <xdr:nvSpPr>
        <xdr:cNvPr id="215" name="人件費・物件費等の状況該当値テキスト"/>
        <xdr:cNvSpPr txBox="1"/>
      </xdr:nvSpPr>
      <xdr:spPr>
        <a:xfrm>
          <a:off x="5041900" y="1429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169731</xdr:rowOff>
    </xdr:from>
    <xdr:to>
      <xdr:col>19</xdr:col>
      <xdr:colOff>184150</xdr:colOff>
      <xdr:row>83</xdr:row>
      <xdr:rowOff>99881</xdr:rowOff>
    </xdr:to>
    <xdr:sp macro="" textlink="">
      <xdr:nvSpPr>
        <xdr:cNvPr id="216" name="楕円 215"/>
        <xdr:cNvSpPr/>
      </xdr:nvSpPr>
      <xdr:spPr>
        <a:xfrm>
          <a:off x="4064000" y="142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110058</xdr:rowOff>
    </xdr:from>
    <xdr:ext cx="736600" cy="259045"/>
    <xdr:sp macro="" textlink="">
      <xdr:nvSpPr>
        <xdr:cNvPr id="217" name="テキスト ボックス 216"/>
        <xdr:cNvSpPr txBox="1"/>
      </xdr:nvSpPr>
      <xdr:spPr>
        <a:xfrm>
          <a:off x="3733800" y="1399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132226</xdr:rowOff>
    </xdr:from>
    <xdr:to>
      <xdr:col>15</xdr:col>
      <xdr:colOff>133350</xdr:colOff>
      <xdr:row>84</xdr:row>
      <xdr:rowOff>62376</xdr:rowOff>
    </xdr:to>
    <xdr:sp macro="" textlink="">
      <xdr:nvSpPr>
        <xdr:cNvPr id="218" name="楕円 217"/>
        <xdr:cNvSpPr/>
      </xdr:nvSpPr>
      <xdr:spPr>
        <a:xfrm>
          <a:off x="3175000" y="143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47153</xdr:rowOff>
    </xdr:from>
    <xdr:ext cx="762000" cy="259045"/>
    <xdr:sp macro="" textlink="">
      <xdr:nvSpPr>
        <xdr:cNvPr id="219" name="テキスト ボックス 218"/>
        <xdr:cNvSpPr txBox="1"/>
      </xdr:nvSpPr>
      <xdr:spPr>
        <a:xfrm>
          <a:off x="2844800" y="1444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130480</xdr:rowOff>
    </xdr:from>
    <xdr:to>
      <xdr:col>11</xdr:col>
      <xdr:colOff>82550</xdr:colOff>
      <xdr:row>84</xdr:row>
      <xdr:rowOff>60630</xdr:rowOff>
    </xdr:to>
    <xdr:sp macro="" textlink="">
      <xdr:nvSpPr>
        <xdr:cNvPr id="220" name="楕円 219"/>
        <xdr:cNvSpPr/>
      </xdr:nvSpPr>
      <xdr:spPr>
        <a:xfrm>
          <a:off x="2286000" y="143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45407</xdr:rowOff>
    </xdr:from>
    <xdr:ext cx="762000" cy="259045"/>
    <xdr:sp macro="" textlink="">
      <xdr:nvSpPr>
        <xdr:cNvPr id="221" name="テキスト ボックス 220"/>
        <xdr:cNvSpPr txBox="1"/>
      </xdr:nvSpPr>
      <xdr:spPr>
        <a:xfrm>
          <a:off x="1955800" y="144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23327</xdr:rowOff>
    </xdr:from>
    <xdr:to>
      <xdr:col>7</xdr:col>
      <xdr:colOff>31750</xdr:colOff>
      <xdr:row>83</xdr:row>
      <xdr:rowOff>124927</xdr:rowOff>
    </xdr:to>
    <xdr:sp macro="" textlink="">
      <xdr:nvSpPr>
        <xdr:cNvPr id="222" name="楕円 221"/>
        <xdr:cNvSpPr/>
      </xdr:nvSpPr>
      <xdr:spPr>
        <a:xfrm>
          <a:off x="1397000" y="142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109704</xdr:rowOff>
    </xdr:from>
    <xdr:ext cx="762000" cy="259045"/>
    <xdr:sp macro="" textlink="">
      <xdr:nvSpPr>
        <xdr:cNvPr id="223" name="テキスト ボックス 222"/>
        <xdr:cNvSpPr txBox="1"/>
      </xdr:nvSpPr>
      <xdr:spPr>
        <a:xfrm>
          <a:off x="1066800" y="1434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ラスパイレス指数は類似団体平均を上回っているが、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を下回る水準で推移している。今後も定員管理計画に基づき、効率的・効果的な行政運営の確立を目指しながら、人件費の抑制に努める。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88</xdr:row>
      <xdr:rowOff>68943</xdr:rowOff>
    </xdr:to>
    <xdr:cxnSp macro="">
      <xdr:nvCxnSpPr>
        <xdr:cNvPr id="259" name="直線コネクタ 258"/>
        <xdr:cNvCxnSpPr/>
      </xdr:nvCxnSpPr>
      <xdr:spPr>
        <a:xfrm flipV="1">
          <a:off x="16179800" y="14966950"/>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0" name="給与水準   （国との比較）平均値テキスト"/>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68943</xdr:rowOff>
    </xdr:to>
    <xdr:cxnSp macro="">
      <xdr:nvCxnSpPr>
        <xdr:cNvPr id="262" name="直線コネクタ 261"/>
        <xdr:cNvCxnSpPr/>
      </xdr:nvCxnSpPr>
      <xdr:spPr>
        <a:xfrm>
          <a:off x="15290800" y="149669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4" name="テキスト ボックス 263"/>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137886</xdr:rowOff>
    </xdr:to>
    <xdr:cxnSp macro="">
      <xdr:nvCxnSpPr>
        <xdr:cNvPr id="265" name="直線コネクタ 264"/>
        <xdr:cNvCxnSpPr/>
      </xdr:nvCxnSpPr>
      <xdr:spPr>
        <a:xfrm flipV="1">
          <a:off x="14401800" y="14966950"/>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67" name="テキスト ボックス 266"/>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137886</xdr:rowOff>
    </xdr:to>
    <xdr:cxnSp macro="">
      <xdr:nvCxnSpPr>
        <xdr:cNvPr id="268" name="直線コネクタ 267"/>
        <xdr:cNvCxnSpPr/>
      </xdr:nvCxnSpPr>
      <xdr:spPr>
        <a:xfrm>
          <a:off x="13512800" y="1513930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2" name="テキスト ボックス 271"/>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0" name="楕円 279"/>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1" name="テキスト ボックス 280"/>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87086</xdr:rowOff>
    </xdr:from>
    <xdr:to>
      <xdr:col>68</xdr:col>
      <xdr:colOff>203200</xdr:colOff>
      <xdr:row>89</xdr:row>
      <xdr:rowOff>17236</xdr:rowOff>
    </xdr:to>
    <xdr:sp macro="" textlink="">
      <xdr:nvSpPr>
        <xdr:cNvPr id="284" name="楕円 283"/>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2013</xdr:rowOff>
    </xdr:from>
    <xdr:ext cx="762000" cy="259045"/>
    <xdr:sp macro="" textlink="">
      <xdr:nvSpPr>
        <xdr:cNvPr id="285" name="テキスト ボックス 284"/>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6" name="楕円 285"/>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7" name="テキスト ボックス 286"/>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集中改革プランに沿った民間委託の推進や、新規採用職員の抑制策に加え、平成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年度に職員の大量退職があったことから、類似団体平均を下回り、類似団体内でも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位となっている。今後は令和３年３月策定の定員管理計画に基づき、適正な職員数の管理に努める。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80221</xdr:rowOff>
    </xdr:from>
    <xdr:to>
      <xdr:col>81</xdr:col>
      <xdr:colOff>44450</xdr:colOff>
      <xdr:row>59</xdr:row>
      <xdr:rowOff>132504</xdr:rowOff>
    </xdr:to>
    <xdr:cxnSp macro="">
      <xdr:nvCxnSpPr>
        <xdr:cNvPr id="322" name="直線コネクタ 321"/>
        <xdr:cNvCxnSpPr/>
      </xdr:nvCxnSpPr>
      <xdr:spPr>
        <a:xfrm>
          <a:off x="16179800" y="10195771"/>
          <a:ext cx="8382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27940</xdr:rowOff>
    </xdr:from>
    <xdr:to>
      <xdr:col>77</xdr:col>
      <xdr:colOff>44450</xdr:colOff>
      <xdr:row>59</xdr:row>
      <xdr:rowOff>80221</xdr:rowOff>
    </xdr:to>
    <xdr:cxnSp macro="">
      <xdr:nvCxnSpPr>
        <xdr:cNvPr id="325" name="直線コネクタ 324"/>
        <xdr:cNvCxnSpPr/>
      </xdr:nvCxnSpPr>
      <xdr:spPr>
        <a:xfrm>
          <a:off x="15290800" y="10143490"/>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7" name="テキスト ボックス 326"/>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13864</xdr:rowOff>
    </xdr:from>
    <xdr:to>
      <xdr:col>72</xdr:col>
      <xdr:colOff>203200</xdr:colOff>
      <xdr:row>59</xdr:row>
      <xdr:rowOff>27940</xdr:rowOff>
    </xdr:to>
    <xdr:cxnSp macro="">
      <xdr:nvCxnSpPr>
        <xdr:cNvPr id="328" name="直線コネクタ 327"/>
        <xdr:cNvCxnSpPr/>
      </xdr:nvCxnSpPr>
      <xdr:spPr>
        <a:xfrm>
          <a:off x="14401800" y="1012941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145097</xdr:rowOff>
    </xdr:from>
    <xdr:to>
      <xdr:col>68</xdr:col>
      <xdr:colOff>152400</xdr:colOff>
      <xdr:row>59</xdr:row>
      <xdr:rowOff>13864</xdr:rowOff>
    </xdr:to>
    <xdr:cxnSp macro="">
      <xdr:nvCxnSpPr>
        <xdr:cNvPr id="331" name="直線コネクタ 330"/>
        <xdr:cNvCxnSpPr/>
      </xdr:nvCxnSpPr>
      <xdr:spPr>
        <a:xfrm>
          <a:off x="13512800" y="1008919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81704</xdr:rowOff>
    </xdr:from>
    <xdr:to>
      <xdr:col>81</xdr:col>
      <xdr:colOff>95250</xdr:colOff>
      <xdr:row>60</xdr:row>
      <xdr:rowOff>11854</xdr:rowOff>
    </xdr:to>
    <xdr:sp macro="" textlink="">
      <xdr:nvSpPr>
        <xdr:cNvPr id="341" name="楕円 340"/>
        <xdr:cNvSpPr/>
      </xdr:nvSpPr>
      <xdr:spPr>
        <a:xfrm>
          <a:off x="169672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2981</xdr:rowOff>
    </xdr:from>
    <xdr:ext cx="762000" cy="259045"/>
    <xdr:sp macro="" textlink="">
      <xdr:nvSpPr>
        <xdr:cNvPr id="342" name="定員管理の状況該当値テキスト"/>
        <xdr:cNvSpPr txBox="1"/>
      </xdr:nvSpPr>
      <xdr:spPr>
        <a:xfrm>
          <a:off x="17106900" y="1011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29421</xdr:rowOff>
    </xdr:from>
    <xdr:to>
      <xdr:col>77</xdr:col>
      <xdr:colOff>95250</xdr:colOff>
      <xdr:row>59</xdr:row>
      <xdr:rowOff>131021</xdr:rowOff>
    </xdr:to>
    <xdr:sp macro="" textlink="">
      <xdr:nvSpPr>
        <xdr:cNvPr id="343" name="楕円 342"/>
        <xdr:cNvSpPr/>
      </xdr:nvSpPr>
      <xdr:spPr>
        <a:xfrm>
          <a:off x="16129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141198</xdr:rowOff>
    </xdr:from>
    <xdr:ext cx="736600" cy="259045"/>
    <xdr:sp macro="" textlink="">
      <xdr:nvSpPr>
        <xdr:cNvPr id="344" name="テキスト ボックス 343"/>
        <xdr:cNvSpPr txBox="1"/>
      </xdr:nvSpPr>
      <xdr:spPr>
        <a:xfrm>
          <a:off x="15798800" y="991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148590</xdr:rowOff>
    </xdr:from>
    <xdr:to>
      <xdr:col>73</xdr:col>
      <xdr:colOff>44450</xdr:colOff>
      <xdr:row>59</xdr:row>
      <xdr:rowOff>78740</xdr:rowOff>
    </xdr:to>
    <xdr:sp macro="" textlink="">
      <xdr:nvSpPr>
        <xdr:cNvPr id="345" name="楕円 344"/>
        <xdr:cNvSpPr/>
      </xdr:nvSpPr>
      <xdr:spPr>
        <a:xfrm>
          <a:off x="15240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88917</xdr:rowOff>
    </xdr:from>
    <xdr:ext cx="762000" cy="259045"/>
    <xdr:sp macro="" textlink="">
      <xdr:nvSpPr>
        <xdr:cNvPr id="346" name="テキスト ボックス 345"/>
        <xdr:cNvSpPr txBox="1"/>
      </xdr:nvSpPr>
      <xdr:spPr>
        <a:xfrm>
          <a:off x="14909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134514</xdr:rowOff>
    </xdr:from>
    <xdr:to>
      <xdr:col>68</xdr:col>
      <xdr:colOff>203200</xdr:colOff>
      <xdr:row>59</xdr:row>
      <xdr:rowOff>64664</xdr:rowOff>
    </xdr:to>
    <xdr:sp macro="" textlink="">
      <xdr:nvSpPr>
        <xdr:cNvPr id="347" name="楕円 346"/>
        <xdr:cNvSpPr/>
      </xdr:nvSpPr>
      <xdr:spPr>
        <a:xfrm>
          <a:off x="14351000" y="100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74841</xdr:rowOff>
    </xdr:from>
    <xdr:ext cx="762000" cy="259045"/>
    <xdr:sp macro="" textlink="">
      <xdr:nvSpPr>
        <xdr:cNvPr id="348" name="テキスト ボックス 347"/>
        <xdr:cNvSpPr txBox="1"/>
      </xdr:nvSpPr>
      <xdr:spPr>
        <a:xfrm>
          <a:off x="14020800" y="984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94297</xdr:rowOff>
    </xdr:from>
    <xdr:to>
      <xdr:col>64</xdr:col>
      <xdr:colOff>152400</xdr:colOff>
      <xdr:row>59</xdr:row>
      <xdr:rowOff>24447</xdr:rowOff>
    </xdr:to>
    <xdr:sp macro="" textlink="">
      <xdr:nvSpPr>
        <xdr:cNvPr id="349" name="楕円 348"/>
        <xdr:cNvSpPr/>
      </xdr:nvSpPr>
      <xdr:spPr>
        <a:xfrm>
          <a:off x="13462000" y="1003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34624</xdr:rowOff>
    </xdr:from>
    <xdr:ext cx="762000" cy="259045"/>
    <xdr:sp macro="" textlink="">
      <xdr:nvSpPr>
        <xdr:cNvPr id="350" name="テキスト ボックス 349"/>
        <xdr:cNvSpPr txBox="1"/>
      </xdr:nvSpPr>
      <xdr:spPr>
        <a:xfrm>
          <a:off x="13131800" y="980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新規発行債が元金償還額を超えないよう努めており、比率は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ポイント減少しているが、まだ類似団体平均を上回っている。今後とも新規発行債の抑制（元金償還額以内）に取り組むとともに、都市計画税区域を随時拡大して税収の増加を図り改善に取り組む。</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42</xdr:row>
      <xdr:rowOff>6096</xdr:rowOff>
    </xdr:to>
    <xdr:cxnSp macro="">
      <xdr:nvCxnSpPr>
        <xdr:cNvPr id="382" name="直線コネクタ 381"/>
        <xdr:cNvCxnSpPr/>
      </xdr:nvCxnSpPr>
      <xdr:spPr>
        <a:xfrm flipV="1">
          <a:off x="16179800" y="71587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141224</xdr:rowOff>
    </xdr:to>
    <xdr:cxnSp macro="">
      <xdr:nvCxnSpPr>
        <xdr:cNvPr id="385" name="直線コネクタ 384"/>
        <xdr:cNvCxnSpPr/>
      </xdr:nvCxnSpPr>
      <xdr:spPr>
        <a:xfrm flipV="1">
          <a:off x="15290800" y="720699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46990</xdr:rowOff>
    </xdr:to>
    <xdr:cxnSp macro="">
      <xdr:nvCxnSpPr>
        <xdr:cNvPr id="388" name="直線コネクタ 387"/>
        <xdr:cNvCxnSpPr/>
      </xdr:nvCxnSpPr>
      <xdr:spPr>
        <a:xfrm flipV="1">
          <a:off x="14401800" y="73421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124206</xdr:rowOff>
    </xdr:to>
    <xdr:cxnSp macro="">
      <xdr:nvCxnSpPr>
        <xdr:cNvPr id="391" name="直線コネクタ 390"/>
        <xdr:cNvCxnSpPr/>
      </xdr:nvCxnSpPr>
      <xdr:spPr>
        <a:xfrm flipV="1">
          <a:off x="13512800" y="74193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5" name="テキスト ボックス 394"/>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1" name="楕円 400"/>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02"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3" name="楕円 402"/>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4" name="テキスト ボックス 403"/>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5" name="楕円 404"/>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6" name="テキスト ボックス 405"/>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7" name="楕円 406"/>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8" name="テキスト ボックス 407"/>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73406</xdr:rowOff>
    </xdr:from>
    <xdr:to>
      <xdr:col>64</xdr:col>
      <xdr:colOff>152400</xdr:colOff>
      <xdr:row>44</xdr:row>
      <xdr:rowOff>3556</xdr:rowOff>
    </xdr:to>
    <xdr:sp macro="" textlink="">
      <xdr:nvSpPr>
        <xdr:cNvPr id="409" name="楕円 408"/>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159783</xdr:rowOff>
    </xdr:from>
    <xdr:ext cx="762000" cy="259045"/>
    <xdr:sp macro="" textlink="">
      <xdr:nvSpPr>
        <xdr:cNvPr id="410" name="テキスト ボックス 409"/>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主な要因としては、新庁舎整備事業債や学校施設空調設備設置事業債の発行による地方債残高の増加や財政調整基金や国保給付基金の残高減少による充当可能財源の減少が挙げられる。今後も後世への負担を少しでも軽減するよう、新規事業の実施等について総点検を図り、財政の健全化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62049</xdr:rowOff>
    </xdr:from>
    <xdr:to>
      <xdr:col>81</xdr:col>
      <xdr:colOff>44450</xdr:colOff>
      <xdr:row>16</xdr:row>
      <xdr:rowOff>42273</xdr:rowOff>
    </xdr:to>
    <xdr:cxnSp macro="">
      <xdr:nvCxnSpPr>
        <xdr:cNvPr id="446" name="直線コネクタ 445"/>
        <xdr:cNvCxnSpPr/>
      </xdr:nvCxnSpPr>
      <xdr:spPr>
        <a:xfrm>
          <a:off x="16179800" y="2633799"/>
          <a:ext cx="8382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93889</xdr:rowOff>
    </xdr:from>
    <xdr:to>
      <xdr:col>77</xdr:col>
      <xdr:colOff>44450</xdr:colOff>
      <xdr:row>15</xdr:row>
      <xdr:rowOff>62049</xdr:rowOff>
    </xdr:to>
    <xdr:cxnSp macro="">
      <xdr:nvCxnSpPr>
        <xdr:cNvPr id="449" name="直線コネクタ 448"/>
        <xdr:cNvCxnSpPr/>
      </xdr:nvCxnSpPr>
      <xdr:spPr>
        <a:xfrm>
          <a:off x="15290800" y="2494189"/>
          <a:ext cx="889000" cy="13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46009</xdr:rowOff>
    </xdr:from>
    <xdr:ext cx="736600" cy="259045"/>
    <xdr:sp macro="" textlink="">
      <xdr:nvSpPr>
        <xdr:cNvPr id="451" name="テキスト ボックス 450"/>
        <xdr:cNvSpPr txBox="1"/>
      </xdr:nvSpPr>
      <xdr:spPr>
        <a:xfrm>
          <a:off x="15798800" y="2960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93889</xdr:rowOff>
    </xdr:from>
    <xdr:to>
      <xdr:col>72</xdr:col>
      <xdr:colOff>203200</xdr:colOff>
      <xdr:row>16</xdr:row>
      <xdr:rowOff>114663</xdr:rowOff>
    </xdr:to>
    <xdr:cxnSp macro="">
      <xdr:nvCxnSpPr>
        <xdr:cNvPr id="452" name="直線コネクタ 451"/>
        <xdr:cNvCxnSpPr/>
      </xdr:nvCxnSpPr>
      <xdr:spPr>
        <a:xfrm flipV="1">
          <a:off x="14401800" y="2494189"/>
          <a:ext cx="889000" cy="36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97716</xdr:rowOff>
    </xdr:from>
    <xdr:ext cx="762000" cy="259045"/>
    <xdr:sp macro="" textlink="">
      <xdr:nvSpPr>
        <xdr:cNvPr id="454" name="テキスト ボックス 453"/>
        <xdr:cNvSpPr txBox="1"/>
      </xdr:nvSpPr>
      <xdr:spPr>
        <a:xfrm>
          <a:off x="14909800" y="301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114663</xdr:rowOff>
    </xdr:from>
    <xdr:to>
      <xdr:col>68</xdr:col>
      <xdr:colOff>152400</xdr:colOff>
      <xdr:row>18</xdr:row>
      <xdr:rowOff>133713</xdr:rowOff>
    </xdr:to>
    <xdr:cxnSp macro="">
      <xdr:nvCxnSpPr>
        <xdr:cNvPr id="455" name="直線コネクタ 454"/>
        <xdr:cNvCxnSpPr/>
      </xdr:nvCxnSpPr>
      <xdr:spPr>
        <a:xfrm flipV="1">
          <a:off x="13512800" y="2857863"/>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137358</xdr:rowOff>
    </xdr:from>
    <xdr:ext cx="762000" cy="259045"/>
    <xdr:sp macro="" textlink="">
      <xdr:nvSpPr>
        <xdr:cNvPr id="457" name="テキスト ボックス 456"/>
        <xdr:cNvSpPr txBox="1"/>
      </xdr:nvSpPr>
      <xdr:spPr>
        <a:xfrm>
          <a:off x="14020800" y="305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9" name="テキスト ボックス 458"/>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162923</xdr:rowOff>
    </xdr:from>
    <xdr:to>
      <xdr:col>81</xdr:col>
      <xdr:colOff>95250</xdr:colOff>
      <xdr:row>16</xdr:row>
      <xdr:rowOff>93073</xdr:rowOff>
    </xdr:to>
    <xdr:sp macro="" textlink="">
      <xdr:nvSpPr>
        <xdr:cNvPr id="465" name="楕円 464"/>
        <xdr:cNvSpPr/>
      </xdr:nvSpPr>
      <xdr:spPr>
        <a:xfrm>
          <a:off x="16967200" y="27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135000</xdr:rowOff>
    </xdr:from>
    <xdr:ext cx="762000" cy="259045"/>
    <xdr:sp macro="" textlink="">
      <xdr:nvSpPr>
        <xdr:cNvPr id="466" name="将来負担の状況該当値テキスト"/>
        <xdr:cNvSpPr txBox="1"/>
      </xdr:nvSpPr>
      <xdr:spPr>
        <a:xfrm>
          <a:off x="17106900" y="270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11249</xdr:rowOff>
    </xdr:from>
    <xdr:to>
      <xdr:col>77</xdr:col>
      <xdr:colOff>95250</xdr:colOff>
      <xdr:row>15</xdr:row>
      <xdr:rowOff>112849</xdr:rowOff>
    </xdr:to>
    <xdr:sp macro="" textlink="">
      <xdr:nvSpPr>
        <xdr:cNvPr id="467" name="楕円 466"/>
        <xdr:cNvSpPr/>
      </xdr:nvSpPr>
      <xdr:spPr>
        <a:xfrm>
          <a:off x="16129000" y="25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123026</xdr:rowOff>
    </xdr:from>
    <xdr:ext cx="736600" cy="259045"/>
    <xdr:sp macro="" textlink="">
      <xdr:nvSpPr>
        <xdr:cNvPr id="468" name="テキスト ボックス 467"/>
        <xdr:cNvSpPr txBox="1"/>
      </xdr:nvSpPr>
      <xdr:spPr>
        <a:xfrm>
          <a:off x="15798800" y="235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43089</xdr:rowOff>
    </xdr:from>
    <xdr:to>
      <xdr:col>73</xdr:col>
      <xdr:colOff>44450</xdr:colOff>
      <xdr:row>14</xdr:row>
      <xdr:rowOff>144689</xdr:rowOff>
    </xdr:to>
    <xdr:sp macro="" textlink="">
      <xdr:nvSpPr>
        <xdr:cNvPr id="469" name="楕円 468"/>
        <xdr:cNvSpPr/>
      </xdr:nvSpPr>
      <xdr:spPr>
        <a:xfrm>
          <a:off x="15240000" y="24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154866</xdr:rowOff>
    </xdr:from>
    <xdr:ext cx="762000" cy="259045"/>
    <xdr:sp macro="" textlink="">
      <xdr:nvSpPr>
        <xdr:cNvPr id="470" name="テキスト ボックス 469"/>
        <xdr:cNvSpPr txBox="1"/>
      </xdr:nvSpPr>
      <xdr:spPr>
        <a:xfrm>
          <a:off x="14909800" y="221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63863</xdr:rowOff>
    </xdr:from>
    <xdr:to>
      <xdr:col>68</xdr:col>
      <xdr:colOff>203200</xdr:colOff>
      <xdr:row>16</xdr:row>
      <xdr:rowOff>165463</xdr:rowOff>
    </xdr:to>
    <xdr:sp macro="" textlink="">
      <xdr:nvSpPr>
        <xdr:cNvPr id="471" name="楕円 470"/>
        <xdr:cNvSpPr/>
      </xdr:nvSpPr>
      <xdr:spPr>
        <a:xfrm>
          <a:off x="143510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4190</xdr:rowOff>
    </xdr:from>
    <xdr:ext cx="762000" cy="259045"/>
    <xdr:sp macro="" textlink="">
      <xdr:nvSpPr>
        <xdr:cNvPr id="472" name="テキスト ボックス 471"/>
        <xdr:cNvSpPr txBox="1"/>
      </xdr:nvSpPr>
      <xdr:spPr>
        <a:xfrm>
          <a:off x="14020800" y="257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82913</xdr:rowOff>
    </xdr:from>
    <xdr:to>
      <xdr:col>64</xdr:col>
      <xdr:colOff>152400</xdr:colOff>
      <xdr:row>19</xdr:row>
      <xdr:rowOff>13063</xdr:rowOff>
    </xdr:to>
    <xdr:sp macro="" textlink="">
      <xdr:nvSpPr>
        <xdr:cNvPr id="473" name="楕円 472"/>
        <xdr:cNvSpPr/>
      </xdr:nvSpPr>
      <xdr:spPr>
        <a:xfrm>
          <a:off x="13462000" y="316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169290</xdr:rowOff>
    </xdr:from>
    <xdr:ext cx="762000" cy="259045"/>
    <xdr:sp macro="" textlink="">
      <xdr:nvSpPr>
        <xdr:cNvPr id="474" name="テキスト ボックス 473"/>
        <xdr:cNvSpPr txBox="1"/>
      </xdr:nvSpPr>
      <xdr:spPr>
        <a:xfrm>
          <a:off x="13131800" y="325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17,998
17,812
52.45
12,983,350
12,747,658
184,792
4,721,937
7,148,684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経常一般財源分の人件費については、退職者がいなかったことから経常収支比率は前年度よりも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ポイント増となっている。定員管理適正化計画に基づく適正な職員数の管理や民間委託の推進に努めるとともに、給与等の状況を公表し、改善を図っていく。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1270</xdr:rowOff>
    </xdr:to>
    <xdr:cxnSp macro="">
      <xdr:nvCxnSpPr>
        <xdr:cNvPr id="64" name="直線コネクタ 63"/>
        <xdr:cNvCxnSpPr/>
      </xdr:nvCxnSpPr>
      <xdr:spPr>
        <a:xfrm>
          <a:off x="3987800" y="63266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154432</xdr:rowOff>
    </xdr:to>
    <xdr:cxnSp macro="">
      <xdr:nvCxnSpPr>
        <xdr:cNvPr id="67" name="直線コネクタ 66"/>
        <xdr:cNvCxnSpPr/>
      </xdr:nvCxnSpPr>
      <xdr:spPr>
        <a:xfrm>
          <a:off x="3098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149860</xdr:rowOff>
    </xdr:to>
    <xdr:cxnSp macro="">
      <xdr:nvCxnSpPr>
        <xdr:cNvPr id="70" name="直線コネクタ 69"/>
        <xdr:cNvCxnSpPr/>
      </xdr:nvCxnSpPr>
      <xdr:spPr>
        <a:xfrm>
          <a:off x="2209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72" name="テキスト ボックス 71"/>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145288</xdr:rowOff>
    </xdr:to>
    <xdr:cxnSp macro="">
      <xdr:nvCxnSpPr>
        <xdr:cNvPr id="73" name="直線コネクタ 72"/>
        <xdr:cNvCxnSpPr/>
      </xdr:nvCxnSpPr>
      <xdr:spPr>
        <a:xfrm>
          <a:off x="1320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77" name="テキスト ボックス 76"/>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3" name="楕円 82"/>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4"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88" name="テキスト ボックス 87"/>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90" name="テキスト ボックス 89"/>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91" name="楕円 90"/>
        <xdr:cNvSpPr/>
      </xdr:nvSpPr>
      <xdr:spPr>
        <a:xfrm>
          <a:off x="1270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92" name="テキスト ボックス 91"/>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物件費の抑制に努めているものの、各種委託料について増額がみられ、経常一般財源分の物件費としては昨年よりも若干増加しているため、比率としては前年度から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ポイント増加となっている。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今後も行政評価により事務事業を点検、見直しを行い効果的に事業を執行するとともに、民間委託の推進を図っていく。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6350</xdr:rowOff>
    </xdr:from>
    <xdr:to>
      <xdr:col>82</xdr:col>
      <xdr:colOff>107950</xdr:colOff>
      <xdr:row>17</xdr:row>
      <xdr:rowOff>44450</xdr:rowOff>
    </xdr:to>
    <xdr:cxnSp macro="">
      <xdr:nvCxnSpPr>
        <xdr:cNvPr id="125" name="直線コネクタ 124"/>
        <xdr:cNvCxnSpPr/>
      </xdr:nvCxnSpPr>
      <xdr:spPr>
        <a:xfrm>
          <a:off x="15671800" y="292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17</xdr:row>
      <xdr:rowOff>6350</xdr:rowOff>
    </xdr:to>
    <xdr:cxnSp macro="">
      <xdr:nvCxnSpPr>
        <xdr:cNvPr id="128" name="直線コネクタ 127"/>
        <xdr:cNvCxnSpPr/>
      </xdr:nvCxnSpPr>
      <xdr:spPr>
        <a:xfrm>
          <a:off x="14782800" y="289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30" name="テキスト ボックス 129"/>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16</xdr:row>
      <xdr:rowOff>152400</xdr:rowOff>
    </xdr:to>
    <xdr:cxnSp macro="">
      <xdr:nvCxnSpPr>
        <xdr:cNvPr id="131" name="直線コネクタ 130"/>
        <xdr:cNvCxnSpPr/>
      </xdr:nvCxnSpPr>
      <xdr:spPr>
        <a:xfrm>
          <a:off x="13893800" y="289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101600</xdr:rowOff>
    </xdr:from>
    <xdr:to>
      <xdr:col>69</xdr:col>
      <xdr:colOff>92075</xdr:colOff>
      <xdr:row>16</xdr:row>
      <xdr:rowOff>152400</xdr:rowOff>
    </xdr:to>
    <xdr:cxnSp macro="">
      <xdr:nvCxnSpPr>
        <xdr:cNvPr id="134" name="直線コネクタ 133"/>
        <xdr:cNvCxnSpPr/>
      </xdr:nvCxnSpPr>
      <xdr:spPr>
        <a:xfrm>
          <a:off x="13004800" y="2844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36" name="テキスト ボックス 135"/>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44" name="楕円 143"/>
        <xdr:cNvSpPr/>
      </xdr:nvSpPr>
      <xdr:spPr>
        <a:xfrm>
          <a:off x="164592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137177</xdr:rowOff>
    </xdr:from>
    <xdr:ext cx="762000" cy="259045"/>
    <xdr:sp macro="" textlink="">
      <xdr:nvSpPr>
        <xdr:cNvPr id="145" name="物件費該当値テキスト"/>
        <xdr:cNvSpPr txBox="1"/>
      </xdr:nvSpPr>
      <xdr:spPr>
        <a:xfrm>
          <a:off x="165989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127000</xdr:rowOff>
    </xdr:from>
    <xdr:to>
      <xdr:col>78</xdr:col>
      <xdr:colOff>120650</xdr:colOff>
      <xdr:row>17</xdr:row>
      <xdr:rowOff>57150</xdr:rowOff>
    </xdr:to>
    <xdr:sp macro="" textlink="">
      <xdr:nvSpPr>
        <xdr:cNvPr id="146" name="楕円 145"/>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41927</xdr:rowOff>
    </xdr:from>
    <xdr:ext cx="736600" cy="259045"/>
    <xdr:sp macro="" textlink="">
      <xdr:nvSpPr>
        <xdr:cNvPr id="147" name="テキスト ボックス 146"/>
        <xdr:cNvSpPr txBox="1"/>
      </xdr:nvSpPr>
      <xdr:spPr>
        <a:xfrm>
          <a:off x="15290800" y="29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48" name="楕円 147"/>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49" name="テキスト ボックス 148"/>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0" name="楕円 149"/>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1" name="テキスト ボックス 15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2" name="楕円 151"/>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53" name="テキスト ボックス 152"/>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経常一般財源分の扶助費としては昨年同様</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ポイントとなっている。</a:t>
          </a:r>
        </a:p>
        <a:p>
          <a:r>
            <a:rPr kumimoji="1" lang="ja-JP" altLang="en-US" sz="1300">
              <a:latin typeface="ＭＳ Ｐゴシック" panose="020B0600070205080204" pitchFamily="50" charset="-128"/>
              <a:ea typeface="ＭＳ Ｐゴシック" panose="020B0600070205080204" pitchFamily="50" charset="-128"/>
            </a:rPr>
            <a:t>　今後は、高齢化による高齢者福祉費の増加や障がい者関係の費用が増加することが懸念されることから、事業の見直しなどにより上昇傾向とならないよう努める。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107950</xdr:rowOff>
    </xdr:to>
    <xdr:cxnSp macro="">
      <xdr:nvCxnSpPr>
        <xdr:cNvPr id="186" name="直線コネクタ 185"/>
        <xdr:cNvCxnSpPr/>
      </xdr:nvCxnSpPr>
      <xdr:spPr>
        <a:xfrm>
          <a:off x="3987800" y="9709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146050</xdr:rowOff>
    </xdr:to>
    <xdr:cxnSp macro="">
      <xdr:nvCxnSpPr>
        <xdr:cNvPr id="189" name="直線コネクタ 188"/>
        <xdr:cNvCxnSpPr/>
      </xdr:nvCxnSpPr>
      <xdr:spPr>
        <a:xfrm flipV="1">
          <a:off x="3098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50800</xdr:rowOff>
    </xdr:to>
    <xdr:cxnSp macro="">
      <xdr:nvCxnSpPr>
        <xdr:cNvPr id="192" name="直線コネクタ 191"/>
        <xdr:cNvCxnSpPr/>
      </xdr:nvCxnSpPr>
      <xdr:spPr>
        <a:xfrm flipV="1">
          <a:off x="2209800" y="9747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50800</xdr:rowOff>
    </xdr:to>
    <xdr:cxnSp macro="">
      <xdr:nvCxnSpPr>
        <xdr:cNvPr id="195" name="直線コネクタ 194"/>
        <xdr:cNvCxnSpPr/>
      </xdr:nvCxnSpPr>
      <xdr:spPr>
        <a:xfrm>
          <a:off x="1320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9" name="テキスト ボックス 198"/>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5" name="楕円 204"/>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6"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7" name="楕円 206"/>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8" name="テキスト ボックス 207"/>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9" name="楕円 208"/>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0" name="テキスト ボックス 209"/>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1" name="楕円 210"/>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2" name="テキスト ボックス 211"/>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4" name="テキスト ボックス 213"/>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中最下位となった要因は、主に公共下水道事業に対する繰出金である。多額の初期投資を行った結果と現在でも管渠延長を実施していることが影響しているものであり、その分普及率も類似団体を上回っている。令和元年度に消費税率改定に係る料金改定を行なっており、今後は建設事業を抑制するとともに、事業の進捗に合わせて都市計画税の課税区域を拡大し、比率の改善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16510</xdr:rowOff>
    </xdr:from>
    <xdr:to>
      <xdr:col>82</xdr:col>
      <xdr:colOff>107950</xdr:colOff>
      <xdr:row>61</xdr:row>
      <xdr:rowOff>130810</xdr:rowOff>
    </xdr:to>
    <xdr:cxnSp macro="">
      <xdr:nvCxnSpPr>
        <xdr:cNvPr id="247" name="直線コネクタ 246"/>
        <xdr:cNvCxnSpPr/>
      </xdr:nvCxnSpPr>
      <xdr:spPr>
        <a:xfrm>
          <a:off x="15671800" y="104749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16510</xdr:rowOff>
    </xdr:from>
    <xdr:to>
      <xdr:col>78</xdr:col>
      <xdr:colOff>69850</xdr:colOff>
      <xdr:row>61</xdr:row>
      <xdr:rowOff>46990</xdr:rowOff>
    </xdr:to>
    <xdr:cxnSp macro="">
      <xdr:nvCxnSpPr>
        <xdr:cNvPr id="250" name="直線コネクタ 249"/>
        <xdr:cNvCxnSpPr/>
      </xdr:nvCxnSpPr>
      <xdr:spPr>
        <a:xfrm flipV="1">
          <a:off x="14782800" y="1047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2" name="テキスト ボックス 251"/>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39370</xdr:rowOff>
    </xdr:from>
    <xdr:to>
      <xdr:col>73</xdr:col>
      <xdr:colOff>180975</xdr:colOff>
      <xdr:row>61</xdr:row>
      <xdr:rowOff>46990</xdr:rowOff>
    </xdr:to>
    <xdr:cxnSp macro="">
      <xdr:nvCxnSpPr>
        <xdr:cNvPr id="253" name="直線コネクタ 252"/>
        <xdr:cNvCxnSpPr/>
      </xdr:nvCxnSpPr>
      <xdr:spPr>
        <a:xfrm>
          <a:off x="13893800" y="10497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5" name="テキスト ボックス 254"/>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39370</xdr:rowOff>
    </xdr:from>
    <xdr:to>
      <xdr:col>69</xdr:col>
      <xdr:colOff>92075</xdr:colOff>
      <xdr:row>61</xdr:row>
      <xdr:rowOff>62230</xdr:rowOff>
    </xdr:to>
    <xdr:cxnSp macro="">
      <xdr:nvCxnSpPr>
        <xdr:cNvPr id="256" name="直線コネクタ 255"/>
        <xdr:cNvCxnSpPr/>
      </xdr:nvCxnSpPr>
      <xdr:spPr>
        <a:xfrm flipV="1">
          <a:off x="13004800" y="1049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0" name="テキスト ボックス 259"/>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80010</xdr:rowOff>
    </xdr:from>
    <xdr:to>
      <xdr:col>82</xdr:col>
      <xdr:colOff>158750</xdr:colOff>
      <xdr:row>62</xdr:row>
      <xdr:rowOff>10160</xdr:rowOff>
    </xdr:to>
    <xdr:sp macro="" textlink="">
      <xdr:nvSpPr>
        <xdr:cNvPr id="266" name="楕円 265"/>
        <xdr:cNvSpPr/>
      </xdr:nvSpPr>
      <xdr:spPr>
        <a:xfrm>
          <a:off x="164592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160037</xdr:rowOff>
    </xdr:from>
    <xdr:ext cx="762000" cy="259045"/>
    <xdr:sp macro="" textlink="">
      <xdr:nvSpPr>
        <xdr:cNvPr id="267" name="その他該当値テキスト"/>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137160</xdr:rowOff>
    </xdr:from>
    <xdr:to>
      <xdr:col>78</xdr:col>
      <xdr:colOff>120650</xdr:colOff>
      <xdr:row>61</xdr:row>
      <xdr:rowOff>67310</xdr:rowOff>
    </xdr:to>
    <xdr:sp macro="" textlink="">
      <xdr:nvSpPr>
        <xdr:cNvPr id="268" name="楕円 267"/>
        <xdr:cNvSpPr/>
      </xdr:nvSpPr>
      <xdr:spPr>
        <a:xfrm>
          <a:off x="156210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52087</xdr:rowOff>
    </xdr:from>
    <xdr:ext cx="736600" cy="259045"/>
    <xdr:sp macro="" textlink="">
      <xdr:nvSpPr>
        <xdr:cNvPr id="269" name="テキスト ボックス 268"/>
        <xdr:cNvSpPr txBox="1"/>
      </xdr:nvSpPr>
      <xdr:spPr>
        <a:xfrm>
          <a:off x="15290800" y="1051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167640</xdr:rowOff>
    </xdr:from>
    <xdr:to>
      <xdr:col>74</xdr:col>
      <xdr:colOff>31750</xdr:colOff>
      <xdr:row>61</xdr:row>
      <xdr:rowOff>97790</xdr:rowOff>
    </xdr:to>
    <xdr:sp macro="" textlink="">
      <xdr:nvSpPr>
        <xdr:cNvPr id="270" name="楕円 269"/>
        <xdr:cNvSpPr/>
      </xdr:nvSpPr>
      <xdr:spPr>
        <a:xfrm>
          <a:off x="1473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82567</xdr:rowOff>
    </xdr:from>
    <xdr:ext cx="762000" cy="259045"/>
    <xdr:sp macro="" textlink="">
      <xdr:nvSpPr>
        <xdr:cNvPr id="271" name="テキスト ボックス 270"/>
        <xdr:cNvSpPr txBox="1"/>
      </xdr:nvSpPr>
      <xdr:spPr>
        <a:xfrm>
          <a:off x="1440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160020</xdr:rowOff>
    </xdr:from>
    <xdr:to>
      <xdr:col>69</xdr:col>
      <xdr:colOff>142875</xdr:colOff>
      <xdr:row>61</xdr:row>
      <xdr:rowOff>90170</xdr:rowOff>
    </xdr:to>
    <xdr:sp macro="" textlink="">
      <xdr:nvSpPr>
        <xdr:cNvPr id="272" name="楕円 271"/>
        <xdr:cNvSpPr/>
      </xdr:nvSpPr>
      <xdr:spPr>
        <a:xfrm>
          <a:off x="13843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74947</xdr:rowOff>
    </xdr:from>
    <xdr:ext cx="762000" cy="259045"/>
    <xdr:sp macro="" textlink="">
      <xdr:nvSpPr>
        <xdr:cNvPr id="273" name="テキスト ボックス 272"/>
        <xdr:cNvSpPr txBox="1"/>
      </xdr:nvSpPr>
      <xdr:spPr>
        <a:xfrm>
          <a:off x="13512800" y="105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11430</xdr:rowOff>
    </xdr:from>
    <xdr:to>
      <xdr:col>65</xdr:col>
      <xdr:colOff>53975</xdr:colOff>
      <xdr:row>61</xdr:row>
      <xdr:rowOff>113030</xdr:rowOff>
    </xdr:to>
    <xdr:sp macro="" textlink="">
      <xdr:nvSpPr>
        <xdr:cNvPr id="274" name="楕円 273"/>
        <xdr:cNvSpPr/>
      </xdr:nvSpPr>
      <xdr:spPr>
        <a:xfrm>
          <a:off x="12954000" y="104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97807</xdr:rowOff>
    </xdr:from>
    <xdr:ext cx="762000" cy="259045"/>
    <xdr:sp macro="" textlink="">
      <xdr:nvSpPr>
        <xdr:cNvPr id="275" name="テキスト ボックス 274"/>
        <xdr:cNvSpPr txBox="1"/>
      </xdr:nvSpPr>
      <xdr:spPr>
        <a:xfrm>
          <a:off x="12623800" y="1055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事務改善委員会により補助交付金の見直しや廃止を行ってきたため、類似団体平均と比較して低い数値となっている。また、前年度比では介護給付関係の額が増加していることから比率が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今後も既存の補助交付金の見直し・廃止を検討し、さらなる削減に努める。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58420</xdr:rowOff>
    </xdr:to>
    <xdr:cxnSp macro="">
      <xdr:nvCxnSpPr>
        <xdr:cNvPr id="305" name="直線コネクタ 304"/>
        <xdr:cNvCxnSpPr/>
      </xdr:nvCxnSpPr>
      <xdr:spPr>
        <a:xfrm>
          <a:off x="15671800" y="6194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21844</xdr:rowOff>
    </xdr:to>
    <xdr:cxnSp macro="">
      <xdr:nvCxnSpPr>
        <xdr:cNvPr id="308" name="直線コネクタ 307"/>
        <xdr:cNvCxnSpPr/>
      </xdr:nvCxnSpPr>
      <xdr:spPr>
        <a:xfrm>
          <a:off x="14782800" y="6189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40132</xdr:rowOff>
    </xdr:to>
    <xdr:cxnSp macro="">
      <xdr:nvCxnSpPr>
        <xdr:cNvPr id="311" name="直線コネクタ 310"/>
        <xdr:cNvCxnSpPr/>
      </xdr:nvCxnSpPr>
      <xdr:spPr>
        <a:xfrm flipV="1">
          <a:off x="13893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30988</xdr:rowOff>
    </xdr:from>
    <xdr:to>
      <xdr:col>69</xdr:col>
      <xdr:colOff>92075</xdr:colOff>
      <xdr:row>36</xdr:row>
      <xdr:rowOff>40132</xdr:rowOff>
    </xdr:to>
    <xdr:cxnSp macro="">
      <xdr:nvCxnSpPr>
        <xdr:cNvPr id="314" name="直線コネクタ 313"/>
        <xdr:cNvCxnSpPr/>
      </xdr:nvCxnSpPr>
      <xdr:spPr>
        <a:xfrm>
          <a:off x="13004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4" name="楕円 323"/>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5"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6" name="楕円 325"/>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7" name="テキスト ボックス 326"/>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8" name="楕円 327"/>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9" name="テキスト ボックス 328"/>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0" name="楕円 329"/>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1" name="テキスト ボックス 330"/>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32" name="楕円 331"/>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33" name="テキスト ボックス 332"/>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新規発行債の抑制に努めており、類似団体平均よりも低い比率となっている。今後も地方債現在高が増加しないよう新規発行債を元金償還額以内に抑制していく。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115570</xdr:rowOff>
    </xdr:to>
    <xdr:cxnSp macro="">
      <xdr:nvCxnSpPr>
        <xdr:cNvPr id="366" name="直線コネクタ 365"/>
        <xdr:cNvCxnSpPr/>
      </xdr:nvCxnSpPr>
      <xdr:spPr>
        <a:xfrm flipV="1">
          <a:off x="3987800" y="13271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115570</xdr:rowOff>
    </xdr:to>
    <xdr:cxnSp macro="">
      <xdr:nvCxnSpPr>
        <xdr:cNvPr id="369" name="直線コネクタ 368"/>
        <xdr:cNvCxnSpPr/>
      </xdr:nvCxnSpPr>
      <xdr:spPr>
        <a:xfrm>
          <a:off x="3098800" y="13317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168911</xdr:rowOff>
    </xdr:to>
    <xdr:cxnSp macro="">
      <xdr:nvCxnSpPr>
        <xdr:cNvPr id="372" name="直線コネクタ 371"/>
        <xdr:cNvCxnSpPr/>
      </xdr:nvCxnSpPr>
      <xdr:spPr>
        <a:xfrm flipV="1">
          <a:off x="2209800" y="13317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96520</xdr:rowOff>
    </xdr:to>
    <xdr:cxnSp macro="">
      <xdr:nvCxnSpPr>
        <xdr:cNvPr id="375" name="直線コネクタ 374"/>
        <xdr:cNvCxnSpPr/>
      </xdr:nvCxnSpPr>
      <xdr:spPr>
        <a:xfrm flipV="1">
          <a:off x="1320800" y="133705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77" name="テキスト ボックス 376"/>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5" name="楕円 384"/>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6"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7" name="楕円 386"/>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8" name="テキスト ボックス 387"/>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9" name="楕円 388"/>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90" name="テキスト ボックス 389"/>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118111</xdr:rowOff>
    </xdr:from>
    <xdr:to>
      <xdr:col>11</xdr:col>
      <xdr:colOff>60325</xdr:colOff>
      <xdr:row>78</xdr:row>
      <xdr:rowOff>48261</xdr:rowOff>
    </xdr:to>
    <xdr:sp macro="" textlink="">
      <xdr:nvSpPr>
        <xdr:cNvPr id="391" name="楕円 390"/>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92" name="テキスト ボックス 391"/>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393" name="楕円 392"/>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394" name="テキスト ボックス 393"/>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社会福祉費や児童福祉費の事業費が増加したことによる扶助費の増加などの要因により、経常的な費用が減少したことで、前年と比較すると</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ポイントの増加となっている。人件費、物件費、繰出金の比率が類似団体と比べると高く、公債費以外の合計については類似団体と比べると</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ポイント上回っている。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99568</xdr:rowOff>
    </xdr:to>
    <xdr:cxnSp macro="">
      <xdr:nvCxnSpPr>
        <xdr:cNvPr id="425" name="直線コネクタ 424"/>
        <xdr:cNvCxnSpPr/>
      </xdr:nvCxnSpPr>
      <xdr:spPr>
        <a:xfrm>
          <a:off x="15671800" y="133355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133858</xdr:rowOff>
    </xdr:from>
    <xdr:to>
      <xdr:col>78</xdr:col>
      <xdr:colOff>69850</xdr:colOff>
      <xdr:row>77</xdr:row>
      <xdr:rowOff>143002</xdr:rowOff>
    </xdr:to>
    <xdr:cxnSp macro="">
      <xdr:nvCxnSpPr>
        <xdr:cNvPr id="428" name="直線コネクタ 427"/>
        <xdr:cNvCxnSpPr/>
      </xdr:nvCxnSpPr>
      <xdr:spPr>
        <a:xfrm flipV="1">
          <a:off x="14782800" y="13335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0" name="テキスト ボックス 429"/>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3556</xdr:rowOff>
    </xdr:to>
    <xdr:cxnSp macro="">
      <xdr:nvCxnSpPr>
        <xdr:cNvPr id="431" name="直線コネクタ 430"/>
        <xdr:cNvCxnSpPr/>
      </xdr:nvCxnSpPr>
      <xdr:spPr>
        <a:xfrm flipV="1">
          <a:off x="13893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3556</xdr:rowOff>
    </xdr:to>
    <xdr:cxnSp macro="">
      <xdr:nvCxnSpPr>
        <xdr:cNvPr id="434" name="直線コネクタ 433"/>
        <xdr:cNvCxnSpPr/>
      </xdr:nvCxnSpPr>
      <xdr:spPr>
        <a:xfrm>
          <a:off x="13004800" y="133446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6" name="テキスト ボックス 435"/>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8" name="テキスト ボックス 437"/>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4" name="楕円 443"/>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5"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83058</xdr:rowOff>
    </xdr:from>
    <xdr:to>
      <xdr:col>78</xdr:col>
      <xdr:colOff>120650</xdr:colOff>
      <xdr:row>78</xdr:row>
      <xdr:rowOff>13208</xdr:rowOff>
    </xdr:to>
    <xdr:sp macro="" textlink="">
      <xdr:nvSpPr>
        <xdr:cNvPr id="446" name="楕円 445"/>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47" name="テキスト ボックス 446"/>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48" name="楕円 447"/>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49" name="テキスト ボックス 448"/>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0" name="楕円 449"/>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1" name="テキスト ボックス 450"/>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2" name="楕円 451"/>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53" name="テキスト ボックス 452"/>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63052</xdr:rowOff>
    </xdr:from>
    <xdr:to>
      <xdr:col>29</xdr:col>
      <xdr:colOff>127000</xdr:colOff>
      <xdr:row>18</xdr:row>
      <xdr:rowOff>123418</xdr:rowOff>
    </xdr:to>
    <xdr:cxnSp macro="">
      <xdr:nvCxnSpPr>
        <xdr:cNvPr id="52" name="直線コネクタ 51"/>
        <xdr:cNvCxnSpPr/>
      </xdr:nvCxnSpPr>
      <xdr:spPr bwMode="auto">
        <a:xfrm flipV="1">
          <a:off x="5003800" y="3196777"/>
          <a:ext cx="647700" cy="60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123418</xdr:rowOff>
    </xdr:from>
    <xdr:to>
      <xdr:col>26</xdr:col>
      <xdr:colOff>50800</xdr:colOff>
      <xdr:row>18</xdr:row>
      <xdr:rowOff>165350</xdr:rowOff>
    </xdr:to>
    <xdr:cxnSp macro="">
      <xdr:nvCxnSpPr>
        <xdr:cNvPr id="55" name="直線コネクタ 54"/>
        <xdr:cNvCxnSpPr/>
      </xdr:nvCxnSpPr>
      <xdr:spPr bwMode="auto">
        <a:xfrm flipV="1">
          <a:off x="4305300" y="3257143"/>
          <a:ext cx="698500" cy="41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165350</xdr:rowOff>
    </xdr:from>
    <xdr:to>
      <xdr:col>22</xdr:col>
      <xdr:colOff>114300</xdr:colOff>
      <xdr:row>19</xdr:row>
      <xdr:rowOff>17609</xdr:rowOff>
    </xdr:to>
    <xdr:cxnSp macro="">
      <xdr:nvCxnSpPr>
        <xdr:cNvPr id="58" name="直線コネクタ 57"/>
        <xdr:cNvCxnSpPr/>
      </xdr:nvCxnSpPr>
      <xdr:spPr bwMode="auto">
        <a:xfrm flipV="1">
          <a:off x="3606800" y="3299075"/>
          <a:ext cx="698500" cy="23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17609</xdr:rowOff>
    </xdr:from>
    <xdr:to>
      <xdr:col>18</xdr:col>
      <xdr:colOff>177800</xdr:colOff>
      <xdr:row>19</xdr:row>
      <xdr:rowOff>52618</xdr:rowOff>
    </xdr:to>
    <xdr:cxnSp macro="">
      <xdr:nvCxnSpPr>
        <xdr:cNvPr id="61" name="直線コネクタ 60"/>
        <xdr:cNvCxnSpPr/>
      </xdr:nvCxnSpPr>
      <xdr:spPr bwMode="auto">
        <a:xfrm flipV="1">
          <a:off x="2908300" y="3322784"/>
          <a:ext cx="698500" cy="3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12252</xdr:rowOff>
    </xdr:from>
    <xdr:to>
      <xdr:col>29</xdr:col>
      <xdr:colOff>177800</xdr:colOff>
      <xdr:row>18</xdr:row>
      <xdr:rowOff>113852</xdr:rowOff>
    </xdr:to>
    <xdr:sp macro="" textlink="">
      <xdr:nvSpPr>
        <xdr:cNvPr id="71" name="楕円 70"/>
        <xdr:cNvSpPr/>
      </xdr:nvSpPr>
      <xdr:spPr bwMode="auto">
        <a:xfrm>
          <a:off x="5600700" y="3145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155779</xdr:rowOff>
    </xdr:from>
    <xdr:ext cx="762000" cy="259045"/>
    <xdr:sp macro="" textlink="">
      <xdr:nvSpPr>
        <xdr:cNvPr id="72" name="人口1人当たり決算額の推移該当値テキスト130"/>
        <xdr:cNvSpPr txBox="1"/>
      </xdr:nvSpPr>
      <xdr:spPr>
        <a:xfrm>
          <a:off x="5740400" y="311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72619</xdr:rowOff>
    </xdr:from>
    <xdr:to>
      <xdr:col>26</xdr:col>
      <xdr:colOff>101600</xdr:colOff>
      <xdr:row>19</xdr:row>
      <xdr:rowOff>2769</xdr:rowOff>
    </xdr:to>
    <xdr:sp macro="" textlink="">
      <xdr:nvSpPr>
        <xdr:cNvPr id="73" name="楕円 72"/>
        <xdr:cNvSpPr/>
      </xdr:nvSpPr>
      <xdr:spPr bwMode="auto">
        <a:xfrm>
          <a:off x="4953000" y="320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158995</xdr:rowOff>
    </xdr:from>
    <xdr:ext cx="736600" cy="259045"/>
    <xdr:sp macro="" textlink="">
      <xdr:nvSpPr>
        <xdr:cNvPr id="74" name="テキスト ボックス 73"/>
        <xdr:cNvSpPr txBox="1"/>
      </xdr:nvSpPr>
      <xdr:spPr>
        <a:xfrm>
          <a:off x="4622800" y="329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114550</xdr:rowOff>
    </xdr:from>
    <xdr:to>
      <xdr:col>22</xdr:col>
      <xdr:colOff>165100</xdr:colOff>
      <xdr:row>19</xdr:row>
      <xdr:rowOff>44700</xdr:rowOff>
    </xdr:to>
    <xdr:sp macro="" textlink="">
      <xdr:nvSpPr>
        <xdr:cNvPr id="75" name="楕円 74"/>
        <xdr:cNvSpPr/>
      </xdr:nvSpPr>
      <xdr:spPr bwMode="auto">
        <a:xfrm>
          <a:off x="4254500" y="324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29477</xdr:rowOff>
    </xdr:from>
    <xdr:ext cx="762000" cy="259045"/>
    <xdr:sp macro="" textlink="">
      <xdr:nvSpPr>
        <xdr:cNvPr id="76" name="テキスト ボックス 75"/>
        <xdr:cNvSpPr txBox="1"/>
      </xdr:nvSpPr>
      <xdr:spPr>
        <a:xfrm>
          <a:off x="3924300" y="333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138259</xdr:rowOff>
    </xdr:from>
    <xdr:to>
      <xdr:col>19</xdr:col>
      <xdr:colOff>38100</xdr:colOff>
      <xdr:row>19</xdr:row>
      <xdr:rowOff>68409</xdr:rowOff>
    </xdr:to>
    <xdr:sp macro="" textlink="">
      <xdr:nvSpPr>
        <xdr:cNvPr id="77" name="楕円 76"/>
        <xdr:cNvSpPr/>
      </xdr:nvSpPr>
      <xdr:spPr bwMode="auto">
        <a:xfrm>
          <a:off x="3556000" y="327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53186</xdr:rowOff>
    </xdr:from>
    <xdr:ext cx="762000" cy="259045"/>
    <xdr:sp macro="" textlink="">
      <xdr:nvSpPr>
        <xdr:cNvPr id="78" name="テキスト ボックス 77"/>
        <xdr:cNvSpPr txBox="1"/>
      </xdr:nvSpPr>
      <xdr:spPr>
        <a:xfrm>
          <a:off x="3225800" y="335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1818</xdr:rowOff>
    </xdr:from>
    <xdr:to>
      <xdr:col>15</xdr:col>
      <xdr:colOff>101600</xdr:colOff>
      <xdr:row>19</xdr:row>
      <xdr:rowOff>103418</xdr:rowOff>
    </xdr:to>
    <xdr:sp macro="" textlink="">
      <xdr:nvSpPr>
        <xdr:cNvPr id="79" name="楕円 78"/>
        <xdr:cNvSpPr/>
      </xdr:nvSpPr>
      <xdr:spPr bwMode="auto">
        <a:xfrm>
          <a:off x="2857500" y="3306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88195</xdr:rowOff>
    </xdr:from>
    <xdr:ext cx="762000" cy="259045"/>
    <xdr:sp macro="" textlink="">
      <xdr:nvSpPr>
        <xdr:cNvPr id="80" name="テキスト ボックス 79"/>
        <xdr:cNvSpPr txBox="1"/>
      </xdr:nvSpPr>
      <xdr:spPr>
        <a:xfrm>
          <a:off x="2527300" y="339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53619</xdr:rowOff>
    </xdr:from>
    <xdr:to>
      <xdr:col>29</xdr:col>
      <xdr:colOff>127000</xdr:colOff>
      <xdr:row>36</xdr:row>
      <xdr:rowOff>76274</xdr:rowOff>
    </xdr:to>
    <xdr:cxnSp macro="">
      <xdr:nvCxnSpPr>
        <xdr:cNvPr id="112" name="直線コネクタ 111"/>
        <xdr:cNvCxnSpPr/>
      </xdr:nvCxnSpPr>
      <xdr:spPr bwMode="auto">
        <a:xfrm flipV="1">
          <a:off x="5003800" y="7006869"/>
          <a:ext cx="647700" cy="22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50396</xdr:rowOff>
    </xdr:from>
    <xdr:to>
      <xdr:col>26</xdr:col>
      <xdr:colOff>50800</xdr:colOff>
      <xdr:row>36</xdr:row>
      <xdr:rowOff>76274</xdr:rowOff>
    </xdr:to>
    <xdr:cxnSp macro="">
      <xdr:nvCxnSpPr>
        <xdr:cNvPr id="115" name="直線コネクタ 114"/>
        <xdr:cNvCxnSpPr/>
      </xdr:nvCxnSpPr>
      <xdr:spPr bwMode="auto">
        <a:xfrm>
          <a:off x="4305300" y="7003646"/>
          <a:ext cx="698500" cy="2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7" name="テキスト ボックス 116"/>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9042</xdr:rowOff>
    </xdr:from>
    <xdr:to>
      <xdr:col>22</xdr:col>
      <xdr:colOff>114300</xdr:colOff>
      <xdr:row>36</xdr:row>
      <xdr:rowOff>50396</xdr:rowOff>
    </xdr:to>
    <xdr:cxnSp macro="">
      <xdr:nvCxnSpPr>
        <xdr:cNvPr id="118" name="直線コネクタ 117"/>
        <xdr:cNvCxnSpPr/>
      </xdr:nvCxnSpPr>
      <xdr:spPr bwMode="auto">
        <a:xfrm>
          <a:off x="3606800" y="6962292"/>
          <a:ext cx="698500" cy="4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20" name="テキスト ボックス 119"/>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253896</xdr:rowOff>
    </xdr:from>
    <xdr:to>
      <xdr:col>18</xdr:col>
      <xdr:colOff>177800</xdr:colOff>
      <xdr:row>36</xdr:row>
      <xdr:rowOff>9042</xdr:rowOff>
    </xdr:to>
    <xdr:cxnSp macro="">
      <xdr:nvCxnSpPr>
        <xdr:cNvPr id="121" name="直線コネクタ 120"/>
        <xdr:cNvCxnSpPr/>
      </xdr:nvCxnSpPr>
      <xdr:spPr bwMode="auto">
        <a:xfrm>
          <a:off x="2908300" y="6864246"/>
          <a:ext cx="698500" cy="98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17599</xdr:rowOff>
    </xdr:from>
    <xdr:ext cx="762000" cy="259045"/>
    <xdr:sp macro="" textlink="">
      <xdr:nvSpPr>
        <xdr:cNvPr id="125" name="テキスト ボックス 124"/>
        <xdr:cNvSpPr txBox="1"/>
      </xdr:nvSpPr>
      <xdr:spPr>
        <a:xfrm>
          <a:off x="2527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2819</xdr:rowOff>
    </xdr:from>
    <xdr:to>
      <xdr:col>29</xdr:col>
      <xdr:colOff>177800</xdr:colOff>
      <xdr:row>36</xdr:row>
      <xdr:rowOff>104419</xdr:rowOff>
    </xdr:to>
    <xdr:sp macro="" textlink="">
      <xdr:nvSpPr>
        <xdr:cNvPr id="131" name="楕円 130"/>
        <xdr:cNvSpPr/>
      </xdr:nvSpPr>
      <xdr:spPr bwMode="auto">
        <a:xfrm>
          <a:off x="5600700" y="695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317796</xdr:rowOff>
    </xdr:from>
    <xdr:ext cx="762000" cy="259045"/>
    <xdr:sp macro="" textlink="">
      <xdr:nvSpPr>
        <xdr:cNvPr id="132" name="人口1人当たり決算額の推移該当値テキスト445"/>
        <xdr:cNvSpPr txBox="1"/>
      </xdr:nvSpPr>
      <xdr:spPr>
        <a:xfrm>
          <a:off x="5740400" y="692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25474</xdr:rowOff>
    </xdr:from>
    <xdr:to>
      <xdr:col>26</xdr:col>
      <xdr:colOff>101600</xdr:colOff>
      <xdr:row>36</xdr:row>
      <xdr:rowOff>127074</xdr:rowOff>
    </xdr:to>
    <xdr:sp macro="" textlink="">
      <xdr:nvSpPr>
        <xdr:cNvPr id="133" name="楕円 132"/>
        <xdr:cNvSpPr/>
      </xdr:nvSpPr>
      <xdr:spPr bwMode="auto">
        <a:xfrm>
          <a:off x="4953000" y="6978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111851</xdr:rowOff>
    </xdr:from>
    <xdr:ext cx="736600" cy="259045"/>
    <xdr:sp macro="" textlink="">
      <xdr:nvSpPr>
        <xdr:cNvPr id="134" name="テキスト ボックス 133"/>
        <xdr:cNvSpPr txBox="1"/>
      </xdr:nvSpPr>
      <xdr:spPr>
        <a:xfrm>
          <a:off x="4622800" y="706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342496</xdr:rowOff>
    </xdr:from>
    <xdr:to>
      <xdr:col>22</xdr:col>
      <xdr:colOff>165100</xdr:colOff>
      <xdr:row>36</xdr:row>
      <xdr:rowOff>101196</xdr:rowOff>
    </xdr:to>
    <xdr:sp macro="" textlink="">
      <xdr:nvSpPr>
        <xdr:cNvPr id="135" name="楕円 134"/>
        <xdr:cNvSpPr/>
      </xdr:nvSpPr>
      <xdr:spPr bwMode="auto">
        <a:xfrm>
          <a:off x="4254500" y="695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85973</xdr:rowOff>
    </xdr:from>
    <xdr:ext cx="762000" cy="259045"/>
    <xdr:sp macro="" textlink="">
      <xdr:nvSpPr>
        <xdr:cNvPr id="136" name="テキスト ボックス 135"/>
        <xdr:cNvSpPr txBox="1"/>
      </xdr:nvSpPr>
      <xdr:spPr>
        <a:xfrm>
          <a:off x="3924300" y="703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301142</xdr:rowOff>
    </xdr:from>
    <xdr:to>
      <xdr:col>19</xdr:col>
      <xdr:colOff>38100</xdr:colOff>
      <xdr:row>36</xdr:row>
      <xdr:rowOff>59842</xdr:rowOff>
    </xdr:to>
    <xdr:sp macro="" textlink="">
      <xdr:nvSpPr>
        <xdr:cNvPr id="137" name="楕円 136"/>
        <xdr:cNvSpPr/>
      </xdr:nvSpPr>
      <xdr:spPr bwMode="auto">
        <a:xfrm>
          <a:off x="3556000" y="6911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44619</xdr:rowOff>
    </xdr:from>
    <xdr:ext cx="762000" cy="259045"/>
    <xdr:sp macro="" textlink="">
      <xdr:nvSpPr>
        <xdr:cNvPr id="138" name="テキスト ボックス 137"/>
        <xdr:cNvSpPr txBox="1"/>
      </xdr:nvSpPr>
      <xdr:spPr>
        <a:xfrm>
          <a:off x="3225800" y="699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203096</xdr:rowOff>
    </xdr:from>
    <xdr:to>
      <xdr:col>15</xdr:col>
      <xdr:colOff>101600</xdr:colOff>
      <xdr:row>35</xdr:row>
      <xdr:rowOff>304696</xdr:rowOff>
    </xdr:to>
    <xdr:sp macro="" textlink="">
      <xdr:nvSpPr>
        <xdr:cNvPr id="139" name="楕円 138"/>
        <xdr:cNvSpPr/>
      </xdr:nvSpPr>
      <xdr:spPr bwMode="auto">
        <a:xfrm>
          <a:off x="2857500" y="681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314873</xdr:rowOff>
    </xdr:from>
    <xdr:ext cx="762000" cy="259045"/>
    <xdr:sp macro="" textlink="">
      <xdr:nvSpPr>
        <xdr:cNvPr id="140" name="テキスト ボックス 139"/>
        <xdr:cNvSpPr txBox="1"/>
      </xdr:nvSpPr>
      <xdr:spPr>
        <a:xfrm>
          <a:off x="2527300" y="658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17,998
17,812
52.45
12,983,350
12,747,658
184,792
4,721,937
7,148,684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83415</xdr:rowOff>
    </xdr:from>
    <xdr:to>
      <xdr:col>24</xdr:col>
      <xdr:colOff>63500</xdr:colOff>
      <xdr:row>38</xdr:row>
      <xdr:rowOff>160437</xdr:rowOff>
    </xdr:to>
    <xdr:cxnSp macro="">
      <xdr:nvCxnSpPr>
        <xdr:cNvPr id="63" name="直線コネクタ 62"/>
        <xdr:cNvCxnSpPr/>
      </xdr:nvCxnSpPr>
      <xdr:spPr>
        <a:xfrm flipV="1">
          <a:off x="3797300" y="6598515"/>
          <a:ext cx="838200" cy="7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160437</xdr:rowOff>
    </xdr:from>
    <xdr:to>
      <xdr:col>19</xdr:col>
      <xdr:colOff>177800</xdr:colOff>
      <xdr:row>39</xdr:row>
      <xdr:rowOff>7537</xdr:rowOff>
    </xdr:to>
    <xdr:cxnSp macro="">
      <xdr:nvCxnSpPr>
        <xdr:cNvPr id="66" name="直線コネクタ 65"/>
        <xdr:cNvCxnSpPr/>
      </xdr:nvCxnSpPr>
      <xdr:spPr>
        <a:xfrm flipV="1">
          <a:off x="2908300" y="6675537"/>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7537</xdr:rowOff>
    </xdr:from>
    <xdr:to>
      <xdr:col>15</xdr:col>
      <xdr:colOff>50800</xdr:colOff>
      <xdr:row>39</xdr:row>
      <xdr:rowOff>17203</xdr:rowOff>
    </xdr:to>
    <xdr:cxnSp macro="">
      <xdr:nvCxnSpPr>
        <xdr:cNvPr id="69" name="直線コネクタ 68"/>
        <xdr:cNvCxnSpPr/>
      </xdr:nvCxnSpPr>
      <xdr:spPr>
        <a:xfrm flipV="1">
          <a:off x="2019300" y="6694087"/>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17203</xdr:rowOff>
    </xdr:from>
    <xdr:to>
      <xdr:col>10</xdr:col>
      <xdr:colOff>114300</xdr:colOff>
      <xdr:row>39</xdr:row>
      <xdr:rowOff>36487</xdr:rowOff>
    </xdr:to>
    <xdr:cxnSp macro="">
      <xdr:nvCxnSpPr>
        <xdr:cNvPr id="72" name="直線コネクタ 71"/>
        <xdr:cNvCxnSpPr/>
      </xdr:nvCxnSpPr>
      <xdr:spPr>
        <a:xfrm flipV="1">
          <a:off x="1130300" y="6703753"/>
          <a:ext cx="889000" cy="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32615</xdr:rowOff>
    </xdr:from>
    <xdr:to>
      <xdr:col>24</xdr:col>
      <xdr:colOff>114300</xdr:colOff>
      <xdr:row>38</xdr:row>
      <xdr:rowOff>134215</xdr:rowOff>
    </xdr:to>
    <xdr:sp macro="" textlink="">
      <xdr:nvSpPr>
        <xdr:cNvPr id="82" name="楕円 81"/>
        <xdr:cNvSpPr/>
      </xdr:nvSpPr>
      <xdr:spPr>
        <a:xfrm>
          <a:off x="4584700" y="65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11042</xdr:rowOff>
    </xdr:from>
    <xdr:ext cx="534377" cy="259045"/>
    <xdr:sp macro="" textlink="">
      <xdr:nvSpPr>
        <xdr:cNvPr id="83" name="人件費該当値テキスト"/>
        <xdr:cNvSpPr txBox="1"/>
      </xdr:nvSpPr>
      <xdr:spPr>
        <a:xfrm>
          <a:off x="4686300" y="65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109637</xdr:rowOff>
    </xdr:from>
    <xdr:to>
      <xdr:col>20</xdr:col>
      <xdr:colOff>38100</xdr:colOff>
      <xdr:row>39</xdr:row>
      <xdr:rowOff>39787</xdr:rowOff>
    </xdr:to>
    <xdr:sp macro="" textlink="">
      <xdr:nvSpPr>
        <xdr:cNvPr id="84" name="楕円 83"/>
        <xdr:cNvSpPr/>
      </xdr:nvSpPr>
      <xdr:spPr>
        <a:xfrm>
          <a:off x="3746500" y="66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30914</xdr:rowOff>
    </xdr:from>
    <xdr:ext cx="534377" cy="259045"/>
    <xdr:sp macro="" textlink="">
      <xdr:nvSpPr>
        <xdr:cNvPr id="85" name="テキスト ボックス 84"/>
        <xdr:cNvSpPr txBox="1"/>
      </xdr:nvSpPr>
      <xdr:spPr>
        <a:xfrm>
          <a:off x="3530111" y="67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128187</xdr:rowOff>
    </xdr:from>
    <xdr:to>
      <xdr:col>15</xdr:col>
      <xdr:colOff>101600</xdr:colOff>
      <xdr:row>39</xdr:row>
      <xdr:rowOff>58337</xdr:rowOff>
    </xdr:to>
    <xdr:sp macro="" textlink="">
      <xdr:nvSpPr>
        <xdr:cNvPr id="86" name="楕円 85"/>
        <xdr:cNvSpPr/>
      </xdr:nvSpPr>
      <xdr:spPr>
        <a:xfrm>
          <a:off x="2857500" y="66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49464</xdr:rowOff>
    </xdr:from>
    <xdr:ext cx="534377" cy="259045"/>
    <xdr:sp macro="" textlink="">
      <xdr:nvSpPr>
        <xdr:cNvPr id="87" name="テキスト ボックス 86"/>
        <xdr:cNvSpPr txBox="1"/>
      </xdr:nvSpPr>
      <xdr:spPr>
        <a:xfrm>
          <a:off x="2641111" y="67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137853</xdr:rowOff>
    </xdr:from>
    <xdr:to>
      <xdr:col>10</xdr:col>
      <xdr:colOff>165100</xdr:colOff>
      <xdr:row>39</xdr:row>
      <xdr:rowOff>68003</xdr:rowOff>
    </xdr:to>
    <xdr:sp macro="" textlink="">
      <xdr:nvSpPr>
        <xdr:cNvPr id="88" name="楕円 87"/>
        <xdr:cNvSpPr/>
      </xdr:nvSpPr>
      <xdr:spPr>
        <a:xfrm>
          <a:off x="1968500" y="66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59130</xdr:rowOff>
    </xdr:from>
    <xdr:ext cx="534377" cy="259045"/>
    <xdr:sp macro="" textlink="">
      <xdr:nvSpPr>
        <xdr:cNvPr id="89" name="テキスト ボックス 88"/>
        <xdr:cNvSpPr txBox="1"/>
      </xdr:nvSpPr>
      <xdr:spPr>
        <a:xfrm>
          <a:off x="1752111" y="67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157137</xdr:rowOff>
    </xdr:from>
    <xdr:to>
      <xdr:col>6</xdr:col>
      <xdr:colOff>38100</xdr:colOff>
      <xdr:row>39</xdr:row>
      <xdr:rowOff>87287</xdr:rowOff>
    </xdr:to>
    <xdr:sp macro="" textlink="">
      <xdr:nvSpPr>
        <xdr:cNvPr id="90" name="楕円 89"/>
        <xdr:cNvSpPr/>
      </xdr:nvSpPr>
      <xdr:spPr>
        <a:xfrm>
          <a:off x="10795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78414</xdr:rowOff>
    </xdr:from>
    <xdr:ext cx="534377" cy="259045"/>
    <xdr:sp macro="" textlink="">
      <xdr:nvSpPr>
        <xdr:cNvPr id="91" name="テキスト ボックス 90"/>
        <xdr:cNvSpPr txBox="1"/>
      </xdr:nvSpPr>
      <xdr:spPr>
        <a:xfrm>
          <a:off x="863111" y="67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52725</xdr:rowOff>
    </xdr:from>
    <xdr:to>
      <xdr:col>24</xdr:col>
      <xdr:colOff>63500</xdr:colOff>
      <xdr:row>55</xdr:row>
      <xdr:rowOff>151648</xdr:rowOff>
    </xdr:to>
    <xdr:cxnSp macro="">
      <xdr:nvCxnSpPr>
        <xdr:cNvPr id="119" name="直線コネクタ 118"/>
        <xdr:cNvCxnSpPr/>
      </xdr:nvCxnSpPr>
      <xdr:spPr>
        <a:xfrm flipV="1">
          <a:off x="3797300" y="9311025"/>
          <a:ext cx="838200" cy="27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49449</xdr:rowOff>
    </xdr:from>
    <xdr:to>
      <xdr:col>19</xdr:col>
      <xdr:colOff>177800</xdr:colOff>
      <xdr:row>55</xdr:row>
      <xdr:rowOff>151648</xdr:rowOff>
    </xdr:to>
    <xdr:cxnSp macro="">
      <xdr:nvCxnSpPr>
        <xdr:cNvPr id="122" name="直線コネクタ 121"/>
        <xdr:cNvCxnSpPr/>
      </xdr:nvCxnSpPr>
      <xdr:spPr>
        <a:xfrm>
          <a:off x="2908300" y="9307749"/>
          <a:ext cx="889000" cy="27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115867</xdr:rowOff>
    </xdr:from>
    <xdr:ext cx="534377" cy="259045"/>
    <xdr:sp macro="" textlink="">
      <xdr:nvSpPr>
        <xdr:cNvPr id="124" name="テキスト ボックス 123"/>
        <xdr:cNvSpPr txBox="1"/>
      </xdr:nvSpPr>
      <xdr:spPr>
        <a:xfrm>
          <a:off x="3530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49449</xdr:rowOff>
    </xdr:from>
    <xdr:to>
      <xdr:col>15</xdr:col>
      <xdr:colOff>50800</xdr:colOff>
      <xdr:row>54</xdr:row>
      <xdr:rowOff>58913</xdr:rowOff>
    </xdr:to>
    <xdr:cxnSp macro="">
      <xdr:nvCxnSpPr>
        <xdr:cNvPr id="125" name="直線コネクタ 124"/>
        <xdr:cNvCxnSpPr/>
      </xdr:nvCxnSpPr>
      <xdr:spPr>
        <a:xfrm flipV="1">
          <a:off x="2019300" y="9307749"/>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58913</xdr:rowOff>
    </xdr:from>
    <xdr:to>
      <xdr:col>10</xdr:col>
      <xdr:colOff>114300</xdr:colOff>
      <xdr:row>55</xdr:row>
      <xdr:rowOff>50150</xdr:rowOff>
    </xdr:to>
    <xdr:cxnSp macro="">
      <xdr:nvCxnSpPr>
        <xdr:cNvPr id="128" name="直線コネクタ 127"/>
        <xdr:cNvCxnSpPr/>
      </xdr:nvCxnSpPr>
      <xdr:spPr>
        <a:xfrm flipV="1">
          <a:off x="1130300" y="9317213"/>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72249</xdr:rowOff>
    </xdr:from>
    <xdr:ext cx="534377" cy="259045"/>
    <xdr:sp macro="" textlink="">
      <xdr:nvSpPr>
        <xdr:cNvPr id="130" name="テキスト ボックス 129"/>
        <xdr:cNvSpPr txBox="1"/>
      </xdr:nvSpPr>
      <xdr:spPr>
        <a:xfrm>
          <a:off x="1752111" y="9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40779</xdr:rowOff>
    </xdr:from>
    <xdr:ext cx="534377" cy="259045"/>
    <xdr:sp macro="" textlink="">
      <xdr:nvSpPr>
        <xdr:cNvPr id="132" name="テキスト ボックス 131"/>
        <xdr:cNvSpPr txBox="1"/>
      </xdr:nvSpPr>
      <xdr:spPr>
        <a:xfrm>
          <a:off x="863111" y="98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1925</xdr:rowOff>
    </xdr:from>
    <xdr:to>
      <xdr:col>24</xdr:col>
      <xdr:colOff>114300</xdr:colOff>
      <xdr:row>54</xdr:row>
      <xdr:rowOff>103525</xdr:rowOff>
    </xdr:to>
    <xdr:sp macro="" textlink="">
      <xdr:nvSpPr>
        <xdr:cNvPr id="138" name="楕円 137"/>
        <xdr:cNvSpPr/>
      </xdr:nvSpPr>
      <xdr:spPr>
        <a:xfrm>
          <a:off x="4584700" y="926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24802</xdr:rowOff>
    </xdr:from>
    <xdr:ext cx="599010" cy="259045"/>
    <xdr:sp macro="" textlink="">
      <xdr:nvSpPr>
        <xdr:cNvPr id="139" name="物件費該当値テキスト"/>
        <xdr:cNvSpPr txBox="1"/>
      </xdr:nvSpPr>
      <xdr:spPr>
        <a:xfrm>
          <a:off x="4686300" y="911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100848</xdr:rowOff>
    </xdr:from>
    <xdr:to>
      <xdr:col>20</xdr:col>
      <xdr:colOff>38100</xdr:colOff>
      <xdr:row>56</xdr:row>
      <xdr:rowOff>30998</xdr:rowOff>
    </xdr:to>
    <xdr:sp macro="" textlink="">
      <xdr:nvSpPr>
        <xdr:cNvPr id="140" name="楕円 139"/>
        <xdr:cNvSpPr/>
      </xdr:nvSpPr>
      <xdr:spPr>
        <a:xfrm>
          <a:off x="3746500" y="95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47525</xdr:rowOff>
    </xdr:from>
    <xdr:ext cx="534377" cy="259045"/>
    <xdr:sp macro="" textlink="">
      <xdr:nvSpPr>
        <xdr:cNvPr id="141" name="テキスト ボックス 140"/>
        <xdr:cNvSpPr txBox="1"/>
      </xdr:nvSpPr>
      <xdr:spPr>
        <a:xfrm>
          <a:off x="3530111" y="93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170099</xdr:rowOff>
    </xdr:from>
    <xdr:to>
      <xdr:col>15</xdr:col>
      <xdr:colOff>101600</xdr:colOff>
      <xdr:row>54</xdr:row>
      <xdr:rowOff>100249</xdr:rowOff>
    </xdr:to>
    <xdr:sp macro="" textlink="">
      <xdr:nvSpPr>
        <xdr:cNvPr id="142" name="楕円 141"/>
        <xdr:cNvSpPr/>
      </xdr:nvSpPr>
      <xdr:spPr>
        <a:xfrm>
          <a:off x="2857500" y="92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116776</xdr:rowOff>
    </xdr:from>
    <xdr:ext cx="599010" cy="259045"/>
    <xdr:sp macro="" textlink="">
      <xdr:nvSpPr>
        <xdr:cNvPr id="143" name="テキスト ボックス 142"/>
        <xdr:cNvSpPr txBox="1"/>
      </xdr:nvSpPr>
      <xdr:spPr>
        <a:xfrm>
          <a:off x="2608795" y="903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8113</xdr:rowOff>
    </xdr:from>
    <xdr:to>
      <xdr:col>10</xdr:col>
      <xdr:colOff>165100</xdr:colOff>
      <xdr:row>54</xdr:row>
      <xdr:rowOff>109713</xdr:rowOff>
    </xdr:to>
    <xdr:sp macro="" textlink="">
      <xdr:nvSpPr>
        <xdr:cNvPr id="144" name="楕円 143"/>
        <xdr:cNvSpPr/>
      </xdr:nvSpPr>
      <xdr:spPr>
        <a:xfrm>
          <a:off x="1968500" y="9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126240</xdr:rowOff>
    </xdr:from>
    <xdr:ext cx="599010" cy="259045"/>
    <xdr:sp macro="" textlink="">
      <xdr:nvSpPr>
        <xdr:cNvPr id="145" name="テキスト ボックス 144"/>
        <xdr:cNvSpPr txBox="1"/>
      </xdr:nvSpPr>
      <xdr:spPr>
        <a:xfrm>
          <a:off x="1719795" y="904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170800</xdr:rowOff>
    </xdr:from>
    <xdr:to>
      <xdr:col>6</xdr:col>
      <xdr:colOff>38100</xdr:colOff>
      <xdr:row>55</xdr:row>
      <xdr:rowOff>100950</xdr:rowOff>
    </xdr:to>
    <xdr:sp macro="" textlink="">
      <xdr:nvSpPr>
        <xdr:cNvPr id="146" name="楕円 145"/>
        <xdr:cNvSpPr/>
      </xdr:nvSpPr>
      <xdr:spPr>
        <a:xfrm>
          <a:off x="1079500" y="94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117477</xdr:rowOff>
    </xdr:from>
    <xdr:ext cx="534377" cy="259045"/>
    <xdr:sp macro="" textlink="">
      <xdr:nvSpPr>
        <xdr:cNvPr id="147" name="テキスト ボックス 146"/>
        <xdr:cNvSpPr txBox="1"/>
      </xdr:nvSpPr>
      <xdr:spPr>
        <a:xfrm>
          <a:off x="863111" y="92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19075</xdr:rowOff>
    </xdr:from>
    <xdr:to>
      <xdr:col>24</xdr:col>
      <xdr:colOff>63500</xdr:colOff>
      <xdr:row>78</xdr:row>
      <xdr:rowOff>43917</xdr:rowOff>
    </xdr:to>
    <xdr:cxnSp macro="">
      <xdr:nvCxnSpPr>
        <xdr:cNvPr id="176" name="直線コネクタ 175"/>
        <xdr:cNvCxnSpPr/>
      </xdr:nvCxnSpPr>
      <xdr:spPr>
        <a:xfrm flipV="1">
          <a:off x="3797300" y="13220725"/>
          <a:ext cx="838200" cy="19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18238</xdr:rowOff>
    </xdr:from>
    <xdr:to>
      <xdr:col>19</xdr:col>
      <xdr:colOff>177800</xdr:colOff>
      <xdr:row>78</xdr:row>
      <xdr:rowOff>43917</xdr:rowOff>
    </xdr:to>
    <xdr:cxnSp macro="">
      <xdr:nvCxnSpPr>
        <xdr:cNvPr id="179" name="直線コネクタ 178"/>
        <xdr:cNvCxnSpPr/>
      </xdr:nvCxnSpPr>
      <xdr:spPr>
        <a:xfrm>
          <a:off x="2908300" y="13391338"/>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1" name="テキスト ボックス 180"/>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131242</xdr:rowOff>
    </xdr:from>
    <xdr:to>
      <xdr:col>15</xdr:col>
      <xdr:colOff>50800</xdr:colOff>
      <xdr:row>78</xdr:row>
      <xdr:rowOff>18238</xdr:rowOff>
    </xdr:to>
    <xdr:cxnSp macro="">
      <xdr:nvCxnSpPr>
        <xdr:cNvPr id="182" name="直線コネクタ 181"/>
        <xdr:cNvCxnSpPr/>
      </xdr:nvCxnSpPr>
      <xdr:spPr>
        <a:xfrm>
          <a:off x="2019300" y="13332892"/>
          <a:ext cx="8890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4" name="テキスト ボックス 183"/>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131242</xdr:rowOff>
    </xdr:from>
    <xdr:to>
      <xdr:col>10</xdr:col>
      <xdr:colOff>114300</xdr:colOff>
      <xdr:row>78</xdr:row>
      <xdr:rowOff>8979</xdr:rowOff>
    </xdr:to>
    <xdr:cxnSp macro="">
      <xdr:nvCxnSpPr>
        <xdr:cNvPr id="185" name="直線コネクタ 184"/>
        <xdr:cNvCxnSpPr/>
      </xdr:nvCxnSpPr>
      <xdr:spPr>
        <a:xfrm flipV="1">
          <a:off x="1130300" y="13332892"/>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7" name="テキスト ボックス 186"/>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89" name="テキスト ボックス 188"/>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139725</xdr:rowOff>
    </xdr:from>
    <xdr:to>
      <xdr:col>24</xdr:col>
      <xdr:colOff>114300</xdr:colOff>
      <xdr:row>77</xdr:row>
      <xdr:rowOff>69875</xdr:rowOff>
    </xdr:to>
    <xdr:sp macro="" textlink="">
      <xdr:nvSpPr>
        <xdr:cNvPr id="195" name="楕円 194"/>
        <xdr:cNvSpPr/>
      </xdr:nvSpPr>
      <xdr:spPr>
        <a:xfrm>
          <a:off x="4584700" y="131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162602</xdr:rowOff>
    </xdr:from>
    <xdr:ext cx="469744" cy="259045"/>
    <xdr:sp macro="" textlink="">
      <xdr:nvSpPr>
        <xdr:cNvPr id="196" name="維持補修費該当値テキスト"/>
        <xdr:cNvSpPr txBox="1"/>
      </xdr:nvSpPr>
      <xdr:spPr>
        <a:xfrm>
          <a:off x="4686300" y="1302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164567</xdr:rowOff>
    </xdr:from>
    <xdr:to>
      <xdr:col>20</xdr:col>
      <xdr:colOff>38100</xdr:colOff>
      <xdr:row>78</xdr:row>
      <xdr:rowOff>94717</xdr:rowOff>
    </xdr:to>
    <xdr:sp macro="" textlink="">
      <xdr:nvSpPr>
        <xdr:cNvPr id="197" name="楕円 196"/>
        <xdr:cNvSpPr/>
      </xdr:nvSpPr>
      <xdr:spPr>
        <a:xfrm>
          <a:off x="3746500" y="133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85844</xdr:rowOff>
    </xdr:from>
    <xdr:ext cx="469744" cy="259045"/>
    <xdr:sp macro="" textlink="">
      <xdr:nvSpPr>
        <xdr:cNvPr id="198" name="テキスト ボックス 197"/>
        <xdr:cNvSpPr txBox="1"/>
      </xdr:nvSpPr>
      <xdr:spPr>
        <a:xfrm>
          <a:off x="3562428" y="1345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138888</xdr:rowOff>
    </xdr:from>
    <xdr:to>
      <xdr:col>15</xdr:col>
      <xdr:colOff>101600</xdr:colOff>
      <xdr:row>78</xdr:row>
      <xdr:rowOff>69038</xdr:rowOff>
    </xdr:to>
    <xdr:sp macro="" textlink="">
      <xdr:nvSpPr>
        <xdr:cNvPr id="199" name="楕円 198"/>
        <xdr:cNvSpPr/>
      </xdr:nvSpPr>
      <xdr:spPr>
        <a:xfrm>
          <a:off x="2857500" y="133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60165</xdr:rowOff>
    </xdr:from>
    <xdr:ext cx="469744" cy="259045"/>
    <xdr:sp macro="" textlink="">
      <xdr:nvSpPr>
        <xdr:cNvPr id="200" name="テキスト ボックス 199"/>
        <xdr:cNvSpPr txBox="1"/>
      </xdr:nvSpPr>
      <xdr:spPr>
        <a:xfrm>
          <a:off x="2673428" y="1343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80442</xdr:rowOff>
    </xdr:from>
    <xdr:to>
      <xdr:col>10</xdr:col>
      <xdr:colOff>165100</xdr:colOff>
      <xdr:row>78</xdr:row>
      <xdr:rowOff>10592</xdr:rowOff>
    </xdr:to>
    <xdr:sp macro="" textlink="">
      <xdr:nvSpPr>
        <xdr:cNvPr id="201" name="楕円 200"/>
        <xdr:cNvSpPr/>
      </xdr:nvSpPr>
      <xdr:spPr>
        <a:xfrm>
          <a:off x="1968500" y="132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1719</xdr:rowOff>
    </xdr:from>
    <xdr:ext cx="469744" cy="259045"/>
    <xdr:sp macro="" textlink="">
      <xdr:nvSpPr>
        <xdr:cNvPr id="202" name="テキスト ボックス 201"/>
        <xdr:cNvSpPr txBox="1"/>
      </xdr:nvSpPr>
      <xdr:spPr>
        <a:xfrm>
          <a:off x="1784428" y="133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129629</xdr:rowOff>
    </xdr:from>
    <xdr:to>
      <xdr:col>6</xdr:col>
      <xdr:colOff>38100</xdr:colOff>
      <xdr:row>78</xdr:row>
      <xdr:rowOff>59779</xdr:rowOff>
    </xdr:to>
    <xdr:sp macro="" textlink="">
      <xdr:nvSpPr>
        <xdr:cNvPr id="203" name="楕円 202"/>
        <xdr:cNvSpPr/>
      </xdr:nvSpPr>
      <xdr:spPr>
        <a:xfrm>
          <a:off x="1079500" y="133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50906</xdr:rowOff>
    </xdr:from>
    <xdr:ext cx="469744" cy="259045"/>
    <xdr:sp macro="" textlink="">
      <xdr:nvSpPr>
        <xdr:cNvPr id="204" name="テキスト ボックス 203"/>
        <xdr:cNvSpPr txBox="1"/>
      </xdr:nvSpPr>
      <xdr:spPr>
        <a:xfrm>
          <a:off x="895428" y="134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113867</xdr:rowOff>
    </xdr:from>
    <xdr:to>
      <xdr:col>24</xdr:col>
      <xdr:colOff>63500</xdr:colOff>
      <xdr:row>96</xdr:row>
      <xdr:rowOff>67486</xdr:rowOff>
    </xdr:to>
    <xdr:cxnSp macro="">
      <xdr:nvCxnSpPr>
        <xdr:cNvPr id="232" name="直線コネクタ 231"/>
        <xdr:cNvCxnSpPr/>
      </xdr:nvCxnSpPr>
      <xdr:spPr>
        <a:xfrm flipV="1">
          <a:off x="3797300" y="16401617"/>
          <a:ext cx="838200" cy="1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67486</xdr:rowOff>
    </xdr:from>
    <xdr:to>
      <xdr:col>19</xdr:col>
      <xdr:colOff>177800</xdr:colOff>
      <xdr:row>97</xdr:row>
      <xdr:rowOff>8941</xdr:rowOff>
    </xdr:to>
    <xdr:cxnSp macro="">
      <xdr:nvCxnSpPr>
        <xdr:cNvPr id="235" name="直線コネクタ 234"/>
        <xdr:cNvCxnSpPr/>
      </xdr:nvCxnSpPr>
      <xdr:spPr>
        <a:xfrm flipV="1">
          <a:off x="2908300" y="16526686"/>
          <a:ext cx="889000" cy="1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7" name="テキスト ボックス 236"/>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8941</xdr:rowOff>
    </xdr:from>
    <xdr:to>
      <xdr:col>15</xdr:col>
      <xdr:colOff>50800</xdr:colOff>
      <xdr:row>97</xdr:row>
      <xdr:rowOff>13833</xdr:rowOff>
    </xdr:to>
    <xdr:cxnSp macro="">
      <xdr:nvCxnSpPr>
        <xdr:cNvPr id="238" name="直線コネクタ 237"/>
        <xdr:cNvCxnSpPr/>
      </xdr:nvCxnSpPr>
      <xdr:spPr>
        <a:xfrm flipV="1">
          <a:off x="2019300" y="16639591"/>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0" name="テキスト ボックス 239"/>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13833</xdr:rowOff>
    </xdr:from>
    <xdr:to>
      <xdr:col>10</xdr:col>
      <xdr:colOff>114300</xdr:colOff>
      <xdr:row>97</xdr:row>
      <xdr:rowOff>56375</xdr:rowOff>
    </xdr:to>
    <xdr:cxnSp macro="">
      <xdr:nvCxnSpPr>
        <xdr:cNvPr id="241" name="直線コネクタ 240"/>
        <xdr:cNvCxnSpPr/>
      </xdr:nvCxnSpPr>
      <xdr:spPr>
        <a:xfrm flipV="1">
          <a:off x="1130300" y="16644483"/>
          <a:ext cx="889000" cy="4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3" name="テキスト ボックス 242"/>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100271</xdr:rowOff>
    </xdr:from>
    <xdr:ext cx="534377" cy="259045"/>
    <xdr:sp macro="" textlink="">
      <xdr:nvSpPr>
        <xdr:cNvPr id="245" name="テキスト ボックス 244"/>
        <xdr:cNvSpPr txBox="1"/>
      </xdr:nvSpPr>
      <xdr:spPr>
        <a:xfrm>
          <a:off x="863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63067</xdr:rowOff>
    </xdr:from>
    <xdr:to>
      <xdr:col>24</xdr:col>
      <xdr:colOff>114300</xdr:colOff>
      <xdr:row>95</xdr:row>
      <xdr:rowOff>164667</xdr:rowOff>
    </xdr:to>
    <xdr:sp macro="" textlink="">
      <xdr:nvSpPr>
        <xdr:cNvPr id="251" name="楕円 250"/>
        <xdr:cNvSpPr/>
      </xdr:nvSpPr>
      <xdr:spPr>
        <a:xfrm>
          <a:off x="4584700" y="163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85944</xdr:rowOff>
    </xdr:from>
    <xdr:ext cx="534377" cy="259045"/>
    <xdr:sp macro="" textlink="">
      <xdr:nvSpPr>
        <xdr:cNvPr id="252" name="扶助費該当値テキスト"/>
        <xdr:cNvSpPr txBox="1"/>
      </xdr:nvSpPr>
      <xdr:spPr>
        <a:xfrm>
          <a:off x="4686300"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16686</xdr:rowOff>
    </xdr:from>
    <xdr:to>
      <xdr:col>20</xdr:col>
      <xdr:colOff>38100</xdr:colOff>
      <xdr:row>96</xdr:row>
      <xdr:rowOff>118286</xdr:rowOff>
    </xdr:to>
    <xdr:sp macro="" textlink="">
      <xdr:nvSpPr>
        <xdr:cNvPr id="253" name="楕円 252"/>
        <xdr:cNvSpPr/>
      </xdr:nvSpPr>
      <xdr:spPr>
        <a:xfrm>
          <a:off x="3746500" y="164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109413</xdr:rowOff>
    </xdr:from>
    <xdr:ext cx="534377" cy="259045"/>
    <xdr:sp macro="" textlink="">
      <xdr:nvSpPr>
        <xdr:cNvPr id="254" name="テキスト ボックス 253"/>
        <xdr:cNvSpPr txBox="1"/>
      </xdr:nvSpPr>
      <xdr:spPr>
        <a:xfrm>
          <a:off x="3530111" y="1656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129591</xdr:rowOff>
    </xdr:from>
    <xdr:to>
      <xdr:col>15</xdr:col>
      <xdr:colOff>101600</xdr:colOff>
      <xdr:row>97</xdr:row>
      <xdr:rowOff>59741</xdr:rowOff>
    </xdr:to>
    <xdr:sp macro="" textlink="">
      <xdr:nvSpPr>
        <xdr:cNvPr id="255" name="楕円 254"/>
        <xdr:cNvSpPr/>
      </xdr:nvSpPr>
      <xdr:spPr>
        <a:xfrm>
          <a:off x="2857500" y="165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50868</xdr:rowOff>
    </xdr:from>
    <xdr:ext cx="534377" cy="259045"/>
    <xdr:sp macro="" textlink="">
      <xdr:nvSpPr>
        <xdr:cNvPr id="256" name="テキスト ボックス 255"/>
        <xdr:cNvSpPr txBox="1"/>
      </xdr:nvSpPr>
      <xdr:spPr>
        <a:xfrm>
          <a:off x="2641111" y="1668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134483</xdr:rowOff>
    </xdr:from>
    <xdr:to>
      <xdr:col>10</xdr:col>
      <xdr:colOff>165100</xdr:colOff>
      <xdr:row>97</xdr:row>
      <xdr:rowOff>64633</xdr:rowOff>
    </xdr:to>
    <xdr:sp macro="" textlink="">
      <xdr:nvSpPr>
        <xdr:cNvPr id="257" name="楕円 256"/>
        <xdr:cNvSpPr/>
      </xdr:nvSpPr>
      <xdr:spPr>
        <a:xfrm>
          <a:off x="1968500" y="1659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55760</xdr:rowOff>
    </xdr:from>
    <xdr:ext cx="534377" cy="259045"/>
    <xdr:sp macro="" textlink="">
      <xdr:nvSpPr>
        <xdr:cNvPr id="258" name="テキスト ボックス 257"/>
        <xdr:cNvSpPr txBox="1"/>
      </xdr:nvSpPr>
      <xdr:spPr>
        <a:xfrm>
          <a:off x="1752111" y="166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5575</xdr:rowOff>
    </xdr:from>
    <xdr:to>
      <xdr:col>6</xdr:col>
      <xdr:colOff>38100</xdr:colOff>
      <xdr:row>97</xdr:row>
      <xdr:rowOff>107175</xdr:rowOff>
    </xdr:to>
    <xdr:sp macro="" textlink="">
      <xdr:nvSpPr>
        <xdr:cNvPr id="259" name="楕円 258"/>
        <xdr:cNvSpPr/>
      </xdr:nvSpPr>
      <xdr:spPr>
        <a:xfrm>
          <a:off x="1079500" y="166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98302</xdr:rowOff>
    </xdr:from>
    <xdr:ext cx="534377" cy="259045"/>
    <xdr:sp macro="" textlink="">
      <xdr:nvSpPr>
        <xdr:cNvPr id="260" name="テキスト ボックス 259"/>
        <xdr:cNvSpPr txBox="1"/>
      </xdr:nvSpPr>
      <xdr:spPr>
        <a:xfrm>
          <a:off x="863111" y="1672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85942</xdr:rowOff>
    </xdr:from>
    <xdr:to>
      <xdr:col>55</xdr:col>
      <xdr:colOff>0</xdr:colOff>
      <xdr:row>37</xdr:row>
      <xdr:rowOff>114056</xdr:rowOff>
    </xdr:to>
    <xdr:cxnSp macro="">
      <xdr:nvCxnSpPr>
        <xdr:cNvPr id="287" name="直線コネクタ 286"/>
        <xdr:cNvCxnSpPr/>
      </xdr:nvCxnSpPr>
      <xdr:spPr>
        <a:xfrm flipV="1">
          <a:off x="9639300" y="5915242"/>
          <a:ext cx="838200" cy="54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88" name="補助費等平均値テキスト"/>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114056</xdr:rowOff>
    </xdr:from>
    <xdr:to>
      <xdr:col>50</xdr:col>
      <xdr:colOff>114300</xdr:colOff>
      <xdr:row>37</xdr:row>
      <xdr:rowOff>126263</xdr:rowOff>
    </xdr:to>
    <xdr:cxnSp macro="">
      <xdr:nvCxnSpPr>
        <xdr:cNvPr id="290" name="直線コネクタ 289"/>
        <xdr:cNvCxnSpPr/>
      </xdr:nvCxnSpPr>
      <xdr:spPr>
        <a:xfrm flipV="1">
          <a:off x="8750300" y="6457706"/>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1" name="フローチャート: 判断 290"/>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2" name="テキスト ボックス 291"/>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122148</xdr:rowOff>
    </xdr:from>
    <xdr:to>
      <xdr:col>45</xdr:col>
      <xdr:colOff>177800</xdr:colOff>
      <xdr:row>37</xdr:row>
      <xdr:rowOff>126263</xdr:rowOff>
    </xdr:to>
    <xdr:cxnSp macro="">
      <xdr:nvCxnSpPr>
        <xdr:cNvPr id="293" name="直線コネクタ 292"/>
        <xdr:cNvCxnSpPr/>
      </xdr:nvCxnSpPr>
      <xdr:spPr>
        <a:xfrm>
          <a:off x="7861300" y="646579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4" name="フローチャート: 判断 293"/>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5" name="テキスト ボックス 294"/>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122148</xdr:rowOff>
    </xdr:from>
    <xdr:to>
      <xdr:col>41</xdr:col>
      <xdr:colOff>50800</xdr:colOff>
      <xdr:row>37</xdr:row>
      <xdr:rowOff>128115</xdr:rowOff>
    </xdr:to>
    <xdr:cxnSp macro="">
      <xdr:nvCxnSpPr>
        <xdr:cNvPr id="296" name="直線コネクタ 295"/>
        <xdr:cNvCxnSpPr/>
      </xdr:nvCxnSpPr>
      <xdr:spPr>
        <a:xfrm flipV="1">
          <a:off x="6972300" y="6465798"/>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7" name="フローチャート: 判断 296"/>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298" name="テキスト ボックス 297"/>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299" name="フローチャート: 判断 298"/>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0" name="テキスト ボックス 299"/>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35142</xdr:rowOff>
    </xdr:from>
    <xdr:to>
      <xdr:col>55</xdr:col>
      <xdr:colOff>50800</xdr:colOff>
      <xdr:row>34</xdr:row>
      <xdr:rowOff>136742</xdr:rowOff>
    </xdr:to>
    <xdr:sp macro="" textlink="">
      <xdr:nvSpPr>
        <xdr:cNvPr id="306" name="楕円 305"/>
        <xdr:cNvSpPr/>
      </xdr:nvSpPr>
      <xdr:spPr>
        <a:xfrm>
          <a:off x="10426700" y="58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121519</xdr:rowOff>
    </xdr:from>
    <xdr:ext cx="599010" cy="259045"/>
    <xdr:sp macro="" textlink="">
      <xdr:nvSpPr>
        <xdr:cNvPr id="307" name="補助費等該当値テキスト"/>
        <xdr:cNvSpPr txBox="1"/>
      </xdr:nvSpPr>
      <xdr:spPr>
        <a:xfrm>
          <a:off x="10528300" y="5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63256</xdr:rowOff>
    </xdr:from>
    <xdr:to>
      <xdr:col>50</xdr:col>
      <xdr:colOff>165100</xdr:colOff>
      <xdr:row>37</xdr:row>
      <xdr:rowOff>164856</xdr:rowOff>
    </xdr:to>
    <xdr:sp macro="" textlink="">
      <xdr:nvSpPr>
        <xdr:cNvPr id="308" name="楕円 307"/>
        <xdr:cNvSpPr/>
      </xdr:nvSpPr>
      <xdr:spPr>
        <a:xfrm>
          <a:off x="9588500" y="64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155983</xdr:rowOff>
    </xdr:from>
    <xdr:ext cx="534377" cy="259045"/>
    <xdr:sp macro="" textlink="">
      <xdr:nvSpPr>
        <xdr:cNvPr id="309" name="テキスト ボックス 308"/>
        <xdr:cNvSpPr txBox="1"/>
      </xdr:nvSpPr>
      <xdr:spPr>
        <a:xfrm>
          <a:off x="9372111" y="649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75463</xdr:rowOff>
    </xdr:from>
    <xdr:to>
      <xdr:col>46</xdr:col>
      <xdr:colOff>38100</xdr:colOff>
      <xdr:row>38</xdr:row>
      <xdr:rowOff>5613</xdr:rowOff>
    </xdr:to>
    <xdr:sp macro="" textlink="">
      <xdr:nvSpPr>
        <xdr:cNvPr id="310" name="楕円 309"/>
        <xdr:cNvSpPr/>
      </xdr:nvSpPr>
      <xdr:spPr>
        <a:xfrm>
          <a:off x="8699500" y="64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168190</xdr:rowOff>
    </xdr:from>
    <xdr:ext cx="534377" cy="259045"/>
    <xdr:sp macro="" textlink="">
      <xdr:nvSpPr>
        <xdr:cNvPr id="311" name="テキスト ボックス 310"/>
        <xdr:cNvSpPr txBox="1"/>
      </xdr:nvSpPr>
      <xdr:spPr>
        <a:xfrm>
          <a:off x="8483111" y="65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71348</xdr:rowOff>
    </xdr:from>
    <xdr:to>
      <xdr:col>41</xdr:col>
      <xdr:colOff>101600</xdr:colOff>
      <xdr:row>38</xdr:row>
      <xdr:rowOff>1498</xdr:rowOff>
    </xdr:to>
    <xdr:sp macro="" textlink="">
      <xdr:nvSpPr>
        <xdr:cNvPr id="312" name="楕円 311"/>
        <xdr:cNvSpPr/>
      </xdr:nvSpPr>
      <xdr:spPr>
        <a:xfrm>
          <a:off x="7810500" y="6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164075</xdr:rowOff>
    </xdr:from>
    <xdr:ext cx="534377" cy="259045"/>
    <xdr:sp macro="" textlink="">
      <xdr:nvSpPr>
        <xdr:cNvPr id="313" name="テキスト ボックス 312"/>
        <xdr:cNvSpPr txBox="1"/>
      </xdr:nvSpPr>
      <xdr:spPr>
        <a:xfrm>
          <a:off x="7594111" y="650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77315</xdr:rowOff>
    </xdr:from>
    <xdr:to>
      <xdr:col>36</xdr:col>
      <xdr:colOff>165100</xdr:colOff>
      <xdr:row>38</xdr:row>
      <xdr:rowOff>7465</xdr:rowOff>
    </xdr:to>
    <xdr:sp macro="" textlink="">
      <xdr:nvSpPr>
        <xdr:cNvPr id="314" name="楕円 313"/>
        <xdr:cNvSpPr/>
      </xdr:nvSpPr>
      <xdr:spPr>
        <a:xfrm>
          <a:off x="6921500" y="64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170042</xdr:rowOff>
    </xdr:from>
    <xdr:ext cx="534377" cy="259045"/>
    <xdr:sp macro="" textlink="">
      <xdr:nvSpPr>
        <xdr:cNvPr id="315" name="テキスト ボックス 314"/>
        <xdr:cNvSpPr txBox="1"/>
      </xdr:nvSpPr>
      <xdr:spPr>
        <a:xfrm>
          <a:off x="6705111" y="65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124059</xdr:rowOff>
    </xdr:from>
    <xdr:to>
      <xdr:col>55</xdr:col>
      <xdr:colOff>0</xdr:colOff>
      <xdr:row>56</xdr:row>
      <xdr:rowOff>130382</xdr:rowOff>
    </xdr:to>
    <xdr:cxnSp macro="">
      <xdr:nvCxnSpPr>
        <xdr:cNvPr id="342" name="直線コネクタ 341"/>
        <xdr:cNvCxnSpPr/>
      </xdr:nvCxnSpPr>
      <xdr:spPr>
        <a:xfrm flipV="1">
          <a:off x="9639300" y="9725259"/>
          <a:ext cx="8382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3" name="普通建設事業費平均値テキスト"/>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130382</xdr:rowOff>
    </xdr:from>
    <xdr:to>
      <xdr:col>50</xdr:col>
      <xdr:colOff>114300</xdr:colOff>
      <xdr:row>57</xdr:row>
      <xdr:rowOff>78188</xdr:rowOff>
    </xdr:to>
    <xdr:cxnSp macro="">
      <xdr:nvCxnSpPr>
        <xdr:cNvPr id="345" name="直線コネクタ 344"/>
        <xdr:cNvCxnSpPr/>
      </xdr:nvCxnSpPr>
      <xdr:spPr>
        <a:xfrm flipV="1">
          <a:off x="8750300" y="9731582"/>
          <a:ext cx="889000" cy="1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6" name="フローチャート: 判断 345"/>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7" name="テキスト ボックス 346"/>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78188</xdr:rowOff>
    </xdr:from>
    <xdr:to>
      <xdr:col>45</xdr:col>
      <xdr:colOff>177800</xdr:colOff>
      <xdr:row>57</xdr:row>
      <xdr:rowOff>161408</xdr:rowOff>
    </xdr:to>
    <xdr:cxnSp macro="">
      <xdr:nvCxnSpPr>
        <xdr:cNvPr id="348" name="直線コネクタ 347"/>
        <xdr:cNvCxnSpPr/>
      </xdr:nvCxnSpPr>
      <xdr:spPr>
        <a:xfrm flipV="1">
          <a:off x="7861300" y="9850838"/>
          <a:ext cx="889000" cy="8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9" name="フローチャート: 判断 348"/>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0" name="テキスト ボックス 349"/>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161408</xdr:rowOff>
    </xdr:from>
    <xdr:to>
      <xdr:col>41</xdr:col>
      <xdr:colOff>50800</xdr:colOff>
      <xdr:row>57</xdr:row>
      <xdr:rowOff>170959</xdr:rowOff>
    </xdr:to>
    <xdr:cxnSp macro="">
      <xdr:nvCxnSpPr>
        <xdr:cNvPr id="351" name="直線コネクタ 350"/>
        <xdr:cNvCxnSpPr/>
      </xdr:nvCxnSpPr>
      <xdr:spPr>
        <a:xfrm flipV="1">
          <a:off x="6972300" y="9934058"/>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2" name="フローチャート: 判断 351"/>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3" name="テキスト ボックス 352"/>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4" name="フローチャート: 判断 353"/>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5" name="テキスト ボックス 354"/>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73259</xdr:rowOff>
    </xdr:from>
    <xdr:to>
      <xdr:col>55</xdr:col>
      <xdr:colOff>50800</xdr:colOff>
      <xdr:row>57</xdr:row>
      <xdr:rowOff>3409</xdr:rowOff>
    </xdr:to>
    <xdr:sp macro="" textlink="">
      <xdr:nvSpPr>
        <xdr:cNvPr id="361" name="楕円 360"/>
        <xdr:cNvSpPr/>
      </xdr:nvSpPr>
      <xdr:spPr>
        <a:xfrm>
          <a:off x="10426700" y="9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51686</xdr:rowOff>
    </xdr:from>
    <xdr:ext cx="534377" cy="259045"/>
    <xdr:sp macro="" textlink="">
      <xdr:nvSpPr>
        <xdr:cNvPr id="362" name="普通建設事業費該当値テキスト"/>
        <xdr:cNvSpPr txBox="1"/>
      </xdr:nvSpPr>
      <xdr:spPr>
        <a:xfrm>
          <a:off x="10528300" y="96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79582</xdr:rowOff>
    </xdr:from>
    <xdr:to>
      <xdr:col>50</xdr:col>
      <xdr:colOff>165100</xdr:colOff>
      <xdr:row>57</xdr:row>
      <xdr:rowOff>9732</xdr:rowOff>
    </xdr:to>
    <xdr:sp macro="" textlink="">
      <xdr:nvSpPr>
        <xdr:cNvPr id="363" name="楕円 362"/>
        <xdr:cNvSpPr/>
      </xdr:nvSpPr>
      <xdr:spPr>
        <a:xfrm>
          <a:off x="9588500" y="96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859</xdr:rowOff>
    </xdr:from>
    <xdr:ext cx="534377" cy="259045"/>
    <xdr:sp macro="" textlink="">
      <xdr:nvSpPr>
        <xdr:cNvPr id="364" name="テキスト ボックス 363"/>
        <xdr:cNvSpPr txBox="1"/>
      </xdr:nvSpPr>
      <xdr:spPr>
        <a:xfrm>
          <a:off x="9372111" y="977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27388</xdr:rowOff>
    </xdr:from>
    <xdr:to>
      <xdr:col>46</xdr:col>
      <xdr:colOff>38100</xdr:colOff>
      <xdr:row>57</xdr:row>
      <xdr:rowOff>128988</xdr:rowOff>
    </xdr:to>
    <xdr:sp macro="" textlink="">
      <xdr:nvSpPr>
        <xdr:cNvPr id="365" name="楕円 364"/>
        <xdr:cNvSpPr/>
      </xdr:nvSpPr>
      <xdr:spPr>
        <a:xfrm>
          <a:off x="8699500" y="98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120115</xdr:rowOff>
    </xdr:from>
    <xdr:ext cx="534377" cy="259045"/>
    <xdr:sp macro="" textlink="">
      <xdr:nvSpPr>
        <xdr:cNvPr id="366" name="テキスト ボックス 365"/>
        <xdr:cNvSpPr txBox="1"/>
      </xdr:nvSpPr>
      <xdr:spPr>
        <a:xfrm>
          <a:off x="8483111" y="98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110608</xdr:rowOff>
    </xdr:from>
    <xdr:to>
      <xdr:col>41</xdr:col>
      <xdr:colOff>101600</xdr:colOff>
      <xdr:row>58</xdr:row>
      <xdr:rowOff>40758</xdr:rowOff>
    </xdr:to>
    <xdr:sp macro="" textlink="">
      <xdr:nvSpPr>
        <xdr:cNvPr id="367" name="楕円 366"/>
        <xdr:cNvSpPr/>
      </xdr:nvSpPr>
      <xdr:spPr>
        <a:xfrm>
          <a:off x="7810500" y="98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31885</xdr:rowOff>
    </xdr:from>
    <xdr:ext cx="534377" cy="259045"/>
    <xdr:sp macro="" textlink="">
      <xdr:nvSpPr>
        <xdr:cNvPr id="368" name="テキスト ボックス 367"/>
        <xdr:cNvSpPr txBox="1"/>
      </xdr:nvSpPr>
      <xdr:spPr>
        <a:xfrm>
          <a:off x="7594111" y="997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120159</xdr:rowOff>
    </xdr:from>
    <xdr:to>
      <xdr:col>36</xdr:col>
      <xdr:colOff>165100</xdr:colOff>
      <xdr:row>58</xdr:row>
      <xdr:rowOff>50309</xdr:rowOff>
    </xdr:to>
    <xdr:sp macro="" textlink="">
      <xdr:nvSpPr>
        <xdr:cNvPr id="369" name="楕円 368"/>
        <xdr:cNvSpPr/>
      </xdr:nvSpPr>
      <xdr:spPr>
        <a:xfrm>
          <a:off x="6921500" y="989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41436</xdr:rowOff>
    </xdr:from>
    <xdr:ext cx="534377" cy="259045"/>
    <xdr:sp macro="" textlink="">
      <xdr:nvSpPr>
        <xdr:cNvPr id="370" name="テキスト ボックス 369"/>
        <xdr:cNvSpPr txBox="1"/>
      </xdr:nvSpPr>
      <xdr:spPr>
        <a:xfrm>
          <a:off x="6705111" y="99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109525</xdr:rowOff>
    </xdr:from>
    <xdr:to>
      <xdr:col>55</xdr:col>
      <xdr:colOff>0</xdr:colOff>
      <xdr:row>79</xdr:row>
      <xdr:rowOff>12085</xdr:rowOff>
    </xdr:to>
    <xdr:cxnSp macro="">
      <xdr:nvCxnSpPr>
        <xdr:cNvPr id="399" name="直線コネクタ 398"/>
        <xdr:cNvCxnSpPr/>
      </xdr:nvCxnSpPr>
      <xdr:spPr>
        <a:xfrm>
          <a:off x="9639300" y="12968275"/>
          <a:ext cx="838200" cy="58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400" name="普通建設事業費 （ うち新規整備　）平均値テキスト"/>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109525</xdr:rowOff>
    </xdr:from>
    <xdr:to>
      <xdr:col>50</xdr:col>
      <xdr:colOff>114300</xdr:colOff>
      <xdr:row>79</xdr:row>
      <xdr:rowOff>38430</xdr:rowOff>
    </xdr:to>
    <xdr:cxnSp macro="">
      <xdr:nvCxnSpPr>
        <xdr:cNvPr id="402" name="直線コネクタ 401"/>
        <xdr:cNvCxnSpPr/>
      </xdr:nvCxnSpPr>
      <xdr:spPr>
        <a:xfrm flipV="1">
          <a:off x="8750300" y="12968275"/>
          <a:ext cx="889000" cy="61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3" name="フローチャート: 判断 402"/>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160253</xdr:rowOff>
    </xdr:from>
    <xdr:ext cx="534377" cy="259045"/>
    <xdr:sp macro="" textlink="">
      <xdr:nvSpPr>
        <xdr:cNvPr id="404" name="テキスト ボックス 403"/>
        <xdr:cNvSpPr txBox="1"/>
      </xdr:nvSpPr>
      <xdr:spPr>
        <a:xfrm>
          <a:off x="9372111" y="1301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xdr:rowOff>
    </xdr:from>
    <xdr:to>
      <xdr:col>45</xdr:col>
      <xdr:colOff>177800</xdr:colOff>
      <xdr:row>79</xdr:row>
      <xdr:rowOff>38430</xdr:rowOff>
    </xdr:to>
    <xdr:cxnSp macro="">
      <xdr:nvCxnSpPr>
        <xdr:cNvPr id="405" name="直線コネクタ 404"/>
        <xdr:cNvCxnSpPr/>
      </xdr:nvCxnSpPr>
      <xdr:spPr>
        <a:xfrm>
          <a:off x="7861300" y="13544595"/>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6" name="フローチャート: 判断 405"/>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7" name="テキスト ボックス 406"/>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102133</xdr:rowOff>
    </xdr:from>
    <xdr:to>
      <xdr:col>41</xdr:col>
      <xdr:colOff>50800</xdr:colOff>
      <xdr:row>79</xdr:row>
      <xdr:rowOff>45</xdr:rowOff>
    </xdr:to>
    <xdr:cxnSp macro="">
      <xdr:nvCxnSpPr>
        <xdr:cNvPr id="408" name="直線コネクタ 407"/>
        <xdr:cNvCxnSpPr/>
      </xdr:nvCxnSpPr>
      <xdr:spPr>
        <a:xfrm>
          <a:off x="6972300" y="13475233"/>
          <a:ext cx="889000" cy="6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9" name="フローチャート: 判断 408"/>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0" name="テキスト ボックス 409"/>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1" name="フローチャート: 判断 410"/>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2" name="テキスト ボックス 411"/>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132735</xdr:rowOff>
    </xdr:from>
    <xdr:to>
      <xdr:col>55</xdr:col>
      <xdr:colOff>50800</xdr:colOff>
      <xdr:row>79</xdr:row>
      <xdr:rowOff>62885</xdr:rowOff>
    </xdr:to>
    <xdr:sp macro="" textlink="">
      <xdr:nvSpPr>
        <xdr:cNvPr id="418" name="楕円 417"/>
        <xdr:cNvSpPr/>
      </xdr:nvSpPr>
      <xdr:spPr>
        <a:xfrm>
          <a:off x="10426700" y="135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47662</xdr:rowOff>
    </xdr:from>
    <xdr:ext cx="469744" cy="259045"/>
    <xdr:sp macro="" textlink="">
      <xdr:nvSpPr>
        <xdr:cNvPr id="419" name="普通建設事業費 （ うち新規整備　）該当値テキスト"/>
        <xdr:cNvSpPr txBox="1"/>
      </xdr:nvSpPr>
      <xdr:spPr>
        <a:xfrm>
          <a:off x="10528300" y="134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58725</xdr:rowOff>
    </xdr:from>
    <xdr:to>
      <xdr:col>50</xdr:col>
      <xdr:colOff>165100</xdr:colOff>
      <xdr:row>75</xdr:row>
      <xdr:rowOff>160325</xdr:rowOff>
    </xdr:to>
    <xdr:sp macro="" textlink="">
      <xdr:nvSpPr>
        <xdr:cNvPr id="420" name="楕円 419"/>
        <xdr:cNvSpPr/>
      </xdr:nvSpPr>
      <xdr:spPr>
        <a:xfrm>
          <a:off x="9588500" y="129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5402</xdr:rowOff>
    </xdr:from>
    <xdr:ext cx="534377" cy="259045"/>
    <xdr:sp macro="" textlink="">
      <xdr:nvSpPr>
        <xdr:cNvPr id="421" name="テキスト ボックス 420"/>
        <xdr:cNvSpPr txBox="1"/>
      </xdr:nvSpPr>
      <xdr:spPr>
        <a:xfrm>
          <a:off x="9372111" y="1269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159080</xdr:rowOff>
    </xdr:from>
    <xdr:to>
      <xdr:col>46</xdr:col>
      <xdr:colOff>38100</xdr:colOff>
      <xdr:row>79</xdr:row>
      <xdr:rowOff>89230</xdr:rowOff>
    </xdr:to>
    <xdr:sp macro="" textlink="">
      <xdr:nvSpPr>
        <xdr:cNvPr id="422" name="楕円 421"/>
        <xdr:cNvSpPr/>
      </xdr:nvSpPr>
      <xdr:spPr>
        <a:xfrm>
          <a:off x="86995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80357</xdr:rowOff>
    </xdr:from>
    <xdr:ext cx="378565" cy="259045"/>
    <xdr:sp macro="" textlink="">
      <xdr:nvSpPr>
        <xdr:cNvPr id="423" name="テキスト ボックス 422"/>
        <xdr:cNvSpPr txBox="1"/>
      </xdr:nvSpPr>
      <xdr:spPr>
        <a:xfrm>
          <a:off x="8561017" y="1362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120695</xdr:rowOff>
    </xdr:from>
    <xdr:to>
      <xdr:col>41</xdr:col>
      <xdr:colOff>101600</xdr:colOff>
      <xdr:row>79</xdr:row>
      <xdr:rowOff>50845</xdr:rowOff>
    </xdr:to>
    <xdr:sp macro="" textlink="">
      <xdr:nvSpPr>
        <xdr:cNvPr id="424" name="楕円 423"/>
        <xdr:cNvSpPr/>
      </xdr:nvSpPr>
      <xdr:spPr>
        <a:xfrm>
          <a:off x="7810500" y="134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41972</xdr:rowOff>
    </xdr:from>
    <xdr:ext cx="469744" cy="259045"/>
    <xdr:sp macro="" textlink="">
      <xdr:nvSpPr>
        <xdr:cNvPr id="425" name="テキスト ボックス 424"/>
        <xdr:cNvSpPr txBox="1"/>
      </xdr:nvSpPr>
      <xdr:spPr>
        <a:xfrm>
          <a:off x="7626428" y="1358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51333</xdr:rowOff>
    </xdr:from>
    <xdr:to>
      <xdr:col>36</xdr:col>
      <xdr:colOff>165100</xdr:colOff>
      <xdr:row>78</xdr:row>
      <xdr:rowOff>152933</xdr:rowOff>
    </xdr:to>
    <xdr:sp macro="" textlink="">
      <xdr:nvSpPr>
        <xdr:cNvPr id="426" name="楕円 425"/>
        <xdr:cNvSpPr/>
      </xdr:nvSpPr>
      <xdr:spPr>
        <a:xfrm>
          <a:off x="6921500" y="134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144060</xdr:rowOff>
    </xdr:from>
    <xdr:ext cx="469744" cy="259045"/>
    <xdr:sp macro="" textlink="">
      <xdr:nvSpPr>
        <xdr:cNvPr id="427" name="テキスト ボックス 426"/>
        <xdr:cNvSpPr txBox="1"/>
      </xdr:nvSpPr>
      <xdr:spPr>
        <a:xfrm>
          <a:off x="6737428" y="1351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6046</xdr:rowOff>
    </xdr:from>
    <xdr:to>
      <xdr:col>55</xdr:col>
      <xdr:colOff>0</xdr:colOff>
      <xdr:row>97</xdr:row>
      <xdr:rowOff>141086</xdr:rowOff>
    </xdr:to>
    <xdr:cxnSp macro="">
      <xdr:nvCxnSpPr>
        <xdr:cNvPr id="454" name="直線コネクタ 453"/>
        <xdr:cNvCxnSpPr/>
      </xdr:nvCxnSpPr>
      <xdr:spPr>
        <a:xfrm flipV="1">
          <a:off x="9639300" y="16636696"/>
          <a:ext cx="838200" cy="13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143167</xdr:rowOff>
    </xdr:from>
    <xdr:ext cx="534377" cy="259045"/>
    <xdr:sp macro="" textlink="">
      <xdr:nvSpPr>
        <xdr:cNvPr id="455" name="普通建設事業費 （ うち更新整備　）平均値テキスト"/>
        <xdr:cNvSpPr txBox="1"/>
      </xdr:nvSpPr>
      <xdr:spPr>
        <a:xfrm>
          <a:off x="10528300" y="166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141086</xdr:rowOff>
    </xdr:from>
    <xdr:to>
      <xdr:col>50</xdr:col>
      <xdr:colOff>114300</xdr:colOff>
      <xdr:row>98</xdr:row>
      <xdr:rowOff>21326</xdr:rowOff>
    </xdr:to>
    <xdr:cxnSp macro="">
      <xdr:nvCxnSpPr>
        <xdr:cNvPr id="457" name="直線コネクタ 456"/>
        <xdr:cNvCxnSpPr/>
      </xdr:nvCxnSpPr>
      <xdr:spPr>
        <a:xfrm flipV="1">
          <a:off x="8750300" y="16771736"/>
          <a:ext cx="889000" cy="5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8" name="フローチャート: 判断 457"/>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59" name="テキスト ボックス 458"/>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21326</xdr:rowOff>
    </xdr:from>
    <xdr:to>
      <xdr:col>45</xdr:col>
      <xdr:colOff>177800</xdr:colOff>
      <xdr:row>98</xdr:row>
      <xdr:rowOff>68218</xdr:rowOff>
    </xdr:to>
    <xdr:cxnSp macro="">
      <xdr:nvCxnSpPr>
        <xdr:cNvPr id="460" name="直線コネクタ 459"/>
        <xdr:cNvCxnSpPr/>
      </xdr:nvCxnSpPr>
      <xdr:spPr>
        <a:xfrm flipV="1">
          <a:off x="7861300" y="16823426"/>
          <a:ext cx="889000" cy="4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1" name="フローチャート: 判断 460"/>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2" name="テキスト ボックス 461"/>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68218</xdr:rowOff>
    </xdr:from>
    <xdr:to>
      <xdr:col>41</xdr:col>
      <xdr:colOff>50800</xdr:colOff>
      <xdr:row>98</xdr:row>
      <xdr:rowOff>110201</xdr:rowOff>
    </xdr:to>
    <xdr:cxnSp macro="">
      <xdr:nvCxnSpPr>
        <xdr:cNvPr id="463" name="直線コネクタ 462"/>
        <xdr:cNvCxnSpPr/>
      </xdr:nvCxnSpPr>
      <xdr:spPr>
        <a:xfrm flipV="1">
          <a:off x="6972300" y="16870318"/>
          <a:ext cx="889000" cy="4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4" name="フローチャート: 判断 463"/>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5" name="テキスト ボックス 464"/>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6" name="フローチャート: 判断 465"/>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67" name="テキスト ボックス 466"/>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126696</xdr:rowOff>
    </xdr:from>
    <xdr:to>
      <xdr:col>55</xdr:col>
      <xdr:colOff>50800</xdr:colOff>
      <xdr:row>97</xdr:row>
      <xdr:rowOff>56846</xdr:rowOff>
    </xdr:to>
    <xdr:sp macro="" textlink="">
      <xdr:nvSpPr>
        <xdr:cNvPr id="473" name="楕円 472"/>
        <xdr:cNvSpPr/>
      </xdr:nvSpPr>
      <xdr:spPr>
        <a:xfrm>
          <a:off x="10426700" y="165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149573</xdr:rowOff>
    </xdr:from>
    <xdr:ext cx="534377" cy="259045"/>
    <xdr:sp macro="" textlink="">
      <xdr:nvSpPr>
        <xdr:cNvPr id="474" name="普通建設事業費 （ うち更新整備　）該当値テキスト"/>
        <xdr:cNvSpPr txBox="1"/>
      </xdr:nvSpPr>
      <xdr:spPr>
        <a:xfrm>
          <a:off x="10528300" y="1643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90286</xdr:rowOff>
    </xdr:from>
    <xdr:to>
      <xdr:col>50</xdr:col>
      <xdr:colOff>165100</xdr:colOff>
      <xdr:row>98</xdr:row>
      <xdr:rowOff>20436</xdr:rowOff>
    </xdr:to>
    <xdr:sp macro="" textlink="">
      <xdr:nvSpPr>
        <xdr:cNvPr id="475" name="楕円 474"/>
        <xdr:cNvSpPr/>
      </xdr:nvSpPr>
      <xdr:spPr>
        <a:xfrm>
          <a:off x="9588500" y="1672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11563</xdr:rowOff>
    </xdr:from>
    <xdr:ext cx="534377" cy="259045"/>
    <xdr:sp macro="" textlink="">
      <xdr:nvSpPr>
        <xdr:cNvPr id="476" name="テキスト ボックス 475"/>
        <xdr:cNvSpPr txBox="1"/>
      </xdr:nvSpPr>
      <xdr:spPr>
        <a:xfrm>
          <a:off x="9372111" y="168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141976</xdr:rowOff>
    </xdr:from>
    <xdr:to>
      <xdr:col>46</xdr:col>
      <xdr:colOff>38100</xdr:colOff>
      <xdr:row>98</xdr:row>
      <xdr:rowOff>72126</xdr:rowOff>
    </xdr:to>
    <xdr:sp macro="" textlink="">
      <xdr:nvSpPr>
        <xdr:cNvPr id="477" name="楕円 476"/>
        <xdr:cNvSpPr/>
      </xdr:nvSpPr>
      <xdr:spPr>
        <a:xfrm>
          <a:off x="8699500" y="1677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63253</xdr:rowOff>
    </xdr:from>
    <xdr:ext cx="534377" cy="259045"/>
    <xdr:sp macro="" textlink="">
      <xdr:nvSpPr>
        <xdr:cNvPr id="478" name="テキスト ボックス 477"/>
        <xdr:cNvSpPr txBox="1"/>
      </xdr:nvSpPr>
      <xdr:spPr>
        <a:xfrm>
          <a:off x="8483111" y="1686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17418</xdr:rowOff>
    </xdr:from>
    <xdr:to>
      <xdr:col>41</xdr:col>
      <xdr:colOff>101600</xdr:colOff>
      <xdr:row>98</xdr:row>
      <xdr:rowOff>119018</xdr:rowOff>
    </xdr:to>
    <xdr:sp macro="" textlink="">
      <xdr:nvSpPr>
        <xdr:cNvPr id="479" name="楕円 478"/>
        <xdr:cNvSpPr/>
      </xdr:nvSpPr>
      <xdr:spPr>
        <a:xfrm>
          <a:off x="7810500" y="168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110145</xdr:rowOff>
    </xdr:from>
    <xdr:ext cx="534377" cy="259045"/>
    <xdr:sp macro="" textlink="">
      <xdr:nvSpPr>
        <xdr:cNvPr id="480" name="テキスト ボックス 479"/>
        <xdr:cNvSpPr txBox="1"/>
      </xdr:nvSpPr>
      <xdr:spPr>
        <a:xfrm>
          <a:off x="7594111" y="1691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59401</xdr:rowOff>
    </xdr:from>
    <xdr:to>
      <xdr:col>36</xdr:col>
      <xdr:colOff>165100</xdr:colOff>
      <xdr:row>98</xdr:row>
      <xdr:rowOff>161001</xdr:rowOff>
    </xdr:to>
    <xdr:sp macro="" textlink="">
      <xdr:nvSpPr>
        <xdr:cNvPr id="481" name="楕円 480"/>
        <xdr:cNvSpPr/>
      </xdr:nvSpPr>
      <xdr:spPr>
        <a:xfrm>
          <a:off x="6921500" y="168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152128</xdr:rowOff>
    </xdr:from>
    <xdr:ext cx="469744" cy="259045"/>
    <xdr:sp macro="" textlink="">
      <xdr:nvSpPr>
        <xdr:cNvPr id="482" name="テキスト ボックス 481"/>
        <xdr:cNvSpPr txBox="1"/>
      </xdr:nvSpPr>
      <xdr:spPr>
        <a:xfrm>
          <a:off x="6737428" y="1695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10410</xdr:rowOff>
    </xdr:from>
    <xdr:to>
      <xdr:col>85</xdr:col>
      <xdr:colOff>127000</xdr:colOff>
      <xdr:row>39</xdr:row>
      <xdr:rowOff>98878</xdr:rowOff>
    </xdr:to>
    <xdr:cxnSp macro="">
      <xdr:nvCxnSpPr>
        <xdr:cNvPr id="513" name="直線コネクタ 512"/>
        <xdr:cNvCxnSpPr/>
      </xdr:nvCxnSpPr>
      <xdr:spPr>
        <a:xfrm flipV="1">
          <a:off x="15481300" y="6525510"/>
          <a:ext cx="838200" cy="25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81222</xdr:rowOff>
    </xdr:from>
    <xdr:ext cx="469744" cy="259045"/>
    <xdr:sp macro="" textlink="">
      <xdr:nvSpPr>
        <xdr:cNvPr id="514" name="災害復旧事業費平均値テキスト"/>
        <xdr:cNvSpPr txBox="1"/>
      </xdr:nvSpPr>
      <xdr:spPr>
        <a:xfrm>
          <a:off x="16370300" y="6596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97899</xdr:rowOff>
    </xdr:from>
    <xdr:to>
      <xdr:col>81</xdr:col>
      <xdr:colOff>50800</xdr:colOff>
      <xdr:row>39</xdr:row>
      <xdr:rowOff>98878</xdr:rowOff>
    </xdr:to>
    <xdr:cxnSp macro="">
      <xdr:nvCxnSpPr>
        <xdr:cNvPr id="516" name="直線コネクタ 515"/>
        <xdr:cNvCxnSpPr/>
      </xdr:nvCxnSpPr>
      <xdr:spPr>
        <a:xfrm>
          <a:off x="14592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7" name="フローチャート: 判断 516"/>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18" name="テキスト ボックス 517"/>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97899</xdr:rowOff>
    </xdr:from>
    <xdr:to>
      <xdr:col>76</xdr:col>
      <xdr:colOff>114300</xdr:colOff>
      <xdr:row>39</xdr:row>
      <xdr:rowOff>98878</xdr:rowOff>
    </xdr:to>
    <xdr:cxnSp macro="">
      <xdr:nvCxnSpPr>
        <xdr:cNvPr id="519" name="直線コネクタ 518"/>
        <xdr:cNvCxnSpPr/>
      </xdr:nvCxnSpPr>
      <xdr:spPr>
        <a:xfrm flipV="1">
          <a:off x="13703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0" name="フローチャート: 判断 519"/>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1" name="テキスト ボックス 520"/>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2" name="直線コネクタ 52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3" name="フローチャート: 判断 522"/>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4" name="テキスト ボックス 523"/>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5" name="フローチャート: 判断 524"/>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6" name="テキスト ボックス 525"/>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131060</xdr:rowOff>
    </xdr:from>
    <xdr:to>
      <xdr:col>85</xdr:col>
      <xdr:colOff>177800</xdr:colOff>
      <xdr:row>38</xdr:row>
      <xdr:rowOff>61210</xdr:rowOff>
    </xdr:to>
    <xdr:sp macro="" textlink="">
      <xdr:nvSpPr>
        <xdr:cNvPr id="532" name="楕円 531"/>
        <xdr:cNvSpPr/>
      </xdr:nvSpPr>
      <xdr:spPr>
        <a:xfrm>
          <a:off x="16268700" y="64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153937</xdr:rowOff>
    </xdr:from>
    <xdr:ext cx="534377" cy="259045"/>
    <xdr:sp macro="" textlink="">
      <xdr:nvSpPr>
        <xdr:cNvPr id="533" name="災害復旧事業費該当値テキスト"/>
        <xdr:cNvSpPr txBox="1"/>
      </xdr:nvSpPr>
      <xdr:spPr>
        <a:xfrm>
          <a:off x="16370300" y="632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4" name="楕円 53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47099</xdr:rowOff>
    </xdr:from>
    <xdr:to>
      <xdr:col>76</xdr:col>
      <xdr:colOff>165100</xdr:colOff>
      <xdr:row>39</xdr:row>
      <xdr:rowOff>148699</xdr:rowOff>
    </xdr:to>
    <xdr:sp macro="" textlink="">
      <xdr:nvSpPr>
        <xdr:cNvPr id="536" name="楕円 535"/>
        <xdr:cNvSpPr/>
      </xdr:nvSpPr>
      <xdr:spPr>
        <a:xfrm>
          <a:off x="1454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139826</xdr:rowOff>
    </xdr:from>
    <xdr:ext cx="313932" cy="259045"/>
    <xdr:sp macro="" textlink="">
      <xdr:nvSpPr>
        <xdr:cNvPr id="537" name="テキスト ボックス 536"/>
        <xdr:cNvSpPr txBox="1"/>
      </xdr:nvSpPr>
      <xdr:spPr>
        <a:xfrm>
          <a:off x="14435333" y="6826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8" name="楕円 53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9" name="テキスト ボックス 53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0" name="楕円 53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1" name="テキスト ボックス 54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3519</xdr:rowOff>
    </xdr:from>
    <xdr:to>
      <xdr:col>85</xdr:col>
      <xdr:colOff>127000</xdr:colOff>
      <xdr:row>77</xdr:row>
      <xdr:rowOff>4390</xdr:rowOff>
    </xdr:to>
    <xdr:cxnSp macro="">
      <xdr:nvCxnSpPr>
        <xdr:cNvPr id="621" name="直線コネクタ 620"/>
        <xdr:cNvCxnSpPr/>
      </xdr:nvCxnSpPr>
      <xdr:spPr>
        <a:xfrm>
          <a:off x="15481300" y="13205169"/>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2" name="公債費平均値テキスト"/>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3519</xdr:rowOff>
    </xdr:from>
    <xdr:to>
      <xdr:col>81</xdr:col>
      <xdr:colOff>50800</xdr:colOff>
      <xdr:row>77</xdr:row>
      <xdr:rowOff>5817</xdr:rowOff>
    </xdr:to>
    <xdr:cxnSp macro="">
      <xdr:nvCxnSpPr>
        <xdr:cNvPr id="624" name="直線コネクタ 623"/>
        <xdr:cNvCxnSpPr/>
      </xdr:nvCxnSpPr>
      <xdr:spPr>
        <a:xfrm flipV="1">
          <a:off x="14592300" y="1320516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5" name="フローチャート: 判断 624"/>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26" name="テキスト ボックス 625"/>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163833</xdr:rowOff>
    </xdr:from>
    <xdr:to>
      <xdr:col>76</xdr:col>
      <xdr:colOff>114300</xdr:colOff>
      <xdr:row>77</xdr:row>
      <xdr:rowOff>5817</xdr:rowOff>
    </xdr:to>
    <xdr:cxnSp macro="">
      <xdr:nvCxnSpPr>
        <xdr:cNvPr id="627" name="直線コネクタ 626"/>
        <xdr:cNvCxnSpPr/>
      </xdr:nvCxnSpPr>
      <xdr:spPr>
        <a:xfrm>
          <a:off x="13703300" y="13194033"/>
          <a:ext cx="889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8" name="フローチャート: 判断 627"/>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29" name="テキスト ボックス 628"/>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133017</xdr:rowOff>
    </xdr:from>
    <xdr:to>
      <xdr:col>71</xdr:col>
      <xdr:colOff>177800</xdr:colOff>
      <xdr:row>76</xdr:row>
      <xdr:rowOff>163833</xdr:rowOff>
    </xdr:to>
    <xdr:cxnSp macro="">
      <xdr:nvCxnSpPr>
        <xdr:cNvPr id="630" name="直線コネクタ 629"/>
        <xdr:cNvCxnSpPr/>
      </xdr:nvCxnSpPr>
      <xdr:spPr>
        <a:xfrm>
          <a:off x="12814300" y="13163217"/>
          <a:ext cx="889000" cy="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1" name="フローチャート: 判断 630"/>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2" name="テキスト ボックス 631"/>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3" name="フローチャート: 判断 632"/>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4" name="テキスト ボックス 633"/>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125040</xdr:rowOff>
    </xdr:from>
    <xdr:to>
      <xdr:col>85</xdr:col>
      <xdr:colOff>177800</xdr:colOff>
      <xdr:row>77</xdr:row>
      <xdr:rowOff>55190</xdr:rowOff>
    </xdr:to>
    <xdr:sp macro="" textlink="">
      <xdr:nvSpPr>
        <xdr:cNvPr id="640" name="楕円 639"/>
        <xdr:cNvSpPr/>
      </xdr:nvSpPr>
      <xdr:spPr>
        <a:xfrm>
          <a:off x="16268700" y="131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103467</xdr:rowOff>
    </xdr:from>
    <xdr:ext cx="534377" cy="259045"/>
    <xdr:sp macro="" textlink="">
      <xdr:nvSpPr>
        <xdr:cNvPr id="641" name="公債費該当値テキスト"/>
        <xdr:cNvSpPr txBox="1"/>
      </xdr:nvSpPr>
      <xdr:spPr>
        <a:xfrm>
          <a:off x="16370300" y="1313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124169</xdr:rowOff>
    </xdr:from>
    <xdr:to>
      <xdr:col>81</xdr:col>
      <xdr:colOff>101600</xdr:colOff>
      <xdr:row>77</xdr:row>
      <xdr:rowOff>54319</xdr:rowOff>
    </xdr:to>
    <xdr:sp macro="" textlink="">
      <xdr:nvSpPr>
        <xdr:cNvPr id="642" name="楕円 641"/>
        <xdr:cNvSpPr/>
      </xdr:nvSpPr>
      <xdr:spPr>
        <a:xfrm>
          <a:off x="15430500" y="131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45446</xdr:rowOff>
    </xdr:from>
    <xdr:ext cx="534377" cy="259045"/>
    <xdr:sp macro="" textlink="">
      <xdr:nvSpPr>
        <xdr:cNvPr id="643" name="テキスト ボックス 642"/>
        <xdr:cNvSpPr txBox="1"/>
      </xdr:nvSpPr>
      <xdr:spPr>
        <a:xfrm>
          <a:off x="15214111" y="132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126467</xdr:rowOff>
    </xdr:from>
    <xdr:to>
      <xdr:col>76</xdr:col>
      <xdr:colOff>165100</xdr:colOff>
      <xdr:row>77</xdr:row>
      <xdr:rowOff>56617</xdr:rowOff>
    </xdr:to>
    <xdr:sp macro="" textlink="">
      <xdr:nvSpPr>
        <xdr:cNvPr id="644" name="楕円 643"/>
        <xdr:cNvSpPr/>
      </xdr:nvSpPr>
      <xdr:spPr>
        <a:xfrm>
          <a:off x="14541500" y="131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47744</xdr:rowOff>
    </xdr:from>
    <xdr:ext cx="534377" cy="259045"/>
    <xdr:sp macro="" textlink="">
      <xdr:nvSpPr>
        <xdr:cNvPr id="645" name="テキスト ボックス 644"/>
        <xdr:cNvSpPr txBox="1"/>
      </xdr:nvSpPr>
      <xdr:spPr>
        <a:xfrm>
          <a:off x="14325111" y="132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113033</xdr:rowOff>
    </xdr:from>
    <xdr:to>
      <xdr:col>72</xdr:col>
      <xdr:colOff>38100</xdr:colOff>
      <xdr:row>77</xdr:row>
      <xdr:rowOff>43183</xdr:rowOff>
    </xdr:to>
    <xdr:sp macro="" textlink="">
      <xdr:nvSpPr>
        <xdr:cNvPr id="646" name="楕円 645"/>
        <xdr:cNvSpPr/>
      </xdr:nvSpPr>
      <xdr:spPr>
        <a:xfrm>
          <a:off x="13652500" y="1314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34310</xdr:rowOff>
    </xdr:from>
    <xdr:ext cx="534377" cy="259045"/>
    <xdr:sp macro="" textlink="">
      <xdr:nvSpPr>
        <xdr:cNvPr id="647" name="テキスト ボックス 646"/>
        <xdr:cNvSpPr txBox="1"/>
      </xdr:nvSpPr>
      <xdr:spPr>
        <a:xfrm>
          <a:off x="13436111" y="132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82217</xdr:rowOff>
    </xdr:from>
    <xdr:to>
      <xdr:col>67</xdr:col>
      <xdr:colOff>101600</xdr:colOff>
      <xdr:row>77</xdr:row>
      <xdr:rowOff>12367</xdr:rowOff>
    </xdr:to>
    <xdr:sp macro="" textlink="">
      <xdr:nvSpPr>
        <xdr:cNvPr id="648" name="楕円 647"/>
        <xdr:cNvSpPr/>
      </xdr:nvSpPr>
      <xdr:spPr>
        <a:xfrm>
          <a:off x="12763500" y="1311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3494</xdr:rowOff>
    </xdr:from>
    <xdr:ext cx="534377" cy="259045"/>
    <xdr:sp macro="" textlink="">
      <xdr:nvSpPr>
        <xdr:cNvPr id="649" name="テキスト ボックス 648"/>
        <xdr:cNvSpPr txBox="1"/>
      </xdr:nvSpPr>
      <xdr:spPr>
        <a:xfrm>
          <a:off x="12547111" y="1320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143749</xdr:rowOff>
    </xdr:from>
    <xdr:to>
      <xdr:col>85</xdr:col>
      <xdr:colOff>127000</xdr:colOff>
      <xdr:row>95</xdr:row>
      <xdr:rowOff>8255</xdr:rowOff>
    </xdr:to>
    <xdr:cxnSp macro="">
      <xdr:nvCxnSpPr>
        <xdr:cNvPr id="680" name="直線コネクタ 679"/>
        <xdr:cNvCxnSpPr/>
      </xdr:nvCxnSpPr>
      <xdr:spPr>
        <a:xfrm flipV="1">
          <a:off x="15481300" y="15745699"/>
          <a:ext cx="838200" cy="5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58314</xdr:rowOff>
    </xdr:from>
    <xdr:ext cx="534377" cy="259045"/>
    <xdr:sp macro="" textlink="">
      <xdr:nvSpPr>
        <xdr:cNvPr id="681" name="積立金平均値テキスト"/>
        <xdr:cNvSpPr txBox="1"/>
      </xdr:nvSpPr>
      <xdr:spPr>
        <a:xfrm>
          <a:off x="16370300" y="1668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110178</xdr:rowOff>
    </xdr:from>
    <xdr:to>
      <xdr:col>81</xdr:col>
      <xdr:colOff>50800</xdr:colOff>
      <xdr:row>95</xdr:row>
      <xdr:rowOff>8255</xdr:rowOff>
    </xdr:to>
    <xdr:cxnSp macro="">
      <xdr:nvCxnSpPr>
        <xdr:cNvPr id="683" name="直線コネクタ 682"/>
        <xdr:cNvCxnSpPr/>
      </xdr:nvCxnSpPr>
      <xdr:spPr>
        <a:xfrm>
          <a:off x="14592300" y="15540678"/>
          <a:ext cx="889000" cy="7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4" name="フローチャート: 判断 683"/>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62445</xdr:rowOff>
    </xdr:from>
    <xdr:ext cx="534377" cy="259045"/>
    <xdr:sp macro="" textlink="">
      <xdr:nvSpPr>
        <xdr:cNvPr id="685" name="テキスト ボックス 684"/>
        <xdr:cNvSpPr txBox="1"/>
      </xdr:nvSpPr>
      <xdr:spPr>
        <a:xfrm>
          <a:off x="15214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110178</xdr:rowOff>
    </xdr:from>
    <xdr:to>
      <xdr:col>76</xdr:col>
      <xdr:colOff>114300</xdr:colOff>
      <xdr:row>91</xdr:row>
      <xdr:rowOff>28632</xdr:rowOff>
    </xdr:to>
    <xdr:cxnSp macro="">
      <xdr:nvCxnSpPr>
        <xdr:cNvPr id="686" name="直線コネクタ 685"/>
        <xdr:cNvCxnSpPr/>
      </xdr:nvCxnSpPr>
      <xdr:spPr>
        <a:xfrm flipV="1">
          <a:off x="13703300" y="15540678"/>
          <a:ext cx="889000" cy="8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7" name="フローチャート: 判断 686"/>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159323</xdr:rowOff>
    </xdr:from>
    <xdr:ext cx="534377" cy="259045"/>
    <xdr:sp macro="" textlink="">
      <xdr:nvSpPr>
        <xdr:cNvPr id="688" name="テキスト ボックス 687"/>
        <xdr:cNvSpPr txBox="1"/>
      </xdr:nvSpPr>
      <xdr:spPr>
        <a:xfrm>
          <a:off x="14325111" y="167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28632</xdr:rowOff>
    </xdr:from>
    <xdr:to>
      <xdr:col>71</xdr:col>
      <xdr:colOff>177800</xdr:colOff>
      <xdr:row>92</xdr:row>
      <xdr:rowOff>140647</xdr:rowOff>
    </xdr:to>
    <xdr:cxnSp macro="">
      <xdr:nvCxnSpPr>
        <xdr:cNvPr id="689" name="直線コネクタ 688"/>
        <xdr:cNvCxnSpPr/>
      </xdr:nvCxnSpPr>
      <xdr:spPr>
        <a:xfrm flipV="1">
          <a:off x="12814300" y="15630582"/>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0" name="フローチャート: 判断 689"/>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128788</xdr:rowOff>
    </xdr:from>
    <xdr:ext cx="534377" cy="259045"/>
    <xdr:sp macro="" textlink="">
      <xdr:nvSpPr>
        <xdr:cNvPr id="691" name="テキスト ボックス 690"/>
        <xdr:cNvSpPr txBox="1"/>
      </xdr:nvSpPr>
      <xdr:spPr>
        <a:xfrm>
          <a:off x="13436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2" name="フローチャート: 判断 691"/>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24122</xdr:rowOff>
    </xdr:from>
    <xdr:ext cx="534377" cy="259045"/>
    <xdr:sp macro="" textlink="">
      <xdr:nvSpPr>
        <xdr:cNvPr id="693" name="テキスト ボックス 692"/>
        <xdr:cNvSpPr txBox="1"/>
      </xdr:nvSpPr>
      <xdr:spPr>
        <a:xfrm>
          <a:off x="12547111" y="1648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92949</xdr:rowOff>
    </xdr:from>
    <xdr:to>
      <xdr:col>85</xdr:col>
      <xdr:colOff>177800</xdr:colOff>
      <xdr:row>92</xdr:row>
      <xdr:rowOff>23099</xdr:rowOff>
    </xdr:to>
    <xdr:sp macro="" textlink="">
      <xdr:nvSpPr>
        <xdr:cNvPr id="699" name="楕円 698"/>
        <xdr:cNvSpPr/>
      </xdr:nvSpPr>
      <xdr:spPr>
        <a:xfrm>
          <a:off x="16268700" y="156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115826</xdr:rowOff>
    </xdr:from>
    <xdr:ext cx="534377" cy="259045"/>
    <xdr:sp macro="" textlink="">
      <xdr:nvSpPr>
        <xdr:cNvPr id="700" name="積立金該当値テキスト"/>
        <xdr:cNvSpPr txBox="1"/>
      </xdr:nvSpPr>
      <xdr:spPr>
        <a:xfrm>
          <a:off x="16370300" y="155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128905</xdr:rowOff>
    </xdr:from>
    <xdr:to>
      <xdr:col>81</xdr:col>
      <xdr:colOff>101600</xdr:colOff>
      <xdr:row>95</xdr:row>
      <xdr:rowOff>59055</xdr:rowOff>
    </xdr:to>
    <xdr:sp macro="" textlink="">
      <xdr:nvSpPr>
        <xdr:cNvPr id="701" name="楕円 700"/>
        <xdr:cNvSpPr/>
      </xdr:nvSpPr>
      <xdr:spPr>
        <a:xfrm>
          <a:off x="15430500" y="162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75582</xdr:rowOff>
    </xdr:from>
    <xdr:ext cx="534377" cy="259045"/>
    <xdr:sp macro="" textlink="">
      <xdr:nvSpPr>
        <xdr:cNvPr id="702" name="テキスト ボックス 701"/>
        <xdr:cNvSpPr txBox="1"/>
      </xdr:nvSpPr>
      <xdr:spPr>
        <a:xfrm>
          <a:off x="15214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59378</xdr:rowOff>
    </xdr:from>
    <xdr:to>
      <xdr:col>76</xdr:col>
      <xdr:colOff>165100</xdr:colOff>
      <xdr:row>90</xdr:row>
      <xdr:rowOff>160978</xdr:rowOff>
    </xdr:to>
    <xdr:sp macro="" textlink="">
      <xdr:nvSpPr>
        <xdr:cNvPr id="703" name="楕円 702"/>
        <xdr:cNvSpPr/>
      </xdr:nvSpPr>
      <xdr:spPr>
        <a:xfrm>
          <a:off x="14541500" y="154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6055</xdr:rowOff>
    </xdr:from>
    <xdr:ext cx="534377" cy="259045"/>
    <xdr:sp macro="" textlink="">
      <xdr:nvSpPr>
        <xdr:cNvPr id="704" name="テキスト ボックス 703"/>
        <xdr:cNvSpPr txBox="1"/>
      </xdr:nvSpPr>
      <xdr:spPr>
        <a:xfrm>
          <a:off x="14325111" y="1526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149282</xdr:rowOff>
    </xdr:from>
    <xdr:to>
      <xdr:col>72</xdr:col>
      <xdr:colOff>38100</xdr:colOff>
      <xdr:row>91</xdr:row>
      <xdr:rowOff>79432</xdr:rowOff>
    </xdr:to>
    <xdr:sp macro="" textlink="">
      <xdr:nvSpPr>
        <xdr:cNvPr id="705" name="楕円 704"/>
        <xdr:cNvSpPr/>
      </xdr:nvSpPr>
      <xdr:spPr>
        <a:xfrm>
          <a:off x="13652500" y="1557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95959</xdr:rowOff>
    </xdr:from>
    <xdr:ext cx="534377" cy="259045"/>
    <xdr:sp macro="" textlink="">
      <xdr:nvSpPr>
        <xdr:cNvPr id="706" name="テキスト ボックス 705"/>
        <xdr:cNvSpPr txBox="1"/>
      </xdr:nvSpPr>
      <xdr:spPr>
        <a:xfrm>
          <a:off x="13436111"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89847</xdr:rowOff>
    </xdr:from>
    <xdr:to>
      <xdr:col>67</xdr:col>
      <xdr:colOff>101600</xdr:colOff>
      <xdr:row>93</xdr:row>
      <xdr:rowOff>19997</xdr:rowOff>
    </xdr:to>
    <xdr:sp macro="" textlink="">
      <xdr:nvSpPr>
        <xdr:cNvPr id="707" name="楕円 706"/>
        <xdr:cNvSpPr/>
      </xdr:nvSpPr>
      <xdr:spPr>
        <a:xfrm>
          <a:off x="12763500" y="1586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36524</xdr:rowOff>
    </xdr:from>
    <xdr:ext cx="534377" cy="259045"/>
    <xdr:sp macro="" textlink="">
      <xdr:nvSpPr>
        <xdr:cNvPr id="708" name="テキスト ボックス 707"/>
        <xdr:cNvSpPr txBox="1"/>
      </xdr:nvSpPr>
      <xdr:spPr>
        <a:xfrm>
          <a:off x="12547111" y="15638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6" name="投資及び出資金平均値テキスト"/>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9" name="フローチャート: 判断 738"/>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40" name="テキスト ボックス 739"/>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2" name="フローチャート: 判断 741"/>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3" name="テキスト ボックス 742"/>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5" name="フローチャート: 判断 744"/>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6" name="テキスト ボックス 745"/>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7" name="フローチャート: 判断 746"/>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48" name="テキスト ボックス 747"/>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128361</xdr:rowOff>
    </xdr:from>
    <xdr:to>
      <xdr:col>116</xdr:col>
      <xdr:colOff>63500</xdr:colOff>
      <xdr:row>56</xdr:row>
      <xdr:rowOff>82596</xdr:rowOff>
    </xdr:to>
    <xdr:cxnSp macro="">
      <xdr:nvCxnSpPr>
        <xdr:cNvPr id="790" name="直線コネクタ 789"/>
        <xdr:cNvCxnSpPr/>
      </xdr:nvCxnSpPr>
      <xdr:spPr>
        <a:xfrm>
          <a:off x="21323300" y="9558111"/>
          <a:ext cx="838200" cy="1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108429</xdr:rowOff>
    </xdr:from>
    <xdr:ext cx="469744" cy="259045"/>
    <xdr:sp macro="" textlink="">
      <xdr:nvSpPr>
        <xdr:cNvPr id="791" name="貸付金平均値テキスト"/>
        <xdr:cNvSpPr txBox="1"/>
      </xdr:nvSpPr>
      <xdr:spPr>
        <a:xfrm>
          <a:off x="22212300" y="9881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93386</xdr:rowOff>
    </xdr:from>
    <xdr:to>
      <xdr:col>111</xdr:col>
      <xdr:colOff>177800</xdr:colOff>
      <xdr:row>55</xdr:row>
      <xdr:rowOff>128361</xdr:rowOff>
    </xdr:to>
    <xdr:cxnSp macro="">
      <xdr:nvCxnSpPr>
        <xdr:cNvPr id="793" name="直線コネクタ 792"/>
        <xdr:cNvCxnSpPr/>
      </xdr:nvCxnSpPr>
      <xdr:spPr>
        <a:xfrm>
          <a:off x="20434300" y="9523136"/>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4" name="フローチャート: 判断 793"/>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74185</xdr:rowOff>
    </xdr:from>
    <xdr:ext cx="469744" cy="259045"/>
    <xdr:sp macro="" textlink="">
      <xdr:nvSpPr>
        <xdr:cNvPr id="795" name="テキスト ボックス 794"/>
        <xdr:cNvSpPr txBox="1"/>
      </xdr:nvSpPr>
      <xdr:spPr>
        <a:xfrm>
          <a:off x="21088428" y="1001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93386</xdr:rowOff>
    </xdr:from>
    <xdr:to>
      <xdr:col>107</xdr:col>
      <xdr:colOff>50800</xdr:colOff>
      <xdr:row>55</xdr:row>
      <xdr:rowOff>94666</xdr:rowOff>
    </xdr:to>
    <xdr:cxnSp macro="">
      <xdr:nvCxnSpPr>
        <xdr:cNvPr id="796" name="直線コネクタ 795"/>
        <xdr:cNvCxnSpPr/>
      </xdr:nvCxnSpPr>
      <xdr:spPr>
        <a:xfrm flipV="1">
          <a:off x="19545300" y="952313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7" name="フローチャート: 判断 796"/>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34729</xdr:rowOff>
    </xdr:from>
    <xdr:ext cx="469744" cy="259045"/>
    <xdr:sp macro="" textlink="">
      <xdr:nvSpPr>
        <xdr:cNvPr id="798" name="テキスト ボックス 797"/>
        <xdr:cNvSpPr txBox="1"/>
      </xdr:nvSpPr>
      <xdr:spPr>
        <a:xfrm>
          <a:off x="20199428" y="99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66045</xdr:rowOff>
    </xdr:from>
    <xdr:to>
      <xdr:col>102</xdr:col>
      <xdr:colOff>114300</xdr:colOff>
      <xdr:row>55</xdr:row>
      <xdr:rowOff>94666</xdr:rowOff>
    </xdr:to>
    <xdr:cxnSp macro="">
      <xdr:nvCxnSpPr>
        <xdr:cNvPr id="799" name="直線コネクタ 798"/>
        <xdr:cNvCxnSpPr/>
      </xdr:nvCxnSpPr>
      <xdr:spPr>
        <a:xfrm>
          <a:off x="18656300" y="9495795"/>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0" name="フローチャート: 判断 799"/>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65590</xdr:rowOff>
    </xdr:from>
    <xdr:ext cx="469744" cy="259045"/>
    <xdr:sp macro="" textlink="">
      <xdr:nvSpPr>
        <xdr:cNvPr id="801" name="テキスト ボックス 800"/>
        <xdr:cNvSpPr txBox="1"/>
      </xdr:nvSpPr>
      <xdr:spPr>
        <a:xfrm>
          <a:off x="19310428" y="100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2" name="フローチャート: 判断 801"/>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39987</xdr:rowOff>
    </xdr:from>
    <xdr:ext cx="469744" cy="259045"/>
    <xdr:sp macro="" textlink="">
      <xdr:nvSpPr>
        <xdr:cNvPr id="803" name="テキスト ボックス 802"/>
        <xdr:cNvSpPr txBox="1"/>
      </xdr:nvSpPr>
      <xdr:spPr>
        <a:xfrm>
          <a:off x="18421428" y="998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31796</xdr:rowOff>
    </xdr:from>
    <xdr:to>
      <xdr:col>116</xdr:col>
      <xdr:colOff>114300</xdr:colOff>
      <xdr:row>56</xdr:row>
      <xdr:rowOff>133396</xdr:rowOff>
    </xdr:to>
    <xdr:sp macro="" textlink="">
      <xdr:nvSpPr>
        <xdr:cNvPr id="809" name="楕円 808"/>
        <xdr:cNvSpPr/>
      </xdr:nvSpPr>
      <xdr:spPr>
        <a:xfrm>
          <a:off x="22110700" y="96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54673</xdr:rowOff>
    </xdr:from>
    <xdr:ext cx="469744" cy="259045"/>
    <xdr:sp macro="" textlink="">
      <xdr:nvSpPr>
        <xdr:cNvPr id="810" name="貸付金該当値テキスト"/>
        <xdr:cNvSpPr txBox="1"/>
      </xdr:nvSpPr>
      <xdr:spPr>
        <a:xfrm>
          <a:off x="22212300" y="948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77561</xdr:rowOff>
    </xdr:from>
    <xdr:to>
      <xdr:col>112</xdr:col>
      <xdr:colOff>38100</xdr:colOff>
      <xdr:row>56</xdr:row>
      <xdr:rowOff>7711</xdr:rowOff>
    </xdr:to>
    <xdr:sp macro="" textlink="">
      <xdr:nvSpPr>
        <xdr:cNvPr id="811" name="楕円 810"/>
        <xdr:cNvSpPr/>
      </xdr:nvSpPr>
      <xdr:spPr>
        <a:xfrm>
          <a:off x="21272500" y="950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24238</xdr:rowOff>
    </xdr:from>
    <xdr:ext cx="534377" cy="259045"/>
    <xdr:sp macro="" textlink="">
      <xdr:nvSpPr>
        <xdr:cNvPr id="812" name="テキスト ボックス 811"/>
        <xdr:cNvSpPr txBox="1"/>
      </xdr:nvSpPr>
      <xdr:spPr>
        <a:xfrm>
          <a:off x="21056111" y="928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42586</xdr:rowOff>
    </xdr:from>
    <xdr:to>
      <xdr:col>107</xdr:col>
      <xdr:colOff>101600</xdr:colOff>
      <xdr:row>55</xdr:row>
      <xdr:rowOff>144186</xdr:rowOff>
    </xdr:to>
    <xdr:sp macro="" textlink="">
      <xdr:nvSpPr>
        <xdr:cNvPr id="813" name="楕円 812"/>
        <xdr:cNvSpPr/>
      </xdr:nvSpPr>
      <xdr:spPr>
        <a:xfrm>
          <a:off x="20383500" y="947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160713</xdr:rowOff>
    </xdr:from>
    <xdr:ext cx="534377" cy="259045"/>
    <xdr:sp macro="" textlink="">
      <xdr:nvSpPr>
        <xdr:cNvPr id="814" name="テキスト ボックス 813"/>
        <xdr:cNvSpPr txBox="1"/>
      </xdr:nvSpPr>
      <xdr:spPr>
        <a:xfrm>
          <a:off x="20167111" y="924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43866</xdr:rowOff>
    </xdr:from>
    <xdr:to>
      <xdr:col>102</xdr:col>
      <xdr:colOff>165100</xdr:colOff>
      <xdr:row>55</xdr:row>
      <xdr:rowOff>145466</xdr:rowOff>
    </xdr:to>
    <xdr:sp macro="" textlink="">
      <xdr:nvSpPr>
        <xdr:cNvPr id="815" name="楕円 814"/>
        <xdr:cNvSpPr/>
      </xdr:nvSpPr>
      <xdr:spPr>
        <a:xfrm>
          <a:off x="19494500" y="947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161993</xdr:rowOff>
    </xdr:from>
    <xdr:ext cx="534377" cy="259045"/>
    <xdr:sp macro="" textlink="">
      <xdr:nvSpPr>
        <xdr:cNvPr id="816" name="テキスト ボックス 815"/>
        <xdr:cNvSpPr txBox="1"/>
      </xdr:nvSpPr>
      <xdr:spPr>
        <a:xfrm>
          <a:off x="19278111" y="92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15245</xdr:rowOff>
    </xdr:from>
    <xdr:to>
      <xdr:col>98</xdr:col>
      <xdr:colOff>38100</xdr:colOff>
      <xdr:row>55</xdr:row>
      <xdr:rowOff>116845</xdr:rowOff>
    </xdr:to>
    <xdr:sp macro="" textlink="">
      <xdr:nvSpPr>
        <xdr:cNvPr id="817" name="楕円 816"/>
        <xdr:cNvSpPr/>
      </xdr:nvSpPr>
      <xdr:spPr>
        <a:xfrm>
          <a:off x="18605500" y="944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133372</xdr:rowOff>
    </xdr:from>
    <xdr:ext cx="534377" cy="259045"/>
    <xdr:sp macro="" textlink="">
      <xdr:nvSpPr>
        <xdr:cNvPr id="818" name="テキスト ボックス 817"/>
        <xdr:cNvSpPr txBox="1"/>
      </xdr:nvSpPr>
      <xdr:spPr>
        <a:xfrm>
          <a:off x="18389111" y="92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14865</xdr:rowOff>
    </xdr:from>
    <xdr:to>
      <xdr:col>116</xdr:col>
      <xdr:colOff>63500</xdr:colOff>
      <xdr:row>74</xdr:row>
      <xdr:rowOff>69729</xdr:rowOff>
    </xdr:to>
    <xdr:cxnSp macro="">
      <xdr:nvCxnSpPr>
        <xdr:cNvPr id="848" name="直線コネクタ 847"/>
        <xdr:cNvCxnSpPr/>
      </xdr:nvCxnSpPr>
      <xdr:spPr>
        <a:xfrm flipV="1">
          <a:off x="21323300" y="12702165"/>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49" name="繰出金平均値テキスト"/>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69729</xdr:rowOff>
    </xdr:from>
    <xdr:to>
      <xdr:col>111</xdr:col>
      <xdr:colOff>177800</xdr:colOff>
      <xdr:row>74</xdr:row>
      <xdr:rowOff>77788</xdr:rowOff>
    </xdr:to>
    <xdr:cxnSp macro="">
      <xdr:nvCxnSpPr>
        <xdr:cNvPr id="851" name="直線コネクタ 850"/>
        <xdr:cNvCxnSpPr/>
      </xdr:nvCxnSpPr>
      <xdr:spPr>
        <a:xfrm flipV="1">
          <a:off x="20434300" y="12757029"/>
          <a:ext cx="889000" cy="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2" name="フローチャート: 判断 851"/>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85120</xdr:rowOff>
    </xdr:from>
    <xdr:ext cx="534377" cy="259045"/>
    <xdr:sp macro="" textlink="">
      <xdr:nvSpPr>
        <xdr:cNvPr id="853" name="テキスト ボックス 852"/>
        <xdr:cNvSpPr txBox="1"/>
      </xdr:nvSpPr>
      <xdr:spPr>
        <a:xfrm>
          <a:off x="21056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55956</xdr:rowOff>
    </xdr:from>
    <xdr:to>
      <xdr:col>107</xdr:col>
      <xdr:colOff>50800</xdr:colOff>
      <xdr:row>74</xdr:row>
      <xdr:rowOff>77788</xdr:rowOff>
    </xdr:to>
    <xdr:cxnSp macro="">
      <xdr:nvCxnSpPr>
        <xdr:cNvPr id="854" name="直線コネクタ 853"/>
        <xdr:cNvCxnSpPr/>
      </xdr:nvCxnSpPr>
      <xdr:spPr>
        <a:xfrm>
          <a:off x="19545300" y="12743256"/>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5" name="フローチャート: 判断 854"/>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68051</xdr:rowOff>
    </xdr:from>
    <xdr:ext cx="534377" cy="259045"/>
    <xdr:sp macro="" textlink="">
      <xdr:nvSpPr>
        <xdr:cNvPr id="856" name="テキスト ボックス 855"/>
        <xdr:cNvSpPr txBox="1"/>
      </xdr:nvSpPr>
      <xdr:spPr>
        <a:xfrm>
          <a:off x="20167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55956</xdr:rowOff>
    </xdr:from>
    <xdr:to>
      <xdr:col>102</xdr:col>
      <xdr:colOff>114300</xdr:colOff>
      <xdr:row>74</xdr:row>
      <xdr:rowOff>80093</xdr:rowOff>
    </xdr:to>
    <xdr:cxnSp macro="">
      <xdr:nvCxnSpPr>
        <xdr:cNvPr id="857" name="直線コネクタ 856"/>
        <xdr:cNvCxnSpPr/>
      </xdr:nvCxnSpPr>
      <xdr:spPr>
        <a:xfrm flipV="1">
          <a:off x="18656300" y="12743256"/>
          <a:ext cx="889000" cy="2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8" name="フローチャート: 判断 857"/>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65060</xdr:rowOff>
    </xdr:from>
    <xdr:ext cx="534377" cy="259045"/>
    <xdr:sp macro="" textlink="">
      <xdr:nvSpPr>
        <xdr:cNvPr id="859" name="テキスト ボックス 858"/>
        <xdr:cNvSpPr txBox="1"/>
      </xdr:nvSpPr>
      <xdr:spPr>
        <a:xfrm>
          <a:off x="19278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0" name="フローチャート: 判断 859"/>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20979</xdr:rowOff>
    </xdr:from>
    <xdr:ext cx="534377" cy="259045"/>
    <xdr:sp macro="" textlink="">
      <xdr:nvSpPr>
        <xdr:cNvPr id="861" name="テキスト ボックス 860"/>
        <xdr:cNvSpPr txBox="1"/>
      </xdr:nvSpPr>
      <xdr:spPr>
        <a:xfrm>
          <a:off x="18389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135515</xdr:rowOff>
    </xdr:from>
    <xdr:to>
      <xdr:col>116</xdr:col>
      <xdr:colOff>114300</xdr:colOff>
      <xdr:row>74</xdr:row>
      <xdr:rowOff>65665</xdr:rowOff>
    </xdr:to>
    <xdr:sp macro="" textlink="">
      <xdr:nvSpPr>
        <xdr:cNvPr id="867" name="楕円 866"/>
        <xdr:cNvSpPr/>
      </xdr:nvSpPr>
      <xdr:spPr>
        <a:xfrm>
          <a:off x="22110700" y="12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158392</xdr:rowOff>
    </xdr:from>
    <xdr:ext cx="534377" cy="259045"/>
    <xdr:sp macro="" textlink="">
      <xdr:nvSpPr>
        <xdr:cNvPr id="868" name="繰出金該当値テキスト"/>
        <xdr:cNvSpPr txBox="1"/>
      </xdr:nvSpPr>
      <xdr:spPr>
        <a:xfrm>
          <a:off x="22212300" y="125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18929</xdr:rowOff>
    </xdr:from>
    <xdr:to>
      <xdr:col>112</xdr:col>
      <xdr:colOff>38100</xdr:colOff>
      <xdr:row>74</xdr:row>
      <xdr:rowOff>120529</xdr:rowOff>
    </xdr:to>
    <xdr:sp macro="" textlink="">
      <xdr:nvSpPr>
        <xdr:cNvPr id="869" name="楕円 868"/>
        <xdr:cNvSpPr/>
      </xdr:nvSpPr>
      <xdr:spPr>
        <a:xfrm>
          <a:off x="21272500" y="1270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137056</xdr:rowOff>
    </xdr:from>
    <xdr:ext cx="534377" cy="259045"/>
    <xdr:sp macro="" textlink="">
      <xdr:nvSpPr>
        <xdr:cNvPr id="870" name="テキスト ボックス 869"/>
        <xdr:cNvSpPr txBox="1"/>
      </xdr:nvSpPr>
      <xdr:spPr>
        <a:xfrm>
          <a:off x="21056111" y="1248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26988</xdr:rowOff>
    </xdr:from>
    <xdr:to>
      <xdr:col>107</xdr:col>
      <xdr:colOff>101600</xdr:colOff>
      <xdr:row>74</xdr:row>
      <xdr:rowOff>128588</xdr:rowOff>
    </xdr:to>
    <xdr:sp macro="" textlink="">
      <xdr:nvSpPr>
        <xdr:cNvPr id="871" name="楕円 870"/>
        <xdr:cNvSpPr/>
      </xdr:nvSpPr>
      <xdr:spPr>
        <a:xfrm>
          <a:off x="20383500" y="127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145115</xdr:rowOff>
    </xdr:from>
    <xdr:ext cx="534377" cy="259045"/>
    <xdr:sp macro="" textlink="">
      <xdr:nvSpPr>
        <xdr:cNvPr id="872" name="テキスト ボックス 871"/>
        <xdr:cNvSpPr txBox="1"/>
      </xdr:nvSpPr>
      <xdr:spPr>
        <a:xfrm>
          <a:off x="20167111" y="124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5156</xdr:rowOff>
    </xdr:from>
    <xdr:to>
      <xdr:col>102</xdr:col>
      <xdr:colOff>165100</xdr:colOff>
      <xdr:row>74</xdr:row>
      <xdr:rowOff>106756</xdr:rowOff>
    </xdr:to>
    <xdr:sp macro="" textlink="">
      <xdr:nvSpPr>
        <xdr:cNvPr id="873" name="楕円 872"/>
        <xdr:cNvSpPr/>
      </xdr:nvSpPr>
      <xdr:spPr>
        <a:xfrm>
          <a:off x="19494500" y="1269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123283</xdr:rowOff>
    </xdr:from>
    <xdr:ext cx="534377" cy="259045"/>
    <xdr:sp macro="" textlink="">
      <xdr:nvSpPr>
        <xdr:cNvPr id="874" name="テキスト ボックス 873"/>
        <xdr:cNvSpPr txBox="1"/>
      </xdr:nvSpPr>
      <xdr:spPr>
        <a:xfrm>
          <a:off x="19278111" y="124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29293</xdr:rowOff>
    </xdr:from>
    <xdr:to>
      <xdr:col>98</xdr:col>
      <xdr:colOff>38100</xdr:colOff>
      <xdr:row>74</xdr:row>
      <xdr:rowOff>130893</xdr:rowOff>
    </xdr:to>
    <xdr:sp macro="" textlink="">
      <xdr:nvSpPr>
        <xdr:cNvPr id="875" name="楕円 874"/>
        <xdr:cNvSpPr/>
      </xdr:nvSpPr>
      <xdr:spPr>
        <a:xfrm>
          <a:off x="18605500" y="127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147420</xdr:rowOff>
    </xdr:from>
    <xdr:ext cx="534377" cy="259045"/>
    <xdr:sp macro="" textlink="">
      <xdr:nvSpPr>
        <xdr:cNvPr id="876" name="テキスト ボックス 875"/>
        <xdr:cNvSpPr txBox="1"/>
      </xdr:nvSpPr>
      <xdr:spPr>
        <a:xfrm>
          <a:off x="18389111" y="1249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繰出金の住民一人当たりコストが高い状況となっている。これは公共下水道事業において、多額の初期投資を行った結果であり、その分の公債費相当の繰出金が多額になっていることが要因と考えられるが、令和元年度に消費税率改定に係る料金改定を行い、今後は建設事業の抑制に努める。また、近年は保険給付費の伸びにより、介護保険特別会計繰出金が増加傾向にあるため、予防事業や保険事業の充実に努め、繰出金の減少を目指す。貸付金が類似団体平均を大きく上回っているのは、町内の工業団地へ立地した企業への産業立地促進資金貸付金があるのが主な要因となっている。物件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大きく増加しているのは、ふるさと納税が大きく伸びていることが影響しており、ふるさと納税した方への返礼関連費用が増加したためである。また、本町では、寄付金の全額を基金に積み立てているため、積立金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大きく伸びている。人件費に関して、ラスパイレス指数については、類似団体平均を上回っているものの、住民一人あたりコストは類似団体平均を下回っている。これは、職員数削減の影響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少ないのが主な要因である。なお、普通建設事業費（うち更新整備）については、新庁舎整備事業を実施していることから増加傾向にあるが財政措置のある地方債の活用などにより財政的な負担を軽減して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山形県河北町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17,998
17,812
52.45
12,983,350
12,747,658
184,792
4,721,937
7,148,684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40640</xdr:rowOff>
    </xdr:from>
    <xdr:to>
      <xdr:col>24</xdr:col>
      <xdr:colOff>63500</xdr:colOff>
      <xdr:row>34</xdr:row>
      <xdr:rowOff>143510</xdr:rowOff>
    </xdr:to>
    <xdr:cxnSp macro="">
      <xdr:nvCxnSpPr>
        <xdr:cNvPr id="61" name="直線コネクタ 60"/>
        <xdr:cNvCxnSpPr/>
      </xdr:nvCxnSpPr>
      <xdr:spPr>
        <a:xfrm>
          <a:off x="3797300" y="586994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40640</xdr:rowOff>
    </xdr:from>
    <xdr:to>
      <xdr:col>19</xdr:col>
      <xdr:colOff>177800</xdr:colOff>
      <xdr:row>34</xdr:row>
      <xdr:rowOff>103124</xdr:rowOff>
    </xdr:to>
    <xdr:cxnSp macro="">
      <xdr:nvCxnSpPr>
        <xdr:cNvPr id="64" name="直線コネクタ 63"/>
        <xdr:cNvCxnSpPr/>
      </xdr:nvCxnSpPr>
      <xdr:spPr>
        <a:xfrm flipV="1">
          <a:off x="2908300" y="5869940"/>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97807</xdr:rowOff>
    </xdr:from>
    <xdr:ext cx="469744" cy="259045"/>
    <xdr:sp macro="" textlink="">
      <xdr:nvSpPr>
        <xdr:cNvPr id="66" name="テキスト ボックス 65"/>
        <xdr:cNvSpPr txBox="1"/>
      </xdr:nvSpPr>
      <xdr:spPr>
        <a:xfrm>
          <a:off x="3562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103124</xdr:rowOff>
    </xdr:from>
    <xdr:to>
      <xdr:col>15</xdr:col>
      <xdr:colOff>50800</xdr:colOff>
      <xdr:row>34</xdr:row>
      <xdr:rowOff>115697</xdr:rowOff>
    </xdr:to>
    <xdr:cxnSp macro="">
      <xdr:nvCxnSpPr>
        <xdr:cNvPr id="67" name="直線コネクタ 66"/>
        <xdr:cNvCxnSpPr/>
      </xdr:nvCxnSpPr>
      <xdr:spPr>
        <a:xfrm flipV="1">
          <a:off x="2019300" y="5932424"/>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113030</xdr:rowOff>
    </xdr:from>
    <xdr:to>
      <xdr:col>10</xdr:col>
      <xdr:colOff>114300</xdr:colOff>
      <xdr:row>34</xdr:row>
      <xdr:rowOff>115697</xdr:rowOff>
    </xdr:to>
    <xdr:cxnSp macro="">
      <xdr:nvCxnSpPr>
        <xdr:cNvPr id="70" name="直線コネクタ 69"/>
        <xdr:cNvCxnSpPr/>
      </xdr:nvCxnSpPr>
      <xdr:spPr>
        <a:xfrm>
          <a:off x="1130300" y="594233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123334</xdr:rowOff>
    </xdr:from>
    <xdr:ext cx="469744" cy="259045"/>
    <xdr:sp macro="" textlink="">
      <xdr:nvSpPr>
        <xdr:cNvPr id="74" name="テキスト ボックス 73"/>
        <xdr:cNvSpPr txBox="1"/>
      </xdr:nvSpPr>
      <xdr:spPr>
        <a:xfrm>
          <a:off x="895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92710</xdr:rowOff>
    </xdr:from>
    <xdr:to>
      <xdr:col>24</xdr:col>
      <xdr:colOff>114300</xdr:colOff>
      <xdr:row>35</xdr:row>
      <xdr:rowOff>22860</xdr:rowOff>
    </xdr:to>
    <xdr:sp macro="" textlink="">
      <xdr:nvSpPr>
        <xdr:cNvPr id="80" name="楕円 79"/>
        <xdr:cNvSpPr/>
      </xdr:nvSpPr>
      <xdr:spPr>
        <a:xfrm>
          <a:off x="45847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469744" cy="259045"/>
    <xdr:sp macro="" textlink="">
      <xdr:nvSpPr>
        <xdr:cNvPr id="81" name="議会費該当値テキスト"/>
        <xdr:cNvSpPr txBox="1"/>
      </xdr:nvSpPr>
      <xdr:spPr>
        <a:xfrm>
          <a:off x="4686300"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161290</xdr:rowOff>
    </xdr:from>
    <xdr:to>
      <xdr:col>20</xdr:col>
      <xdr:colOff>38100</xdr:colOff>
      <xdr:row>34</xdr:row>
      <xdr:rowOff>91440</xdr:rowOff>
    </xdr:to>
    <xdr:sp macro="" textlink="">
      <xdr:nvSpPr>
        <xdr:cNvPr id="82" name="楕円 81"/>
        <xdr:cNvSpPr/>
      </xdr:nvSpPr>
      <xdr:spPr>
        <a:xfrm>
          <a:off x="3746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107967</xdr:rowOff>
    </xdr:from>
    <xdr:ext cx="469744" cy="259045"/>
    <xdr:sp macro="" textlink="">
      <xdr:nvSpPr>
        <xdr:cNvPr id="83" name="テキスト ボックス 82"/>
        <xdr:cNvSpPr txBox="1"/>
      </xdr:nvSpPr>
      <xdr:spPr>
        <a:xfrm>
          <a:off x="3562428" y="559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52324</xdr:rowOff>
    </xdr:from>
    <xdr:to>
      <xdr:col>15</xdr:col>
      <xdr:colOff>101600</xdr:colOff>
      <xdr:row>34</xdr:row>
      <xdr:rowOff>153924</xdr:rowOff>
    </xdr:to>
    <xdr:sp macro="" textlink="">
      <xdr:nvSpPr>
        <xdr:cNvPr id="84" name="楕円 83"/>
        <xdr:cNvSpPr/>
      </xdr:nvSpPr>
      <xdr:spPr>
        <a:xfrm>
          <a:off x="2857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170451</xdr:rowOff>
    </xdr:from>
    <xdr:ext cx="469744" cy="259045"/>
    <xdr:sp macro="" textlink="">
      <xdr:nvSpPr>
        <xdr:cNvPr id="85" name="テキスト ボックス 84"/>
        <xdr:cNvSpPr txBox="1"/>
      </xdr:nvSpPr>
      <xdr:spPr>
        <a:xfrm>
          <a:off x="2673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64897</xdr:rowOff>
    </xdr:from>
    <xdr:to>
      <xdr:col>10</xdr:col>
      <xdr:colOff>165100</xdr:colOff>
      <xdr:row>34</xdr:row>
      <xdr:rowOff>166497</xdr:rowOff>
    </xdr:to>
    <xdr:sp macro="" textlink="">
      <xdr:nvSpPr>
        <xdr:cNvPr id="86" name="楕円 85"/>
        <xdr:cNvSpPr/>
      </xdr:nvSpPr>
      <xdr:spPr>
        <a:xfrm>
          <a:off x="1968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11574</xdr:rowOff>
    </xdr:from>
    <xdr:ext cx="469744" cy="259045"/>
    <xdr:sp macro="" textlink="">
      <xdr:nvSpPr>
        <xdr:cNvPr id="87" name="テキスト ボックス 86"/>
        <xdr:cNvSpPr txBox="1"/>
      </xdr:nvSpPr>
      <xdr:spPr>
        <a:xfrm>
          <a:off x="1784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62230</xdr:rowOff>
    </xdr:from>
    <xdr:to>
      <xdr:col>6</xdr:col>
      <xdr:colOff>38100</xdr:colOff>
      <xdr:row>34</xdr:row>
      <xdr:rowOff>163830</xdr:rowOff>
    </xdr:to>
    <xdr:sp macro="" textlink="">
      <xdr:nvSpPr>
        <xdr:cNvPr id="88" name="楕円 87"/>
        <xdr:cNvSpPr/>
      </xdr:nvSpPr>
      <xdr:spPr>
        <a:xfrm>
          <a:off x="1079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8907</xdr:rowOff>
    </xdr:from>
    <xdr:ext cx="469744" cy="259045"/>
    <xdr:sp macro="" textlink="">
      <xdr:nvSpPr>
        <xdr:cNvPr id="89" name="テキスト ボックス 88"/>
        <xdr:cNvSpPr txBox="1"/>
      </xdr:nvSpPr>
      <xdr:spPr>
        <a:xfrm>
          <a:off x="895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164252</xdr:rowOff>
    </xdr:from>
    <xdr:to>
      <xdr:col>24</xdr:col>
      <xdr:colOff>62865</xdr:colOff>
      <xdr:row>56</xdr:row>
      <xdr:rowOff>102055</xdr:rowOff>
    </xdr:to>
    <xdr:cxnSp macro="">
      <xdr:nvCxnSpPr>
        <xdr:cNvPr id="110" name="直線コネクタ 109"/>
        <xdr:cNvCxnSpPr/>
      </xdr:nvCxnSpPr>
      <xdr:spPr>
        <a:xfrm flipV="1">
          <a:off x="4633595" y="8736752"/>
          <a:ext cx="1270" cy="96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105882</xdr:rowOff>
    </xdr:from>
    <xdr:ext cx="599010" cy="259045"/>
    <xdr:sp macro="" textlink="">
      <xdr:nvSpPr>
        <xdr:cNvPr id="111" name="総務費最小値テキスト"/>
        <xdr:cNvSpPr txBox="1"/>
      </xdr:nvSpPr>
      <xdr:spPr>
        <a:xfrm>
          <a:off x="4686300" y="97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102055</xdr:rowOff>
    </xdr:from>
    <xdr:to>
      <xdr:col>24</xdr:col>
      <xdr:colOff>152400</xdr:colOff>
      <xdr:row>56</xdr:row>
      <xdr:rowOff>102055</xdr:rowOff>
    </xdr:to>
    <xdr:cxnSp macro="">
      <xdr:nvCxnSpPr>
        <xdr:cNvPr id="112" name="直線コネクタ 111"/>
        <xdr:cNvCxnSpPr/>
      </xdr:nvCxnSpPr>
      <xdr:spPr>
        <a:xfrm>
          <a:off x="4546600" y="97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110929</xdr:rowOff>
    </xdr:from>
    <xdr:ext cx="599010" cy="259045"/>
    <xdr:sp macro="" textlink="">
      <xdr:nvSpPr>
        <xdr:cNvPr id="113" name="総務費最大値テキスト"/>
        <xdr:cNvSpPr txBox="1"/>
      </xdr:nvSpPr>
      <xdr:spPr>
        <a:xfrm>
          <a:off x="4686300" y="85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164252</xdr:rowOff>
    </xdr:from>
    <xdr:to>
      <xdr:col>24</xdr:col>
      <xdr:colOff>152400</xdr:colOff>
      <xdr:row>50</xdr:row>
      <xdr:rowOff>164252</xdr:rowOff>
    </xdr:to>
    <xdr:cxnSp macro="">
      <xdr:nvCxnSpPr>
        <xdr:cNvPr id="114" name="直線コネクタ 113"/>
        <xdr:cNvCxnSpPr/>
      </xdr:nvCxnSpPr>
      <xdr:spPr>
        <a:xfrm>
          <a:off x="4546600" y="873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164252</xdr:rowOff>
    </xdr:from>
    <xdr:to>
      <xdr:col>24</xdr:col>
      <xdr:colOff>63500</xdr:colOff>
      <xdr:row>56</xdr:row>
      <xdr:rowOff>136877</xdr:rowOff>
    </xdr:to>
    <xdr:cxnSp macro="">
      <xdr:nvCxnSpPr>
        <xdr:cNvPr id="115" name="直線コネクタ 114"/>
        <xdr:cNvCxnSpPr/>
      </xdr:nvCxnSpPr>
      <xdr:spPr>
        <a:xfrm flipV="1">
          <a:off x="3797300" y="8736752"/>
          <a:ext cx="838200" cy="100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94113</xdr:rowOff>
    </xdr:from>
    <xdr:ext cx="599010" cy="259045"/>
    <xdr:sp macro="" textlink="">
      <xdr:nvSpPr>
        <xdr:cNvPr id="116" name="総務費平均値テキスト"/>
        <xdr:cNvSpPr txBox="1"/>
      </xdr:nvSpPr>
      <xdr:spPr>
        <a:xfrm>
          <a:off x="4686300" y="9352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115686</xdr:rowOff>
    </xdr:from>
    <xdr:to>
      <xdr:col>24</xdr:col>
      <xdr:colOff>114300</xdr:colOff>
      <xdr:row>55</xdr:row>
      <xdr:rowOff>45836</xdr:rowOff>
    </xdr:to>
    <xdr:sp macro="" textlink="">
      <xdr:nvSpPr>
        <xdr:cNvPr id="117" name="フローチャート: 判断 116"/>
        <xdr:cNvSpPr/>
      </xdr:nvSpPr>
      <xdr:spPr>
        <a:xfrm>
          <a:off x="4584700" y="937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82699</xdr:rowOff>
    </xdr:from>
    <xdr:to>
      <xdr:col>19</xdr:col>
      <xdr:colOff>177800</xdr:colOff>
      <xdr:row>56</xdr:row>
      <xdr:rowOff>136877</xdr:rowOff>
    </xdr:to>
    <xdr:cxnSp macro="">
      <xdr:nvCxnSpPr>
        <xdr:cNvPr id="118" name="直線コネクタ 117"/>
        <xdr:cNvCxnSpPr/>
      </xdr:nvCxnSpPr>
      <xdr:spPr>
        <a:xfrm>
          <a:off x="2908300" y="9340999"/>
          <a:ext cx="889000" cy="3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21646</xdr:rowOff>
    </xdr:from>
    <xdr:to>
      <xdr:col>20</xdr:col>
      <xdr:colOff>38100</xdr:colOff>
      <xdr:row>58</xdr:row>
      <xdr:rowOff>123246</xdr:rowOff>
    </xdr:to>
    <xdr:sp macro="" textlink="">
      <xdr:nvSpPr>
        <xdr:cNvPr id="119" name="フローチャート: 判断 118"/>
        <xdr:cNvSpPr/>
      </xdr:nvSpPr>
      <xdr:spPr>
        <a:xfrm>
          <a:off x="3746500" y="996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114373</xdr:rowOff>
    </xdr:from>
    <xdr:ext cx="534377" cy="259045"/>
    <xdr:sp macro="" textlink="">
      <xdr:nvSpPr>
        <xdr:cNvPr id="120" name="テキスト ボックス 119"/>
        <xdr:cNvSpPr txBox="1"/>
      </xdr:nvSpPr>
      <xdr:spPr>
        <a:xfrm>
          <a:off x="3530111" y="100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82699</xdr:rowOff>
    </xdr:from>
    <xdr:to>
      <xdr:col>15</xdr:col>
      <xdr:colOff>50800</xdr:colOff>
      <xdr:row>55</xdr:row>
      <xdr:rowOff>17924</xdr:rowOff>
    </xdr:to>
    <xdr:cxnSp macro="">
      <xdr:nvCxnSpPr>
        <xdr:cNvPr id="121" name="直線コネクタ 120"/>
        <xdr:cNvCxnSpPr/>
      </xdr:nvCxnSpPr>
      <xdr:spPr>
        <a:xfrm flipV="1">
          <a:off x="2019300" y="9340999"/>
          <a:ext cx="889000" cy="10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132637</xdr:rowOff>
    </xdr:from>
    <xdr:to>
      <xdr:col>15</xdr:col>
      <xdr:colOff>101600</xdr:colOff>
      <xdr:row>58</xdr:row>
      <xdr:rowOff>62787</xdr:rowOff>
    </xdr:to>
    <xdr:sp macro="" textlink="">
      <xdr:nvSpPr>
        <xdr:cNvPr id="122" name="フローチャート: 判断 121"/>
        <xdr:cNvSpPr/>
      </xdr:nvSpPr>
      <xdr:spPr>
        <a:xfrm>
          <a:off x="2857500" y="99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53914</xdr:rowOff>
    </xdr:from>
    <xdr:ext cx="599010" cy="259045"/>
    <xdr:sp macro="" textlink="">
      <xdr:nvSpPr>
        <xdr:cNvPr id="123" name="テキスト ボックス 122"/>
        <xdr:cNvSpPr txBox="1"/>
      </xdr:nvSpPr>
      <xdr:spPr>
        <a:xfrm>
          <a:off x="2608795" y="999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17924</xdr:rowOff>
    </xdr:from>
    <xdr:to>
      <xdr:col>10</xdr:col>
      <xdr:colOff>114300</xdr:colOff>
      <xdr:row>56</xdr:row>
      <xdr:rowOff>50837</xdr:rowOff>
    </xdr:to>
    <xdr:cxnSp macro="">
      <xdr:nvCxnSpPr>
        <xdr:cNvPr id="124" name="直線コネクタ 123"/>
        <xdr:cNvCxnSpPr/>
      </xdr:nvCxnSpPr>
      <xdr:spPr>
        <a:xfrm flipV="1">
          <a:off x="1130300" y="9447674"/>
          <a:ext cx="889000" cy="20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18348</xdr:rowOff>
    </xdr:from>
    <xdr:to>
      <xdr:col>10</xdr:col>
      <xdr:colOff>165100</xdr:colOff>
      <xdr:row>58</xdr:row>
      <xdr:rowOff>119948</xdr:rowOff>
    </xdr:to>
    <xdr:sp macro="" textlink="">
      <xdr:nvSpPr>
        <xdr:cNvPr id="125" name="フローチャート: 判断 124"/>
        <xdr:cNvSpPr/>
      </xdr:nvSpPr>
      <xdr:spPr>
        <a:xfrm>
          <a:off x="1968500" y="99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111075</xdr:rowOff>
    </xdr:from>
    <xdr:ext cx="534377" cy="259045"/>
    <xdr:sp macro="" textlink="">
      <xdr:nvSpPr>
        <xdr:cNvPr id="126" name="テキスト ボックス 125"/>
        <xdr:cNvSpPr txBox="1"/>
      </xdr:nvSpPr>
      <xdr:spPr>
        <a:xfrm>
          <a:off x="1752111" y="100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102342</xdr:rowOff>
    </xdr:from>
    <xdr:to>
      <xdr:col>6</xdr:col>
      <xdr:colOff>38100</xdr:colOff>
      <xdr:row>58</xdr:row>
      <xdr:rowOff>32492</xdr:rowOff>
    </xdr:to>
    <xdr:sp macro="" textlink="">
      <xdr:nvSpPr>
        <xdr:cNvPr id="127" name="フローチャート: 判断 126"/>
        <xdr:cNvSpPr/>
      </xdr:nvSpPr>
      <xdr:spPr>
        <a:xfrm>
          <a:off x="1079500" y="987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23619</xdr:rowOff>
    </xdr:from>
    <xdr:ext cx="599010" cy="259045"/>
    <xdr:sp macro="" textlink="">
      <xdr:nvSpPr>
        <xdr:cNvPr id="128" name="テキスト ボックス 127"/>
        <xdr:cNvSpPr txBox="1"/>
      </xdr:nvSpPr>
      <xdr:spPr>
        <a:xfrm>
          <a:off x="830795" y="996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113452</xdr:rowOff>
    </xdr:from>
    <xdr:to>
      <xdr:col>24</xdr:col>
      <xdr:colOff>114300</xdr:colOff>
      <xdr:row>51</xdr:row>
      <xdr:rowOff>43602</xdr:rowOff>
    </xdr:to>
    <xdr:sp macro="" textlink="">
      <xdr:nvSpPr>
        <xdr:cNvPr id="134" name="楕円 133"/>
        <xdr:cNvSpPr/>
      </xdr:nvSpPr>
      <xdr:spPr>
        <a:xfrm>
          <a:off x="4584700" y="868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66479</xdr:rowOff>
    </xdr:from>
    <xdr:ext cx="599010" cy="259045"/>
    <xdr:sp macro="" textlink="">
      <xdr:nvSpPr>
        <xdr:cNvPr id="135" name="総務費該当値テキスト"/>
        <xdr:cNvSpPr txBox="1"/>
      </xdr:nvSpPr>
      <xdr:spPr>
        <a:xfrm>
          <a:off x="4686300" y="8638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86077</xdr:rowOff>
    </xdr:from>
    <xdr:to>
      <xdr:col>20</xdr:col>
      <xdr:colOff>38100</xdr:colOff>
      <xdr:row>57</xdr:row>
      <xdr:rowOff>16227</xdr:rowOff>
    </xdr:to>
    <xdr:sp macro="" textlink="">
      <xdr:nvSpPr>
        <xdr:cNvPr id="136" name="楕円 135"/>
        <xdr:cNvSpPr/>
      </xdr:nvSpPr>
      <xdr:spPr>
        <a:xfrm>
          <a:off x="3746500" y="968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32754</xdr:rowOff>
    </xdr:from>
    <xdr:ext cx="599010" cy="259045"/>
    <xdr:sp macro="" textlink="">
      <xdr:nvSpPr>
        <xdr:cNvPr id="137" name="テキスト ボックス 136"/>
        <xdr:cNvSpPr txBox="1"/>
      </xdr:nvSpPr>
      <xdr:spPr>
        <a:xfrm>
          <a:off x="3497795" y="946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31899</xdr:rowOff>
    </xdr:from>
    <xdr:to>
      <xdr:col>15</xdr:col>
      <xdr:colOff>101600</xdr:colOff>
      <xdr:row>54</xdr:row>
      <xdr:rowOff>133499</xdr:rowOff>
    </xdr:to>
    <xdr:sp macro="" textlink="">
      <xdr:nvSpPr>
        <xdr:cNvPr id="138" name="楕円 137"/>
        <xdr:cNvSpPr/>
      </xdr:nvSpPr>
      <xdr:spPr>
        <a:xfrm>
          <a:off x="2857500" y="929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150026</xdr:rowOff>
    </xdr:from>
    <xdr:ext cx="599010" cy="259045"/>
    <xdr:sp macro="" textlink="">
      <xdr:nvSpPr>
        <xdr:cNvPr id="139" name="テキスト ボックス 138"/>
        <xdr:cNvSpPr txBox="1"/>
      </xdr:nvSpPr>
      <xdr:spPr>
        <a:xfrm>
          <a:off x="2608795" y="906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138574</xdr:rowOff>
    </xdr:from>
    <xdr:to>
      <xdr:col>10</xdr:col>
      <xdr:colOff>165100</xdr:colOff>
      <xdr:row>55</xdr:row>
      <xdr:rowOff>68724</xdr:rowOff>
    </xdr:to>
    <xdr:sp macro="" textlink="">
      <xdr:nvSpPr>
        <xdr:cNvPr id="140" name="楕円 139"/>
        <xdr:cNvSpPr/>
      </xdr:nvSpPr>
      <xdr:spPr>
        <a:xfrm>
          <a:off x="1968500" y="93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85251</xdr:rowOff>
    </xdr:from>
    <xdr:ext cx="599010" cy="259045"/>
    <xdr:sp macro="" textlink="">
      <xdr:nvSpPr>
        <xdr:cNvPr id="141" name="テキスト ボックス 140"/>
        <xdr:cNvSpPr txBox="1"/>
      </xdr:nvSpPr>
      <xdr:spPr>
        <a:xfrm>
          <a:off x="1719795" y="917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xdr:rowOff>
    </xdr:from>
    <xdr:to>
      <xdr:col>6</xdr:col>
      <xdr:colOff>38100</xdr:colOff>
      <xdr:row>56</xdr:row>
      <xdr:rowOff>101637</xdr:rowOff>
    </xdr:to>
    <xdr:sp macro="" textlink="">
      <xdr:nvSpPr>
        <xdr:cNvPr id="142" name="楕円 141"/>
        <xdr:cNvSpPr/>
      </xdr:nvSpPr>
      <xdr:spPr>
        <a:xfrm>
          <a:off x="1079500" y="96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118164</xdr:rowOff>
    </xdr:from>
    <xdr:ext cx="599010" cy="259045"/>
    <xdr:sp macro="" textlink="">
      <xdr:nvSpPr>
        <xdr:cNvPr id="143" name="テキスト ボックス 142"/>
        <xdr:cNvSpPr txBox="1"/>
      </xdr:nvSpPr>
      <xdr:spPr>
        <a:xfrm>
          <a:off x="830795" y="937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0" name="直線コネクタ 169"/>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1" name="民生費最小値テキスト"/>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2" name="直線コネクタ 171"/>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3" name="民生費最大値テキスト"/>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4" name="直線コネクタ 173"/>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99695</xdr:rowOff>
    </xdr:from>
    <xdr:to>
      <xdr:col>24</xdr:col>
      <xdr:colOff>63500</xdr:colOff>
      <xdr:row>77</xdr:row>
      <xdr:rowOff>138720</xdr:rowOff>
    </xdr:to>
    <xdr:cxnSp macro="">
      <xdr:nvCxnSpPr>
        <xdr:cNvPr id="175" name="直線コネクタ 174"/>
        <xdr:cNvCxnSpPr/>
      </xdr:nvCxnSpPr>
      <xdr:spPr>
        <a:xfrm flipV="1">
          <a:off x="3797300" y="13129895"/>
          <a:ext cx="838200" cy="2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6" name="民生費平均値テキスト"/>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7" name="フローチャート: 判断 176"/>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138720</xdr:rowOff>
    </xdr:from>
    <xdr:to>
      <xdr:col>19</xdr:col>
      <xdr:colOff>177800</xdr:colOff>
      <xdr:row>78</xdr:row>
      <xdr:rowOff>78125</xdr:rowOff>
    </xdr:to>
    <xdr:cxnSp macro="">
      <xdr:nvCxnSpPr>
        <xdr:cNvPr id="178" name="直線コネクタ 177"/>
        <xdr:cNvCxnSpPr/>
      </xdr:nvCxnSpPr>
      <xdr:spPr>
        <a:xfrm flipV="1">
          <a:off x="2908300" y="13340370"/>
          <a:ext cx="889000" cy="1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79" name="フローチャート: 判断 178"/>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0" name="テキスト ボックス 179"/>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54400</xdr:rowOff>
    </xdr:from>
    <xdr:to>
      <xdr:col>15</xdr:col>
      <xdr:colOff>50800</xdr:colOff>
      <xdr:row>78</xdr:row>
      <xdr:rowOff>78125</xdr:rowOff>
    </xdr:to>
    <xdr:cxnSp macro="">
      <xdr:nvCxnSpPr>
        <xdr:cNvPr id="181" name="直線コネクタ 180"/>
        <xdr:cNvCxnSpPr/>
      </xdr:nvCxnSpPr>
      <xdr:spPr>
        <a:xfrm>
          <a:off x="2019300" y="13427500"/>
          <a:ext cx="889000" cy="2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2" name="フローチャート: 判断 181"/>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3" name="テキスト ボックス 182"/>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162593</xdr:rowOff>
    </xdr:from>
    <xdr:to>
      <xdr:col>10</xdr:col>
      <xdr:colOff>114300</xdr:colOff>
      <xdr:row>78</xdr:row>
      <xdr:rowOff>54400</xdr:rowOff>
    </xdr:to>
    <xdr:cxnSp macro="">
      <xdr:nvCxnSpPr>
        <xdr:cNvPr id="184" name="直線コネクタ 183"/>
        <xdr:cNvCxnSpPr/>
      </xdr:nvCxnSpPr>
      <xdr:spPr>
        <a:xfrm>
          <a:off x="1130300" y="13364243"/>
          <a:ext cx="8890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5" name="フローチャート: 判断 184"/>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6" name="テキスト ボックス 185"/>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7" name="フローチャート: 判断 186"/>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8" name="テキスト ボックス 187"/>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48895</xdr:rowOff>
    </xdr:from>
    <xdr:to>
      <xdr:col>24</xdr:col>
      <xdr:colOff>114300</xdr:colOff>
      <xdr:row>76</xdr:row>
      <xdr:rowOff>150495</xdr:rowOff>
    </xdr:to>
    <xdr:sp macro="" textlink="">
      <xdr:nvSpPr>
        <xdr:cNvPr id="194" name="楕円 193"/>
        <xdr:cNvSpPr/>
      </xdr:nvSpPr>
      <xdr:spPr>
        <a:xfrm>
          <a:off x="45847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27322</xdr:rowOff>
    </xdr:from>
    <xdr:ext cx="599010" cy="259045"/>
    <xdr:sp macro="" textlink="">
      <xdr:nvSpPr>
        <xdr:cNvPr id="195" name="民生費該当値テキスト"/>
        <xdr:cNvSpPr txBox="1"/>
      </xdr:nvSpPr>
      <xdr:spPr>
        <a:xfrm>
          <a:off x="4686300" y="1305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87920</xdr:rowOff>
    </xdr:from>
    <xdr:to>
      <xdr:col>20</xdr:col>
      <xdr:colOff>38100</xdr:colOff>
      <xdr:row>78</xdr:row>
      <xdr:rowOff>18070</xdr:rowOff>
    </xdr:to>
    <xdr:sp macro="" textlink="">
      <xdr:nvSpPr>
        <xdr:cNvPr id="196" name="楕円 195"/>
        <xdr:cNvSpPr/>
      </xdr:nvSpPr>
      <xdr:spPr>
        <a:xfrm>
          <a:off x="3746500" y="1328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9197</xdr:rowOff>
    </xdr:from>
    <xdr:ext cx="599010" cy="259045"/>
    <xdr:sp macro="" textlink="">
      <xdr:nvSpPr>
        <xdr:cNvPr id="197" name="テキスト ボックス 196"/>
        <xdr:cNvSpPr txBox="1"/>
      </xdr:nvSpPr>
      <xdr:spPr>
        <a:xfrm>
          <a:off x="3497795" y="1338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27325</xdr:rowOff>
    </xdr:from>
    <xdr:to>
      <xdr:col>15</xdr:col>
      <xdr:colOff>101600</xdr:colOff>
      <xdr:row>78</xdr:row>
      <xdr:rowOff>128925</xdr:rowOff>
    </xdr:to>
    <xdr:sp macro="" textlink="">
      <xdr:nvSpPr>
        <xdr:cNvPr id="198" name="楕円 197"/>
        <xdr:cNvSpPr/>
      </xdr:nvSpPr>
      <xdr:spPr>
        <a:xfrm>
          <a:off x="2857500" y="134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120052</xdr:rowOff>
    </xdr:from>
    <xdr:ext cx="599010" cy="259045"/>
    <xdr:sp macro="" textlink="">
      <xdr:nvSpPr>
        <xdr:cNvPr id="199" name="テキスト ボックス 198"/>
        <xdr:cNvSpPr txBox="1"/>
      </xdr:nvSpPr>
      <xdr:spPr>
        <a:xfrm>
          <a:off x="2608795" y="1349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3600</xdr:rowOff>
    </xdr:from>
    <xdr:to>
      <xdr:col>10</xdr:col>
      <xdr:colOff>165100</xdr:colOff>
      <xdr:row>78</xdr:row>
      <xdr:rowOff>105200</xdr:rowOff>
    </xdr:to>
    <xdr:sp macro="" textlink="">
      <xdr:nvSpPr>
        <xdr:cNvPr id="200" name="楕円 199"/>
        <xdr:cNvSpPr/>
      </xdr:nvSpPr>
      <xdr:spPr>
        <a:xfrm>
          <a:off x="1968500" y="133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96327</xdr:rowOff>
    </xdr:from>
    <xdr:ext cx="599010" cy="259045"/>
    <xdr:sp macro="" textlink="">
      <xdr:nvSpPr>
        <xdr:cNvPr id="201" name="テキスト ボックス 200"/>
        <xdr:cNvSpPr txBox="1"/>
      </xdr:nvSpPr>
      <xdr:spPr>
        <a:xfrm>
          <a:off x="1719795" y="1346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111793</xdr:rowOff>
    </xdr:from>
    <xdr:to>
      <xdr:col>6</xdr:col>
      <xdr:colOff>38100</xdr:colOff>
      <xdr:row>78</xdr:row>
      <xdr:rowOff>41943</xdr:rowOff>
    </xdr:to>
    <xdr:sp macro="" textlink="">
      <xdr:nvSpPr>
        <xdr:cNvPr id="202" name="楕円 201"/>
        <xdr:cNvSpPr/>
      </xdr:nvSpPr>
      <xdr:spPr>
        <a:xfrm>
          <a:off x="1079500" y="133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33070</xdr:rowOff>
    </xdr:from>
    <xdr:ext cx="599010" cy="259045"/>
    <xdr:sp macro="" textlink="">
      <xdr:nvSpPr>
        <xdr:cNvPr id="203" name="テキスト ボックス 202"/>
        <xdr:cNvSpPr txBox="1"/>
      </xdr:nvSpPr>
      <xdr:spPr>
        <a:xfrm>
          <a:off x="830795" y="1340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7" name="直線コネクタ 226"/>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8" name="衛生費最小値テキスト"/>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29" name="直線コネクタ 228"/>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0" name="衛生費最大値テキスト"/>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1" name="直線コネクタ 230"/>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72797</xdr:rowOff>
    </xdr:from>
    <xdr:to>
      <xdr:col>24</xdr:col>
      <xdr:colOff>63500</xdr:colOff>
      <xdr:row>98</xdr:row>
      <xdr:rowOff>82840</xdr:rowOff>
    </xdr:to>
    <xdr:cxnSp macro="">
      <xdr:nvCxnSpPr>
        <xdr:cNvPr id="232" name="直線コネクタ 231"/>
        <xdr:cNvCxnSpPr/>
      </xdr:nvCxnSpPr>
      <xdr:spPr>
        <a:xfrm flipV="1">
          <a:off x="3797300" y="16874897"/>
          <a:ext cx="8382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3" name="衛生費平均値テキスト"/>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4" name="フローチャート: 判断 233"/>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77918</xdr:rowOff>
    </xdr:from>
    <xdr:to>
      <xdr:col>19</xdr:col>
      <xdr:colOff>177800</xdr:colOff>
      <xdr:row>98</xdr:row>
      <xdr:rowOff>82840</xdr:rowOff>
    </xdr:to>
    <xdr:cxnSp macro="">
      <xdr:nvCxnSpPr>
        <xdr:cNvPr id="235" name="直線コネクタ 234"/>
        <xdr:cNvCxnSpPr/>
      </xdr:nvCxnSpPr>
      <xdr:spPr>
        <a:xfrm>
          <a:off x="2908300" y="16880018"/>
          <a:ext cx="889000" cy="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6" name="フローチャート: 判断 235"/>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7" name="テキスト ボックス 236"/>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77918</xdr:rowOff>
    </xdr:from>
    <xdr:to>
      <xdr:col>15</xdr:col>
      <xdr:colOff>50800</xdr:colOff>
      <xdr:row>98</xdr:row>
      <xdr:rowOff>83938</xdr:rowOff>
    </xdr:to>
    <xdr:cxnSp macro="">
      <xdr:nvCxnSpPr>
        <xdr:cNvPr id="238" name="直線コネクタ 237"/>
        <xdr:cNvCxnSpPr/>
      </xdr:nvCxnSpPr>
      <xdr:spPr>
        <a:xfrm flipV="1">
          <a:off x="2019300" y="16880018"/>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39" name="フローチャート: 判断 238"/>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0" name="テキスト ボックス 239"/>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83593</xdr:rowOff>
    </xdr:from>
    <xdr:to>
      <xdr:col>10</xdr:col>
      <xdr:colOff>114300</xdr:colOff>
      <xdr:row>98</xdr:row>
      <xdr:rowOff>83938</xdr:rowOff>
    </xdr:to>
    <xdr:cxnSp macro="">
      <xdr:nvCxnSpPr>
        <xdr:cNvPr id="241" name="直線コネクタ 240"/>
        <xdr:cNvCxnSpPr/>
      </xdr:nvCxnSpPr>
      <xdr:spPr>
        <a:xfrm>
          <a:off x="1130300" y="16885693"/>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2" name="フローチャート: 判断 241"/>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3" name="テキスト ボックス 242"/>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4" name="フローチャート: 判断 243"/>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5" name="テキスト ボックス 244"/>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21997</xdr:rowOff>
    </xdr:from>
    <xdr:to>
      <xdr:col>24</xdr:col>
      <xdr:colOff>114300</xdr:colOff>
      <xdr:row>98</xdr:row>
      <xdr:rowOff>123597</xdr:rowOff>
    </xdr:to>
    <xdr:sp macro="" textlink="">
      <xdr:nvSpPr>
        <xdr:cNvPr id="251" name="楕円 250"/>
        <xdr:cNvSpPr/>
      </xdr:nvSpPr>
      <xdr:spPr>
        <a:xfrm>
          <a:off x="4584700" y="168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108374</xdr:rowOff>
    </xdr:from>
    <xdr:ext cx="534377" cy="259045"/>
    <xdr:sp macro="" textlink="">
      <xdr:nvSpPr>
        <xdr:cNvPr id="252" name="衛生費該当値テキスト"/>
        <xdr:cNvSpPr txBox="1"/>
      </xdr:nvSpPr>
      <xdr:spPr>
        <a:xfrm>
          <a:off x="4686300" y="167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32040</xdr:rowOff>
    </xdr:from>
    <xdr:to>
      <xdr:col>20</xdr:col>
      <xdr:colOff>38100</xdr:colOff>
      <xdr:row>98</xdr:row>
      <xdr:rowOff>133640</xdr:rowOff>
    </xdr:to>
    <xdr:sp macro="" textlink="">
      <xdr:nvSpPr>
        <xdr:cNvPr id="253" name="楕円 252"/>
        <xdr:cNvSpPr/>
      </xdr:nvSpPr>
      <xdr:spPr>
        <a:xfrm>
          <a:off x="3746500" y="168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124767</xdr:rowOff>
    </xdr:from>
    <xdr:ext cx="534377" cy="259045"/>
    <xdr:sp macro="" textlink="">
      <xdr:nvSpPr>
        <xdr:cNvPr id="254" name="テキスト ボックス 253"/>
        <xdr:cNvSpPr txBox="1"/>
      </xdr:nvSpPr>
      <xdr:spPr>
        <a:xfrm>
          <a:off x="3530111" y="1692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27118</xdr:rowOff>
    </xdr:from>
    <xdr:to>
      <xdr:col>15</xdr:col>
      <xdr:colOff>101600</xdr:colOff>
      <xdr:row>98</xdr:row>
      <xdr:rowOff>128718</xdr:rowOff>
    </xdr:to>
    <xdr:sp macro="" textlink="">
      <xdr:nvSpPr>
        <xdr:cNvPr id="255" name="楕円 254"/>
        <xdr:cNvSpPr/>
      </xdr:nvSpPr>
      <xdr:spPr>
        <a:xfrm>
          <a:off x="2857500" y="168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119845</xdr:rowOff>
    </xdr:from>
    <xdr:ext cx="534377" cy="259045"/>
    <xdr:sp macro="" textlink="">
      <xdr:nvSpPr>
        <xdr:cNvPr id="256" name="テキスト ボックス 255"/>
        <xdr:cNvSpPr txBox="1"/>
      </xdr:nvSpPr>
      <xdr:spPr>
        <a:xfrm>
          <a:off x="2641111" y="1692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33138</xdr:rowOff>
    </xdr:from>
    <xdr:to>
      <xdr:col>10</xdr:col>
      <xdr:colOff>165100</xdr:colOff>
      <xdr:row>98</xdr:row>
      <xdr:rowOff>134738</xdr:rowOff>
    </xdr:to>
    <xdr:sp macro="" textlink="">
      <xdr:nvSpPr>
        <xdr:cNvPr id="257" name="楕円 256"/>
        <xdr:cNvSpPr/>
      </xdr:nvSpPr>
      <xdr:spPr>
        <a:xfrm>
          <a:off x="1968500" y="1683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125865</xdr:rowOff>
    </xdr:from>
    <xdr:ext cx="534377" cy="259045"/>
    <xdr:sp macro="" textlink="">
      <xdr:nvSpPr>
        <xdr:cNvPr id="258" name="テキスト ボックス 257"/>
        <xdr:cNvSpPr txBox="1"/>
      </xdr:nvSpPr>
      <xdr:spPr>
        <a:xfrm>
          <a:off x="1752111" y="1692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32793</xdr:rowOff>
    </xdr:from>
    <xdr:to>
      <xdr:col>6</xdr:col>
      <xdr:colOff>38100</xdr:colOff>
      <xdr:row>98</xdr:row>
      <xdr:rowOff>134393</xdr:rowOff>
    </xdr:to>
    <xdr:sp macro="" textlink="">
      <xdr:nvSpPr>
        <xdr:cNvPr id="259" name="楕円 258"/>
        <xdr:cNvSpPr/>
      </xdr:nvSpPr>
      <xdr:spPr>
        <a:xfrm>
          <a:off x="1079500" y="168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125520</xdr:rowOff>
    </xdr:from>
    <xdr:ext cx="534377" cy="259045"/>
    <xdr:sp macro="" textlink="">
      <xdr:nvSpPr>
        <xdr:cNvPr id="260" name="テキスト ボックス 259"/>
        <xdr:cNvSpPr txBox="1"/>
      </xdr:nvSpPr>
      <xdr:spPr>
        <a:xfrm>
          <a:off x="863111" y="1692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2" name="直線コネクタ 281"/>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5" name="労働費最大値テキスト"/>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6" name="直線コネクタ 285"/>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135585</xdr:rowOff>
    </xdr:from>
    <xdr:to>
      <xdr:col>55</xdr:col>
      <xdr:colOff>0</xdr:colOff>
      <xdr:row>36</xdr:row>
      <xdr:rowOff>163475</xdr:rowOff>
    </xdr:to>
    <xdr:cxnSp macro="">
      <xdr:nvCxnSpPr>
        <xdr:cNvPr id="287" name="直線コネクタ 286"/>
        <xdr:cNvCxnSpPr/>
      </xdr:nvCxnSpPr>
      <xdr:spPr>
        <a:xfrm flipV="1">
          <a:off x="9639300" y="6136335"/>
          <a:ext cx="838200" cy="1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576</xdr:rowOff>
    </xdr:from>
    <xdr:ext cx="378565" cy="259045"/>
    <xdr:sp macro="" textlink="">
      <xdr:nvSpPr>
        <xdr:cNvPr id="288" name="労働費平均値テキスト"/>
        <xdr:cNvSpPr txBox="1"/>
      </xdr:nvSpPr>
      <xdr:spPr>
        <a:xfrm>
          <a:off x="10528300" y="6344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89" name="フローチャート: 判断 288"/>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143815</xdr:rowOff>
    </xdr:from>
    <xdr:to>
      <xdr:col>50</xdr:col>
      <xdr:colOff>114300</xdr:colOff>
      <xdr:row>36</xdr:row>
      <xdr:rowOff>163475</xdr:rowOff>
    </xdr:to>
    <xdr:cxnSp macro="">
      <xdr:nvCxnSpPr>
        <xdr:cNvPr id="290" name="直線コネクタ 289"/>
        <xdr:cNvCxnSpPr/>
      </xdr:nvCxnSpPr>
      <xdr:spPr>
        <a:xfrm>
          <a:off x="8750300" y="6316015"/>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1" name="フローチャート: 判断 290"/>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12920</xdr:rowOff>
    </xdr:from>
    <xdr:ext cx="378565" cy="259045"/>
    <xdr:sp macro="" textlink="">
      <xdr:nvSpPr>
        <xdr:cNvPr id="292" name="テキスト ボックス 291"/>
        <xdr:cNvSpPr txBox="1"/>
      </xdr:nvSpPr>
      <xdr:spPr>
        <a:xfrm>
          <a:off x="9450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143815</xdr:rowOff>
    </xdr:from>
    <xdr:to>
      <xdr:col>45</xdr:col>
      <xdr:colOff>177800</xdr:colOff>
      <xdr:row>36</xdr:row>
      <xdr:rowOff>149758</xdr:rowOff>
    </xdr:to>
    <xdr:cxnSp macro="">
      <xdr:nvCxnSpPr>
        <xdr:cNvPr id="293" name="直線コネクタ 292"/>
        <xdr:cNvCxnSpPr/>
      </xdr:nvCxnSpPr>
      <xdr:spPr>
        <a:xfrm flipV="1">
          <a:off x="7861300" y="631601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4" name="フローチャート: 判断 293"/>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5" name="テキスト ボックス 294"/>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149758</xdr:rowOff>
    </xdr:from>
    <xdr:to>
      <xdr:col>41</xdr:col>
      <xdr:colOff>50800</xdr:colOff>
      <xdr:row>36</xdr:row>
      <xdr:rowOff>158445</xdr:rowOff>
    </xdr:to>
    <xdr:cxnSp macro="">
      <xdr:nvCxnSpPr>
        <xdr:cNvPr id="296" name="直線コネクタ 295"/>
        <xdr:cNvCxnSpPr/>
      </xdr:nvCxnSpPr>
      <xdr:spPr>
        <a:xfrm flipV="1">
          <a:off x="6972300" y="632195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7" name="フローチャート: 判断 296"/>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142765</xdr:rowOff>
    </xdr:from>
    <xdr:ext cx="378565" cy="259045"/>
    <xdr:sp macro="" textlink="">
      <xdr:nvSpPr>
        <xdr:cNvPr id="298" name="テキスト ボックス 297"/>
        <xdr:cNvSpPr txBox="1"/>
      </xdr:nvSpPr>
      <xdr:spPr>
        <a:xfrm>
          <a:off x="7672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299" name="フローチャート: 判断 298"/>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0" name="テキスト ボックス 299"/>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84785</xdr:rowOff>
    </xdr:from>
    <xdr:to>
      <xdr:col>55</xdr:col>
      <xdr:colOff>50800</xdr:colOff>
      <xdr:row>36</xdr:row>
      <xdr:rowOff>14935</xdr:rowOff>
    </xdr:to>
    <xdr:sp macro="" textlink="">
      <xdr:nvSpPr>
        <xdr:cNvPr id="306" name="楕円 305"/>
        <xdr:cNvSpPr/>
      </xdr:nvSpPr>
      <xdr:spPr>
        <a:xfrm>
          <a:off x="10426700" y="60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107662</xdr:rowOff>
    </xdr:from>
    <xdr:ext cx="469744" cy="259045"/>
    <xdr:sp macro="" textlink="">
      <xdr:nvSpPr>
        <xdr:cNvPr id="307" name="労働費該当値テキスト"/>
        <xdr:cNvSpPr txBox="1"/>
      </xdr:nvSpPr>
      <xdr:spPr>
        <a:xfrm>
          <a:off x="10528300" y="593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112675</xdr:rowOff>
    </xdr:from>
    <xdr:to>
      <xdr:col>50</xdr:col>
      <xdr:colOff>165100</xdr:colOff>
      <xdr:row>37</xdr:row>
      <xdr:rowOff>42825</xdr:rowOff>
    </xdr:to>
    <xdr:sp macro="" textlink="">
      <xdr:nvSpPr>
        <xdr:cNvPr id="308" name="楕円 307"/>
        <xdr:cNvSpPr/>
      </xdr:nvSpPr>
      <xdr:spPr>
        <a:xfrm>
          <a:off x="9588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59352</xdr:rowOff>
    </xdr:from>
    <xdr:ext cx="378565" cy="259045"/>
    <xdr:sp macro="" textlink="">
      <xdr:nvSpPr>
        <xdr:cNvPr id="309" name="テキスト ボックス 308"/>
        <xdr:cNvSpPr txBox="1"/>
      </xdr:nvSpPr>
      <xdr:spPr>
        <a:xfrm>
          <a:off x="9450017" y="6060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93015</xdr:rowOff>
    </xdr:from>
    <xdr:to>
      <xdr:col>46</xdr:col>
      <xdr:colOff>38100</xdr:colOff>
      <xdr:row>37</xdr:row>
      <xdr:rowOff>23165</xdr:rowOff>
    </xdr:to>
    <xdr:sp macro="" textlink="">
      <xdr:nvSpPr>
        <xdr:cNvPr id="310" name="楕円 309"/>
        <xdr:cNvSpPr/>
      </xdr:nvSpPr>
      <xdr:spPr>
        <a:xfrm>
          <a:off x="8699500" y="62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39692</xdr:rowOff>
    </xdr:from>
    <xdr:ext cx="378565" cy="259045"/>
    <xdr:sp macro="" textlink="">
      <xdr:nvSpPr>
        <xdr:cNvPr id="311" name="テキスト ボックス 310"/>
        <xdr:cNvSpPr txBox="1"/>
      </xdr:nvSpPr>
      <xdr:spPr>
        <a:xfrm>
          <a:off x="8561017" y="6040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98958</xdr:rowOff>
    </xdr:from>
    <xdr:to>
      <xdr:col>41</xdr:col>
      <xdr:colOff>101600</xdr:colOff>
      <xdr:row>37</xdr:row>
      <xdr:rowOff>29108</xdr:rowOff>
    </xdr:to>
    <xdr:sp macro="" textlink="">
      <xdr:nvSpPr>
        <xdr:cNvPr id="312" name="楕円 311"/>
        <xdr:cNvSpPr/>
      </xdr:nvSpPr>
      <xdr:spPr>
        <a:xfrm>
          <a:off x="7810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45635</xdr:rowOff>
    </xdr:from>
    <xdr:ext cx="378565" cy="259045"/>
    <xdr:sp macro="" textlink="">
      <xdr:nvSpPr>
        <xdr:cNvPr id="313" name="テキスト ボックス 312"/>
        <xdr:cNvSpPr txBox="1"/>
      </xdr:nvSpPr>
      <xdr:spPr>
        <a:xfrm>
          <a:off x="7672017" y="6046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14" name="楕円 313"/>
        <xdr:cNvSpPr/>
      </xdr:nvSpPr>
      <xdr:spPr>
        <a:xfrm>
          <a:off x="6921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15" name="テキスト ボックス 314"/>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1" name="直線コネクタ 340"/>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2" name="農林水産業費最小値テキスト"/>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3" name="直線コネクタ 342"/>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4" name="農林水産業費最大値テキスト"/>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5" name="直線コネクタ 344"/>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111941</xdr:rowOff>
    </xdr:from>
    <xdr:to>
      <xdr:col>55</xdr:col>
      <xdr:colOff>0</xdr:colOff>
      <xdr:row>57</xdr:row>
      <xdr:rowOff>165581</xdr:rowOff>
    </xdr:to>
    <xdr:cxnSp macro="">
      <xdr:nvCxnSpPr>
        <xdr:cNvPr id="346" name="直線コネクタ 345"/>
        <xdr:cNvCxnSpPr/>
      </xdr:nvCxnSpPr>
      <xdr:spPr>
        <a:xfrm flipV="1">
          <a:off x="9639300" y="9884591"/>
          <a:ext cx="838200" cy="5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7" name="農林水産業費平均値テキスト"/>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8" name="フローチャート: 判断 347"/>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165581</xdr:rowOff>
    </xdr:from>
    <xdr:to>
      <xdr:col>50</xdr:col>
      <xdr:colOff>114300</xdr:colOff>
      <xdr:row>57</xdr:row>
      <xdr:rowOff>169467</xdr:rowOff>
    </xdr:to>
    <xdr:cxnSp macro="">
      <xdr:nvCxnSpPr>
        <xdr:cNvPr id="349" name="直線コネクタ 348"/>
        <xdr:cNvCxnSpPr/>
      </xdr:nvCxnSpPr>
      <xdr:spPr>
        <a:xfrm flipV="1">
          <a:off x="8750300" y="9938231"/>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0" name="フローチャート: 判断 349"/>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1" name="テキスト ボックス 350"/>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149971</xdr:rowOff>
    </xdr:from>
    <xdr:to>
      <xdr:col>45</xdr:col>
      <xdr:colOff>177800</xdr:colOff>
      <xdr:row>57</xdr:row>
      <xdr:rowOff>169467</xdr:rowOff>
    </xdr:to>
    <xdr:cxnSp macro="">
      <xdr:nvCxnSpPr>
        <xdr:cNvPr id="352" name="直線コネクタ 351"/>
        <xdr:cNvCxnSpPr/>
      </xdr:nvCxnSpPr>
      <xdr:spPr>
        <a:xfrm>
          <a:off x="7861300" y="9922621"/>
          <a:ext cx="889000" cy="1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3" name="フローチャート: 判断 352"/>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4" name="テキスト ボックス 353"/>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142917</xdr:rowOff>
    </xdr:from>
    <xdr:to>
      <xdr:col>41</xdr:col>
      <xdr:colOff>50800</xdr:colOff>
      <xdr:row>57</xdr:row>
      <xdr:rowOff>149971</xdr:rowOff>
    </xdr:to>
    <xdr:cxnSp macro="">
      <xdr:nvCxnSpPr>
        <xdr:cNvPr id="355" name="直線コネクタ 354"/>
        <xdr:cNvCxnSpPr/>
      </xdr:nvCxnSpPr>
      <xdr:spPr>
        <a:xfrm>
          <a:off x="6972300" y="9915567"/>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6" name="フローチャート: 判断 355"/>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7" name="テキスト ボックス 356"/>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8" name="フローチャート: 判断 357"/>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59" name="テキスト ボックス 358"/>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61141</xdr:rowOff>
    </xdr:from>
    <xdr:to>
      <xdr:col>55</xdr:col>
      <xdr:colOff>50800</xdr:colOff>
      <xdr:row>57</xdr:row>
      <xdr:rowOff>162741</xdr:rowOff>
    </xdr:to>
    <xdr:sp macro="" textlink="">
      <xdr:nvSpPr>
        <xdr:cNvPr id="365" name="楕円 364"/>
        <xdr:cNvSpPr/>
      </xdr:nvSpPr>
      <xdr:spPr>
        <a:xfrm>
          <a:off x="10426700" y="983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39568</xdr:rowOff>
    </xdr:from>
    <xdr:ext cx="534377" cy="259045"/>
    <xdr:sp macro="" textlink="">
      <xdr:nvSpPr>
        <xdr:cNvPr id="366" name="農林水産業費該当値テキスト"/>
        <xdr:cNvSpPr txBox="1"/>
      </xdr:nvSpPr>
      <xdr:spPr>
        <a:xfrm>
          <a:off x="10528300" y="98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114781</xdr:rowOff>
    </xdr:from>
    <xdr:to>
      <xdr:col>50</xdr:col>
      <xdr:colOff>165100</xdr:colOff>
      <xdr:row>58</xdr:row>
      <xdr:rowOff>44931</xdr:rowOff>
    </xdr:to>
    <xdr:sp macro="" textlink="">
      <xdr:nvSpPr>
        <xdr:cNvPr id="367" name="楕円 366"/>
        <xdr:cNvSpPr/>
      </xdr:nvSpPr>
      <xdr:spPr>
        <a:xfrm>
          <a:off x="9588500" y="98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36058</xdr:rowOff>
    </xdr:from>
    <xdr:ext cx="534377" cy="259045"/>
    <xdr:sp macro="" textlink="">
      <xdr:nvSpPr>
        <xdr:cNvPr id="368" name="テキスト ボックス 367"/>
        <xdr:cNvSpPr txBox="1"/>
      </xdr:nvSpPr>
      <xdr:spPr>
        <a:xfrm>
          <a:off x="9372111" y="99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118667</xdr:rowOff>
    </xdr:from>
    <xdr:to>
      <xdr:col>46</xdr:col>
      <xdr:colOff>38100</xdr:colOff>
      <xdr:row>58</xdr:row>
      <xdr:rowOff>48817</xdr:rowOff>
    </xdr:to>
    <xdr:sp macro="" textlink="">
      <xdr:nvSpPr>
        <xdr:cNvPr id="369" name="楕円 368"/>
        <xdr:cNvSpPr/>
      </xdr:nvSpPr>
      <xdr:spPr>
        <a:xfrm>
          <a:off x="8699500" y="98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39944</xdr:rowOff>
    </xdr:from>
    <xdr:ext cx="534377" cy="259045"/>
    <xdr:sp macro="" textlink="">
      <xdr:nvSpPr>
        <xdr:cNvPr id="370" name="テキスト ボックス 369"/>
        <xdr:cNvSpPr txBox="1"/>
      </xdr:nvSpPr>
      <xdr:spPr>
        <a:xfrm>
          <a:off x="8483111" y="99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99171</xdr:rowOff>
    </xdr:from>
    <xdr:to>
      <xdr:col>41</xdr:col>
      <xdr:colOff>101600</xdr:colOff>
      <xdr:row>58</xdr:row>
      <xdr:rowOff>29321</xdr:rowOff>
    </xdr:to>
    <xdr:sp macro="" textlink="">
      <xdr:nvSpPr>
        <xdr:cNvPr id="371" name="楕円 370"/>
        <xdr:cNvSpPr/>
      </xdr:nvSpPr>
      <xdr:spPr>
        <a:xfrm>
          <a:off x="7810500" y="98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20448</xdr:rowOff>
    </xdr:from>
    <xdr:ext cx="534377" cy="259045"/>
    <xdr:sp macro="" textlink="">
      <xdr:nvSpPr>
        <xdr:cNvPr id="372" name="テキスト ボックス 371"/>
        <xdr:cNvSpPr txBox="1"/>
      </xdr:nvSpPr>
      <xdr:spPr>
        <a:xfrm>
          <a:off x="7594111" y="99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92117</xdr:rowOff>
    </xdr:from>
    <xdr:to>
      <xdr:col>36</xdr:col>
      <xdr:colOff>165100</xdr:colOff>
      <xdr:row>58</xdr:row>
      <xdr:rowOff>22267</xdr:rowOff>
    </xdr:to>
    <xdr:sp macro="" textlink="">
      <xdr:nvSpPr>
        <xdr:cNvPr id="373" name="楕円 372"/>
        <xdr:cNvSpPr/>
      </xdr:nvSpPr>
      <xdr:spPr>
        <a:xfrm>
          <a:off x="6921500" y="98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13394</xdr:rowOff>
    </xdr:from>
    <xdr:ext cx="534377" cy="259045"/>
    <xdr:sp macro="" textlink="">
      <xdr:nvSpPr>
        <xdr:cNvPr id="374" name="テキスト ボックス 373"/>
        <xdr:cNvSpPr txBox="1"/>
      </xdr:nvSpPr>
      <xdr:spPr>
        <a:xfrm>
          <a:off x="6705111" y="995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0" name="直線コネクタ 399"/>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1" name="商工費最小値テキスト"/>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2" name="直線コネクタ 401"/>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3" name="商工費最大値テキスト"/>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4" name="直線コネクタ 403"/>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65928</xdr:rowOff>
    </xdr:from>
    <xdr:to>
      <xdr:col>55</xdr:col>
      <xdr:colOff>0</xdr:colOff>
      <xdr:row>75</xdr:row>
      <xdr:rowOff>70467</xdr:rowOff>
    </xdr:to>
    <xdr:cxnSp macro="">
      <xdr:nvCxnSpPr>
        <xdr:cNvPr id="405" name="直線コネクタ 404"/>
        <xdr:cNvCxnSpPr/>
      </xdr:nvCxnSpPr>
      <xdr:spPr>
        <a:xfrm flipV="1">
          <a:off x="9639300" y="12581778"/>
          <a:ext cx="838200" cy="34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6" name="商工費平均値テキスト"/>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7" name="フローチャート: 判断 406"/>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32486</xdr:rowOff>
    </xdr:from>
    <xdr:to>
      <xdr:col>50</xdr:col>
      <xdr:colOff>114300</xdr:colOff>
      <xdr:row>75</xdr:row>
      <xdr:rowOff>70467</xdr:rowOff>
    </xdr:to>
    <xdr:cxnSp macro="">
      <xdr:nvCxnSpPr>
        <xdr:cNvPr id="408" name="直線コネクタ 407"/>
        <xdr:cNvCxnSpPr/>
      </xdr:nvCxnSpPr>
      <xdr:spPr>
        <a:xfrm>
          <a:off x="8750300" y="12891236"/>
          <a:ext cx="8890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09" name="フローチャート: 判断 408"/>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xdr:rowOff>
    </xdr:from>
    <xdr:ext cx="534377" cy="259045"/>
    <xdr:sp macro="" textlink="">
      <xdr:nvSpPr>
        <xdr:cNvPr id="410" name="テキスト ボックス 409"/>
        <xdr:cNvSpPr txBox="1"/>
      </xdr:nvSpPr>
      <xdr:spPr>
        <a:xfrm>
          <a:off x="9372111" y="132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1234</xdr:rowOff>
    </xdr:from>
    <xdr:to>
      <xdr:col>45</xdr:col>
      <xdr:colOff>177800</xdr:colOff>
      <xdr:row>75</xdr:row>
      <xdr:rowOff>32486</xdr:rowOff>
    </xdr:to>
    <xdr:cxnSp macro="">
      <xdr:nvCxnSpPr>
        <xdr:cNvPr id="411" name="直線コネクタ 410"/>
        <xdr:cNvCxnSpPr/>
      </xdr:nvCxnSpPr>
      <xdr:spPr>
        <a:xfrm>
          <a:off x="7861300" y="12859984"/>
          <a:ext cx="889000" cy="3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2" name="フローチャート: 判断 411"/>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129016</xdr:rowOff>
    </xdr:from>
    <xdr:ext cx="534377" cy="259045"/>
    <xdr:sp macro="" textlink="">
      <xdr:nvSpPr>
        <xdr:cNvPr id="413" name="テキスト ボックス 412"/>
        <xdr:cNvSpPr txBox="1"/>
      </xdr:nvSpPr>
      <xdr:spPr>
        <a:xfrm>
          <a:off x="8483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1234</xdr:rowOff>
    </xdr:from>
    <xdr:to>
      <xdr:col>41</xdr:col>
      <xdr:colOff>50800</xdr:colOff>
      <xdr:row>75</xdr:row>
      <xdr:rowOff>95678</xdr:rowOff>
    </xdr:to>
    <xdr:cxnSp macro="">
      <xdr:nvCxnSpPr>
        <xdr:cNvPr id="414" name="直線コネクタ 413"/>
        <xdr:cNvCxnSpPr/>
      </xdr:nvCxnSpPr>
      <xdr:spPr>
        <a:xfrm flipV="1">
          <a:off x="6972300" y="12859984"/>
          <a:ext cx="889000" cy="9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5" name="フローチャート: 判断 414"/>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140284</xdr:rowOff>
    </xdr:from>
    <xdr:ext cx="534377" cy="259045"/>
    <xdr:sp macro="" textlink="">
      <xdr:nvSpPr>
        <xdr:cNvPr id="416" name="テキスト ボックス 415"/>
        <xdr:cNvSpPr txBox="1"/>
      </xdr:nvSpPr>
      <xdr:spPr>
        <a:xfrm>
          <a:off x="7594111" y="131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7" name="フローチャート: 判断 416"/>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10307</xdr:rowOff>
    </xdr:from>
    <xdr:ext cx="534377" cy="259045"/>
    <xdr:sp macro="" textlink="">
      <xdr:nvSpPr>
        <xdr:cNvPr id="418" name="テキスト ボックス 417"/>
        <xdr:cNvSpPr txBox="1"/>
      </xdr:nvSpPr>
      <xdr:spPr>
        <a:xfrm>
          <a:off x="6705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15128</xdr:rowOff>
    </xdr:from>
    <xdr:to>
      <xdr:col>55</xdr:col>
      <xdr:colOff>50800</xdr:colOff>
      <xdr:row>73</xdr:row>
      <xdr:rowOff>116728</xdr:rowOff>
    </xdr:to>
    <xdr:sp macro="" textlink="">
      <xdr:nvSpPr>
        <xdr:cNvPr id="424" name="楕円 423"/>
        <xdr:cNvSpPr/>
      </xdr:nvSpPr>
      <xdr:spPr>
        <a:xfrm>
          <a:off x="10426700" y="1253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38005</xdr:rowOff>
    </xdr:from>
    <xdr:ext cx="534377" cy="259045"/>
    <xdr:sp macro="" textlink="">
      <xdr:nvSpPr>
        <xdr:cNvPr id="425" name="商工費該当値テキスト"/>
        <xdr:cNvSpPr txBox="1"/>
      </xdr:nvSpPr>
      <xdr:spPr>
        <a:xfrm>
          <a:off x="10528300" y="1238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19667</xdr:rowOff>
    </xdr:from>
    <xdr:to>
      <xdr:col>50</xdr:col>
      <xdr:colOff>165100</xdr:colOff>
      <xdr:row>75</xdr:row>
      <xdr:rowOff>121267</xdr:rowOff>
    </xdr:to>
    <xdr:sp macro="" textlink="">
      <xdr:nvSpPr>
        <xdr:cNvPr id="426" name="楕円 425"/>
        <xdr:cNvSpPr/>
      </xdr:nvSpPr>
      <xdr:spPr>
        <a:xfrm>
          <a:off x="9588500" y="128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137794</xdr:rowOff>
    </xdr:from>
    <xdr:ext cx="534377" cy="259045"/>
    <xdr:sp macro="" textlink="">
      <xdr:nvSpPr>
        <xdr:cNvPr id="427" name="テキスト ボックス 426"/>
        <xdr:cNvSpPr txBox="1"/>
      </xdr:nvSpPr>
      <xdr:spPr>
        <a:xfrm>
          <a:off x="9372111" y="1265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153136</xdr:rowOff>
    </xdr:from>
    <xdr:to>
      <xdr:col>46</xdr:col>
      <xdr:colOff>38100</xdr:colOff>
      <xdr:row>75</xdr:row>
      <xdr:rowOff>83286</xdr:rowOff>
    </xdr:to>
    <xdr:sp macro="" textlink="">
      <xdr:nvSpPr>
        <xdr:cNvPr id="428" name="楕円 427"/>
        <xdr:cNvSpPr/>
      </xdr:nvSpPr>
      <xdr:spPr>
        <a:xfrm>
          <a:off x="8699500" y="128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99813</xdr:rowOff>
    </xdr:from>
    <xdr:ext cx="534377" cy="259045"/>
    <xdr:sp macro="" textlink="">
      <xdr:nvSpPr>
        <xdr:cNvPr id="429" name="テキスト ボックス 428"/>
        <xdr:cNvSpPr txBox="1"/>
      </xdr:nvSpPr>
      <xdr:spPr>
        <a:xfrm>
          <a:off x="8483111" y="126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121884</xdr:rowOff>
    </xdr:from>
    <xdr:to>
      <xdr:col>41</xdr:col>
      <xdr:colOff>101600</xdr:colOff>
      <xdr:row>75</xdr:row>
      <xdr:rowOff>52034</xdr:rowOff>
    </xdr:to>
    <xdr:sp macro="" textlink="">
      <xdr:nvSpPr>
        <xdr:cNvPr id="430" name="楕円 429"/>
        <xdr:cNvSpPr/>
      </xdr:nvSpPr>
      <xdr:spPr>
        <a:xfrm>
          <a:off x="7810500" y="1280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68561</xdr:rowOff>
    </xdr:from>
    <xdr:ext cx="534377" cy="259045"/>
    <xdr:sp macro="" textlink="">
      <xdr:nvSpPr>
        <xdr:cNvPr id="431" name="テキスト ボックス 430"/>
        <xdr:cNvSpPr txBox="1"/>
      </xdr:nvSpPr>
      <xdr:spPr>
        <a:xfrm>
          <a:off x="7594111" y="1258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44878</xdr:rowOff>
    </xdr:from>
    <xdr:to>
      <xdr:col>36</xdr:col>
      <xdr:colOff>165100</xdr:colOff>
      <xdr:row>75</xdr:row>
      <xdr:rowOff>146478</xdr:rowOff>
    </xdr:to>
    <xdr:sp macro="" textlink="">
      <xdr:nvSpPr>
        <xdr:cNvPr id="432" name="楕円 431"/>
        <xdr:cNvSpPr/>
      </xdr:nvSpPr>
      <xdr:spPr>
        <a:xfrm>
          <a:off x="6921500" y="1290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163005</xdr:rowOff>
    </xdr:from>
    <xdr:ext cx="534377" cy="259045"/>
    <xdr:sp macro="" textlink="">
      <xdr:nvSpPr>
        <xdr:cNvPr id="433" name="テキスト ボックス 432"/>
        <xdr:cNvSpPr txBox="1"/>
      </xdr:nvSpPr>
      <xdr:spPr>
        <a:xfrm>
          <a:off x="6705111" y="1267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0" name="直線コネクタ 459"/>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1" name="土木費最小値テキスト"/>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2" name="直線コネクタ 461"/>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3" name="土木費最大値テキスト"/>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4" name="直線コネクタ 463"/>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12632</xdr:rowOff>
    </xdr:from>
    <xdr:to>
      <xdr:col>55</xdr:col>
      <xdr:colOff>0</xdr:colOff>
      <xdr:row>97</xdr:row>
      <xdr:rowOff>128189</xdr:rowOff>
    </xdr:to>
    <xdr:cxnSp macro="">
      <xdr:nvCxnSpPr>
        <xdr:cNvPr id="465" name="直線コネクタ 464"/>
        <xdr:cNvCxnSpPr/>
      </xdr:nvCxnSpPr>
      <xdr:spPr>
        <a:xfrm flipV="1">
          <a:off x="9639300" y="16643282"/>
          <a:ext cx="8382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6" name="土木費平均値テキスト"/>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7" name="フローチャート: 判断 466"/>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108920</xdr:rowOff>
    </xdr:from>
    <xdr:to>
      <xdr:col>50</xdr:col>
      <xdr:colOff>114300</xdr:colOff>
      <xdr:row>97</xdr:row>
      <xdr:rowOff>128189</xdr:rowOff>
    </xdr:to>
    <xdr:cxnSp macro="">
      <xdr:nvCxnSpPr>
        <xdr:cNvPr id="468" name="直線コネクタ 467"/>
        <xdr:cNvCxnSpPr/>
      </xdr:nvCxnSpPr>
      <xdr:spPr>
        <a:xfrm>
          <a:off x="8750300" y="16739570"/>
          <a:ext cx="889000" cy="1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69" name="フローチャート: 判断 468"/>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0" name="テキスト ボックス 469"/>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90241</xdr:rowOff>
    </xdr:from>
    <xdr:to>
      <xdr:col>45</xdr:col>
      <xdr:colOff>177800</xdr:colOff>
      <xdr:row>97</xdr:row>
      <xdr:rowOff>108920</xdr:rowOff>
    </xdr:to>
    <xdr:cxnSp macro="">
      <xdr:nvCxnSpPr>
        <xdr:cNvPr id="471" name="直線コネクタ 470"/>
        <xdr:cNvCxnSpPr/>
      </xdr:nvCxnSpPr>
      <xdr:spPr>
        <a:xfrm>
          <a:off x="7861300" y="16720891"/>
          <a:ext cx="8890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2" name="フローチャート: 判断 471"/>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3" name="テキスト ボックス 472"/>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56979</xdr:rowOff>
    </xdr:from>
    <xdr:to>
      <xdr:col>41</xdr:col>
      <xdr:colOff>50800</xdr:colOff>
      <xdr:row>97</xdr:row>
      <xdr:rowOff>90241</xdr:rowOff>
    </xdr:to>
    <xdr:cxnSp macro="">
      <xdr:nvCxnSpPr>
        <xdr:cNvPr id="474" name="直線コネクタ 473"/>
        <xdr:cNvCxnSpPr/>
      </xdr:nvCxnSpPr>
      <xdr:spPr>
        <a:xfrm>
          <a:off x="6972300" y="16687629"/>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5" name="フローチャート: 判断 474"/>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6" name="テキスト ボックス 475"/>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7" name="フローチャート: 判断 476"/>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8" name="テキスト ボックス 477"/>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133282</xdr:rowOff>
    </xdr:from>
    <xdr:to>
      <xdr:col>55</xdr:col>
      <xdr:colOff>50800</xdr:colOff>
      <xdr:row>97</xdr:row>
      <xdr:rowOff>63432</xdr:rowOff>
    </xdr:to>
    <xdr:sp macro="" textlink="">
      <xdr:nvSpPr>
        <xdr:cNvPr id="484" name="楕円 483"/>
        <xdr:cNvSpPr/>
      </xdr:nvSpPr>
      <xdr:spPr>
        <a:xfrm>
          <a:off x="10426700" y="1659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111709</xdr:rowOff>
    </xdr:from>
    <xdr:ext cx="534377" cy="259045"/>
    <xdr:sp macro="" textlink="">
      <xdr:nvSpPr>
        <xdr:cNvPr id="485" name="土木費該当値テキスト"/>
        <xdr:cNvSpPr txBox="1"/>
      </xdr:nvSpPr>
      <xdr:spPr>
        <a:xfrm>
          <a:off x="10528300" y="165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77389</xdr:rowOff>
    </xdr:from>
    <xdr:to>
      <xdr:col>50</xdr:col>
      <xdr:colOff>165100</xdr:colOff>
      <xdr:row>98</xdr:row>
      <xdr:rowOff>7539</xdr:rowOff>
    </xdr:to>
    <xdr:sp macro="" textlink="">
      <xdr:nvSpPr>
        <xdr:cNvPr id="486" name="楕円 485"/>
        <xdr:cNvSpPr/>
      </xdr:nvSpPr>
      <xdr:spPr>
        <a:xfrm>
          <a:off x="9588500" y="167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170116</xdr:rowOff>
    </xdr:from>
    <xdr:ext cx="534377" cy="259045"/>
    <xdr:sp macro="" textlink="">
      <xdr:nvSpPr>
        <xdr:cNvPr id="487" name="テキスト ボックス 486"/>
        <xdr:cNvSpPr txBox="1"/>
      </xdr:nvSpPr>
      <xdr:spPr>
        <a:xfrm>
          <a:off x="9372111" y="1680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58120</xdr:rowOff>
    </xdr:from>
    <xdr:to>
      <xdr:col>46</xdr:col>
      <xdr:colOff>38100</xdr:colOff>
      <xdr:row>97</xdr:row>
      <xdr:rowOff>159720</xdr:rowOff>
    </xdr:to>
    <xdr:sp macro="" textlink="">
      <xdr:nvSpPr>
        <xdr:cNvPr id="488" name="楕円 487"/>
        <xdr:cNvSpPr/>
      </xdr:nvSpPr>
      <xdr:spPr>
        <a:xfrm>
          <a:off x="8699500" y="166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150847</xdr:rowOff>
    </xdr:from>
    <xdr:ext cx="534377" cy="259045"/>
    <xdr:sp macro="" textlink="">
      <xdr:nvSpPr>
        <xdr:cNvPr id="489" name="テキスト ボックス 488"/>
        <xdr:cNvSpPr txBox="1"/>
      </xdr:nvSpPr>
      <xdr:spPr>
        <a:xfrm>
          <a:off x="8483111" y="16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39441</xdr:rowOff>
    </xdr:from>
    <xdr:to>
      <xdr:col>41</xdr:col>
      <xdr:colOff>101600</xdr:colOff>
      <xdr:row>97</xdr:row>
      <xdr:rowOff>141041</xdr:rowOff>
    </xdr:to>
    <xdr:sp macro="" textlink="">
      <xdr:nvSpPr>
        <xdr:cNvPr id="490" name="楕円 489"/>
        <xdr:cNvSpPr/>
      </xdr:nvSpPr>
      <xdr:spPr>
        <a:xfrm>
          <a:off x="7810500" y="166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132168</xdr:rowOff>
    </xdr:from>
    <xdr:ext cx="534377" cy="259045"/>
    <xdr:sp macro="" textlink="">
      <xdr:nvSpPr>
        <xdr:cNvPr id="491" name="テキスト ボックス 490"/>
        <xdr:cNvSpPr txBox="1"/>
      </xdr:nvSpPr>
      <xdr:spPr>
        <a:xfrm>
          <a:off x="7594111" y="1676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6179</xdr:rowOff>
    </xdr:from>
    <xdr:to>
      <xdr:col>36</xdr:col>
      <xdr:colOff>165100</xdr:colOff>
      <xdr:row>97</xdr:row>
      <xdr:rowOff>107779</xdr:rowOff>
    </xdr:to>
    <xdr:sp macro="" textlink="">
      <xdr:nvSpPr>
        <xdr:cNvPr id="492" name="楕円 491"/>
        <xdr:cNvSpPr/>
      </xdr:nvSpPr>
      <xdr:spPr>
        <a:xfrm>
          <a:off x="6921500" y="166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98906</xdr:rowOff>
    </xdr:from>
    <xdr:ext cx="534377" cy="259045"/>
    <xdr:sp macro="" textlink="">
      <xdr:nvSpPr>
        <xdr:cNvPr id="493" name="テキスト ボックス 492"/>
        <xdr:cNvSpPr txBox="1"/>
      </xdr:nvSpPr>
      <xdr:spPr>
        <a:xfrm>
          <a:off x="6705111" y="1672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5" name="直線コネクタ 514"/>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6" name="消防費最小値テキスト"/>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7" name="直線コネクタ 516"/>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8" name="消防費最大値テキスト"/>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9" name="直線コネクタ 518"/>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37457</xdr:rowOff>
    </xdr:from>
    <xdr:to>
      <xdr:col>85</xdr:col>
      <xdr:colOff>127000</xdr:colOff>
      <xdr:row>38</xdr:row>
      <xdr:rowOff>58062</xdr:rowOff>
    </xdr:to>
    <xdr:cxnSp macro="">
      <xdr:nvCxnSpPr>
        <xdr:cNvPr id="520" name="直線コネクタ 519"/>
        <xdr:cNvCxnSpPr/>
      </xdr:nvCxnSpPr>
      <xdr:spPr>
        <a:xfrm flipV="1">
          <a:off x="15481300" y="6552557"/>
          <a:ext cx="838200" cy="2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1" name="消防費平均値テキスト"/>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2" name="フローチャート: 判断 521"/>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58062</xdr:rowOff>
    </xdr:from>
    <xdr:to>
      <xdr:col>81</xdr:col>
      <xdr:colOff>50800</xdr:colOff>
      <xdr:row>38</xdr:row>
      <xdr:rowOff>62232</xdr:rowOff>
    </xdr:to>
    <xdr:cxnSp macro="">
      <xdr:nvCxnSpPr>
        <xdr:cNvPr id="523" name="直線コネクタ 522"/>
        <xdr:cNvCxnSpPr/>
      </xdr:nvCxnSpPr>
      <xdr:spPr>
        <a:xfrm flipV="1">
          <a:off x="14592300" y="6573162"/>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4" name="フローチャート: 判断 523"/>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5" name="テキスト ボックス 524"/>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62232</xdr:rowOff>
    </xdr:from>
    <xdr:to>
      <xdr:col>76</xdr:col>
      <xdr:colOff>114300</xdr:colOff>
      <xdr:row>38</xdr:row>
      <xdr:rowOff>64710</xdr:rowOff>
    </xdr:to>
    <xdr:cxnSp macro="">
      <xdr:nvCxnSpPr>
        <xdr:cNvPr id="526" name="直線コネクタ 525"/>
        <xdr:cNvCxnSpPr/>
      </xdr:nvCxnSpPr>
      <xdr:spPr>
        <a:xfrm flipV="1">
          <a:off x="13703300" y="6577332"/>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7" name="フローチャート: 判断 526"/>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8" name="テキスト ボックス 527"/>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61171</xdr:rowOff>
    </xdr:from>
    <xdr:to>
      <xdr:col>71</xdr:col>
      <xdr:colOff>177800</xdr:colOff>
      <xdr:row>38</xdr:row>
      <xdr:rowOff>64710</xdr:rowOff>
    </xdr:to>
    <xdr:cxnSp macro="">
      <xdr:nvCxnSpPr>
        <xdr:cNvPr id="529" name="直線コネクタ 528"/>
        <xdr:cNvCxnSpPr/>
      </xdr:nvCxnSpPr>
      <xdr:spPr>
        <a:xfrm>
          <a:off x="12814300" y="6576271"/>
          <a:ext cx="889000" cy="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0" name="フローチャート: 判断 529"/>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1" name="テキスト ボックス 530"/>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2" name="フローチャート: 判断 531"/>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3" name="テキスト ボックス 532"/>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158106</xdr:rowOff>
    </xdr:from>
    <xdr:to>
      <xdr:col>85</xdr:col>
      <xdr:colOff>177800</xdr:colOff>
      <xdr:row>38</xdr:row>
      <xdr:rowOff>88257</xdr:rowOff>
    </xdr:to>
    <xdr:sp macro="" textlink="">
      <xdr:nvSpPr>
        <xdr:cNvPr id="539" name="楕円 538"/>
        <xdr:cNvSpPr/>
      </xdr:nvSpPr>
      <xdr:spPr>
        <a:xfrm>
          <a:off x="16268700" y="65017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40" name="消防費該当値テキスト"/>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7262</xdr:rowOff>
    </xdr:from>
    <xdr:to>
      <xdr:col>81</xdr:col>
      <xdr:colOff>101600</xdr:colOff>
      <xdr:row>38</xdr:row>
      <xdr:rowOff>108862</xdr:rowOff>
    </xdr:to>
    <xdr:sp macro="" textlink="">
      <xdr:nvSpPr>
        <xdr:cNvPr id="541" name="楕円 540"/>
        <xdr:cNvSpPr/>
      </xdr:nvSpPr>
      <xdr:spPr>
        <a:xfrm>
          <a:off x="15430500" y="65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99989</xdr:rowOff>
    </xdr:from>
    <xdr:ext cx="534377" cy="259045"/>
    <xdr:sp macro="" textlink="">
      <xdr:nvSpPr>
        <xdr:cNvPr id="542" name="テキスト ボックス 541"/>
        <xdr:cNvSpPr txBox="1"/>
      </xdr:nvSpPr>
      <xdr:spPr>
        <a:xfrm>
          <a:off x="15214111" y="66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11432</xdr:rowOff>
    </xdr:from>
    <xdr:to>
      <xdr:col>76</xdr:col>
      <xdr:colOff>165100</xdr:colOff>
      <xdr:row>38</xdr:row>
      <xdr:rowOff>113032</xdr:rowOff>
    </xdr:to>
    <xdr:sp macro="" textlink="">
      <xdr:nvSpPr>
        <xdr:cNvPr id="543" name="楕円 542"/>
        <xdr:cNvSpPr/>
      </xdr:nvSpPr>
      <xdr:spPr>
        <a:xfrm>
          <a:off x="14541500" y="65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104159</xdr:rowOff>
    </xdr:from>
    <xdr:ext cx="534377" cy="259045"/>
    <xdr:sp macro="" textlink="">
      <xdr:nvSpPr>
        <xdr:cNvPr id="544" name="テキスト ボックス 543"/>
        <xdr:cNvSpPr txBox="1"/>
      </xdr:nvSpPr>
      <xdr:spPr>
        <a:xfrm>
          <a:off x="14325111" y="66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13910</xdr:rowOff>
    </xdr:from>
    <xdr:to>
      <xdr:col>72</xdr:col>
      <xdr:colOff>38100</xdr:colOff>
      <xdr:row>38</xdr:row>
      <xdr:rowOff>115510</xdr:rowOff>
    </xdr:to>
    <xdr:sp macro="" textlink="">
      <xdr:nvSpPr>
        <xdr:cNvPr id="545" name="楕円 544"/>
        <xdr:cNvSpPr/>
      </xdr:nvSpPr>
      <xdr:spPr>
        <a:xfrm>
          <a:off x="13652500" y="652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106637</xdr:rowOff>
    </xdr:from>
    <xdr:ext cx="534377" cy="259045"/>
    <xdr:sp macro="" textlink="">
      <xdr:nvSpPr>
        <xdr:cNvPr id="546" name="テキスト ボックス 545"/>
        <xdr:cNvSpPr txBox="1"/>
      </xdr:nvSpPr>
      <xdr:spPr>
        <a:xfrm>
          <a:off x="13436111" y="662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10371</xdr:rowOff>
    </xdr:from>
    <xdr:to>
      <xdr:col>67</xdr:col>
      <xdr:colOff>101600</xdr:colOff>
      <xdr:row>38</xdr:row>
      <xdr:rowOff>111971</xdr:rowOff>
    </xdr:to>
    <xdr:sp macro="" textlink="">
      <xdr:nvSpPr>
        <xdr:cNvPr id="547" name="楕円 546"/>
        <xdr:cNvSpPr/>
      </xdr:nvSpPr>
      <xdr:spPr>
        <a:xfrm>
          <a:off x="12763500" y="65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103098</xdr:rowOff>
    </xdr:from>
    <xdr:ext cx="534377" cy="259045"/>
    <xdr:sp macro="" textlink="">
      <xdr:nvSpPr>
        <xdr:cNvPr id="548" name="テキスト ボックス 547"/>
        <xdr:cNvSpPr txBox="1"/>
      </xdr:nvSpPr>
      <xdr:spPr>
        <a:xfrm>
          <a:off x="12547111" y="661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3" name="直線コネクタ 572"/>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4" name="教育費最小値テキスト"/>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5" name="直線コネクタ 574"/>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6" name="教育費最大値テキスト"/>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7" name="直線コネクタ 576"/>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26981</xdr:rowOff>
    </xdr:from>
    <xdr:to>
      <xdr:col>85</xdr:col>
      <xdr:colOff>127000</xdr:colOff>
      <xdr:row>57</xdr:row>
      <xdr:rowOff>48775</xdr:rowOff>
    </xdr:to>
    <xdr:cxnSp macro="">
      <xdr:nvCxnSpPr>
        <xdr:cNvPr id="578" name="直線コネクタ 577"/>
        <xdr:cNvCxnSpPr/>
      </xdr:nvCxnSpPr>
      <xdr:spPr>
        <a:xfrm>
          <a:off x="15481300" y="9285281"/>
          <a:ext cx="838200" cy="5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79" name="教育費平均値テキスト"/>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0" name="フローチャート: 判断 579"/>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26981</xdr:rowOff>
    </xdr:from>
    <xdr:to>
      <xdr:col>81</xdr:col>
      <xdr:colOff>50800</xdr:colOff>
      <xdr:row>57</xdr:row>
      <xdr:rowOff>160483</xdr:rowOff>
    </xdr:to>
    <xdr:cxnSp macro="">
      <xdr:nvCxnSpPr>
        <xdr:cNvPr id="581" name="直線コネクタ 580"/>
        <xdr:cNvCxnSpPr/>
      </xdr:nvCxnSpPr>
      <xdr:spPr>
        <a:xfrm flipV="1">
          <a:off x="14592300" y="9285281"/>
          <a:ext cx="889000" cy="6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2" name="フローチャート: 判断 581"/>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147337</xdr:rowOff>
    </xdr:from>
    <xdr:ext cx="534377" cy="259045"/>
    <xdr:sp macro="" textlink="">
      <xdr:nvSpPr>
        <xdr:cNvPr id="583" name="テキスト ボックス 582"/>
        <xdr:cNvSpPr txBox="1"/>
      </xdr:nvSpPr>
      <xdr:spPr>
        <a:xfrm>
          <a:off x="15214111"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160483</xdr:rowOff>
    </xdr:from>
    <xdr:to>
      <xdr:col>76</xdr:col>
      <xdr:colOff>114300</xdr:colOff>
      <xdr:row>58</xdr:row>
      <xdr:rowOff>108801</xdr:rowOff>
    </xdr:to>
    <xdr:cxnSp macro="">
      <xdr:nvCxnSpPr>
        <xdr:cNvPr id="584" name="直線コネクタ 583"/>
        <xdr:cNvCxnSpPr/>
      </xdr:nvCxnSpPr>
      <xdr:spPr>
        <a:xfrm flipV="1">
          <a:off x="13703300" y="9933133"/>
          <a:ext cx="889000" cy="11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5" name="フローチャート: 判断 584"/>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93489</xdr:rowOff>
    </xdr:from>
    <xdr:ext cx="534377" cy="259045"/>
    <xdr:sp macro="" textlink="">
      <xdr:nvSpPr>
        <xdr:cNvPr id="586" name="テキスト ボックス 585"/>
        <xdr:cNvSpPr txBox="1"/>
      </xdr:nvSpPr>
      <xdr:spPr>
        <a:xfrm>
          <a:off x="14325111" y="9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108801</xdr:rowOff>
    </xdr:from>
    <xdr:to>
      <xdr:col>71</xdr:col>
      <xdr:colOff>177800</xdr:colOff>
      <xdr:row>59</xdr:row>
      <xdr:rowOff>30734</xdr:rowOff>
    </xdr:to>
    <xdr:cxnSp macro="">
      <xdr:nvCxnSpPr>
        <xdr:cNvPr id="587" name="直線コネクタ 586"/>
        <xdr:cNvCxnSpPr/>
      </xdr:nvCxnSpPr>
      <xdr:spPr>
        <a:xfrm flipV="1">
          <a:off x="12814300" y="10052901"/>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8" name="フローチャート: 判断 587"/>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131342</xdr:rowOff>
    </xdr:from>
    <xdr:ext cx="534377" cy="259045"/>
    <xdr:sp macro="" textlink="">
      <xdr:nvSpPr>
        <xdr:cNvPr id="589" name="テキスト ボックス 588"/>
        <xdr:cNvSpPr txBox="1"/>
      </xdr:nvSpPr>
      <xdr:spPr>
        <a:xfrm>
          <a:off x="13436111" y="95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0" name="フローチャート: 判断 589"/>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107452</xdr:rowOff>
    </xdr:from>
    <xdr:ext cx="534377" cy="259045"/>
    <xdr:sp macro="" textlink="">
      <xdr:nvSpPr>
        <xdr:cNvPr id="591" name="テキスト ボックス 590"/>
        <xdr:cNvSpPr txBox="1"/>
      </xdr:nvSpPr>
      <xdr:spPr>
        <a:xfrm>
          <a:off x="12547111" y="9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169425</xdr:rowOff>
    </xdr:from>
    <xdr:to>
      <xdr:col>85</xdr:col>
      <xdr:colOff>177800</xdr:colOff>
      <xdr:row>57</xdr:row>
      <xdr:rowOff>99575</xdr:rowOff>
    </xdr:to>
    <xdr:sp macro="" textlink="">
      <xdr:nvSpPr>
        <xdr:cNvPr id="597" name="楕円 596"/>
        <xdr:cNvSpPr/>
      </xdr:nvSpPr>
      <xdr:spPr>
        <a:xfrm>
          <a:off x="16268700" y="97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147852</xdr:rowOff>
    </xdr:from>
    <xdr:ext cx="534377" cy="259045"/>
    <xdr:sp macro="" textlink="">
      <xdr:nvSpPr>
        <xdr:cNvPr id="598" name="教育費該当値テキスト"/>
        <xdr:cNvSpPr txBox="1"/>
      </xdr:nvSpPr>
      <xdr:spPr>
        <a:xfrm>
          <a:off x="16370300" y="974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147631</xdr:rowOff>
    </xdr:from>
    <xdr:to>
      <xdr:col>81</xdr:col>
      <xdr:colOff>101600</xdr:colOff>
      <xdr:row>54</xdr:row>
      <xdr:rowOff>77781</xdr:rowOff>
    </xdr:to>
    <xdr:sp macro="" textlink="">
      <xdr:nvSpPr>
        <xdr:cNvPr id="599" name="楕円 598"/>
        <xdr:cNvSpPr/>
      </xdr:nvSpPr>
      <xdr:spPr>
        <a:xfrm>
          <a:off x="15430500" y="92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94308</xdr:rowOff>
    </xdr:from>
    <xdr:ext cx="534377" cy="259045"/>
    <xdr:sp macro="" textlink="">
      <xdr:nvSpPr>
        <xdr:cNvPr id="600" name="テキスト ボックス 599"/>
        <xdr:cNvSpPr txBox="1"/>
      </xdr:nvSpPr>
      <xdr:spPr>
        <a:xfrm>
          <a:off x="15214111" y="90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109683</xdr:rowOff>
    </xdr:from>
    <xdr:to>
      <xdr:col>76</xdr:col>
      <xdr:colOff>165100</xdr:colOff>
      <xdr:row>58</xdr:row>
      <xdr:rowOff>39833</xdr:rowOff>
    </xdr:to>
    <xdr:sp macro="" textlink="">
      <xdr:nvSpPr>
        <xdr:cNvPr id="601" name="楕円 600"/>
        <xdr:cNvSpPr/>
      </xdr:nvSpPr>
      <xdr:spPr>
        <a:xfrm>
          <a:off x="14541500" y="988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30960</xdr:rowOff>
    </xdr:from>
    <xdr:ext cx="534377" cy="259045"/>
    <xdr:sp macro="" textlink="">
      <xdr:nvSpPr>
        <xdr:cNvPr id="602" name="テキスト ボックス 601"/>
        <xdr:cNvSpPr txBox="1"/>
      </xdr:nvSpPr>
      <xdr:spPr>
        <a:xfrm>
          <a:off x="14325111" y="997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58001</xdr:rowOff>
    </xdr:from>
    <xdr:to>
      <xdr:col>72</xdr:col>
      <xdr:colOff>38100</xdr:colOff>
      <xdr:row>58</xdr:row>
      <xdr:rowOff>159601</xdr:rowOff>
    </xdr:to>
    <xdr:sp macro="" textlink="">
      <xdr:nvSpPr>
        <xdr:cNvPr id="603" name="楕円 602"/>
        <xdr:cNvSpPr/>
      </xdr:nvSpPr>
      <xdr:spPr>
        <a:xfrm>
          <a:off x="13652500" y="100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150728</xdr:rowOff>
    </xdr:from>
    <xdr:ext cx="534377" cy="259045"/>
    <xdr:sp macro="" textlink="">
      <xdr:nvSpPr>
        <xdr:cNvPr id="604" name="テキスト ボックス 603"/>
        <xdr:cNvSpPr txBox="1"/>
      </xdr:nvSpPr>
      <xdr:spPr>
        <a:xfrm>
          <a:off x="13436111" y="100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151384</xdr:rowOff>
    </xdr:from>
    <xdr:to>
      <xdr:col>67</xdr:col>
      <xdr:colOff>101600</xdr:colOff>
      <xdr:row>59</xdr:row>
      <xdr:rowOff>81534</xdr:rowOff>
    </xdr:to>
    <xdr:sp macro="" textlink="">
      <xdr:nvSpPr>
        <xdr:cNvPr id="605" name="楕円 604"/>
        <xdr:cNvSpPr/>
      </xdr:nvSpPr>
      <xdr:spPr>
        <a:xfrm>
          <a:off x="12763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72661</xdr:rowOff>
    </xdr:from>
    <xdr:ext cx="534377" cy="259045"/>
    <xdr:sp macro="" textlink="">
      <xdr:nvSpPr>
        <xdr:cNvPr id="606" name="テキスト ボックス 605"/>
        <xdr:cNvSpPr txBox="1"/>
      </xdr:nvSpPr>
      <xdr:spPr>
        <a:xfrm>
          <a:off x="12547111" y="101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2" name="直線コネクタ 631"/>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5" name="災害復旧費最大値テキスト"/>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6" name="直線コネクタ 635"/>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10410</xdr:rowOff>
    </xdr:from>
    <xdr:to>
      <xdr:col>85</xdr:col>
      <xdr:colOff>127000</xdr:colOff>
      <xdr:row>79</xdr:row>
      <xdr:rowOff>98879</xdr:rowOff>
    </xdr:to>
    <xdr:cxnSp macro="">
      <xdr:nvCxnSpPr>
        <xdr:cNvPr id="637" name="直線コネクタ 636"/>
        <xdr:cNvCxnSpPr/>
      </xdr:nvCxnSpPr>
      <xdr:spPr>
        <a:xfrm flipV="1">
          <a:off x="15481300" y="13383510"/>
          <a:ext cx="838200" cy="25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81222</xdr:rowOff>
    </xdr:from>
    <xdr:ext cx="469744" cy="259045"/>
    <xdr:sp macro="" textlink="">
      <xdr:nvSpPr>
        <xdr:cNvPr id="638" name="災害復旧費平均値テキスト"/>
        <xdr:cNvSpPr txBox="1"/>
      </xdr:nvSpPr>
      <xdr:spPr>
        <a:xfrm>
          <a:off x="16370300" y="134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39" name="フローチャート: 判断 638"/>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97899</xdr:rowOff>
    </xdr:from>
    <xdr:to>
      <xdr:col>81</xdr:col>
      <xdr:colOff>50800</xdr:colOff>
      <xdr:row>79</xdr:row>
      <xdr:rowOff>98879</xdr:rowOff>
    </xdr:to>
    <xdr:cxnSp macro="">
      <xdr:nvCxnSpPr>
        <xdr:cNvPr id="640" name="直線コネクタ 639"/>
        <xdr:cNvCxnSpPr/>
      </xdr:nvCxnSpPr>
      <xdr:spPr>
        <a:xfrm>
          <a:off x="14592300" y="1364244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1" name="フローチャート: 判断 640"/>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2" name="テキスト ボックス 641"/>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97899</xdr:rowOff>
    </xdr:from>
    <xdr:to>
      <xdr:col>76</xdr:col>
      <xdr:colOff>114300</xdr:colOff>
      <xdr:row>79</xdr:row>
      <xdr:rowOff>98879</xdr:rowOff>
    </xdr:to>
    <xdr:cxnSp macro="">
      <xdr:nvCxnSpPr>
        <xdr:cNvPr id="643" name="直線コネクタ 642"/>
        <xdr:cNvCxnSpPr/>
      </xdr:nvCxnSpPr>
      <xdr:spPr>
        <a:xfrm flipV="1">
          <a:off x="13703300" y="1364244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4" name="フローチャート: 判断 643"/>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5" name="テキスト ボックス 644"/>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6" name="直線コネクタ 64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7" name="フローチャート: 判断 646"/>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8" name="テキスト ボックス 647"/>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49" name="フローチャート: 判断 648"/>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0" name="テキスト ボックス 649"/>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131060</xdr:rowOff>
    </xdr:from>
    <xdr:to>
      <xdr:col>85</xdr:col>
      <xdr:colOff>177800</xdr:colOff>
      <xdr:row>78</xdr:row>
      <xdr:rowOff>61210</xdr:rowOff>
    </xdr:to>
    <xdr:sp macro="" textlink="">
      <xdr:nvSpPr>
        <xdr:cNvPr id="656" name="楕円 655"/>
        <xdr:cNvSpPr/>
      </xdr:nvSpPr>
      <xdr:spPr>
        <a:xfrm>
          <a:off x="16268700" y="133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153937</xdr:rowOff>
    </xdr:from>
    <xdr:ext cx="534377" cy="259045"/>
    <xdr:sp macro="" textlink="">
      <xdr:nvSpPr>
        <xdr:cNvPr id="657" name="災害復旧費該当値テキスト"/>
        <xdr:cNvSpPr txBox="1"/>
      </xdr:nvSpPr>
      <xdr:spPr>
        <a:xfrm>
          <a:off x="16370300" y="131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8" name="楕円 65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9" name="テキスト ボックス 65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47099</xdr:rowOff>
    </xdr:from>
    <xdr:to>
      <xdr:col>76</xdr:col>
      <xdr:colOff>165100</xdr:colOff>
      <xdr:row>79</xdr:row>
      <xdr:rowOff>148699</xdr:rowOff>
    </xdr:to>
    <xdr:sp macro="" textlink="">
      <xdr:nvSpPr>
        <xdr:cNvPr id="660" name="楕円 659"/>
        <xdr:cNvSpPr/>
      </xdr:nvSpPr>
      <xdr:spPr>
        <a:xfrm>
          <a:off x="14541500" y="135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139826</xdr:rowOff>
    </xdr:from>
    <xdr:ext cx="313932" cy="259045"/>
    <xdr:sp macro="" textlink="">
      <xdr:nvSpPr>
        <xdr:cNvPr id="661" name="テキスト ボックス 660"/>
        <xdr:cNvSpPr txBox="1"/>
      </xdr:nvSpPr>
      <xdr:spPr>
        <a:xfrm>
          <a:off x="14435333" y="13684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2" name="楕円 66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3" name="テキスト ボックス 66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1" name="直線コネクタ 690"/>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2" name="公債費最小値テキスト"/>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3" name="直線コネクタ 692"/>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4" name="公債費最大値テキスト"/>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5" name="直線コネクタ 694"/>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3519</xdr:rowOff>
    </xdr:from>
    <xdr:to>
      <xdr:col>85</xdr:col>
      <xdr:colOff>127000</xdr:colOff>
      <xdr:row>97</xdr:row>
      <xdr:rowOff>4390</xdr:rowOff>
    </xdr:to>
    <xdr:cxnSp macro="">
      <xdr:nvCxnSpPr>
        <xdr:cNvPr id="696" name="直線コネクタ 695"/>
        <xdr:cNvCxnSpPr/>
      </xdr:nvCxnSpPr>
      <xdr:spPr>
        <a:xfrm>
          <a:off x="15481300" y="16634169"/>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7" name="公債費平均値テキスト"/>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8" name="フローチャート: 判断 697"/>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3519</xdr:rowOff>
    </xdr:from>
    <xdr:to>
      <xdr:col>81</xdr:col>
      <xdr:colOff>50800</xdr:colOff>
      <xdr:row>97</xdr:row>
      <xdr:rowOff>5817</xdr:rowOff>
    </xdr:to>
    <xdr:cxnSp macro="">
      <xdr:nvCxnSpPr>
        <xdr:cNvPr id="699" name="直線コネクタ 698"/>
        <xdr:cNvCxnSpPr/>
      </xdr:nvCxnSpPr>
      <xdr:spPr>
        <a:xfrm flipV="1">
          <a:off x="14592300" y="1663416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0" name="フローチャート: 判断 699"/>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1" name="テキスト ボックス 700"/>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163833</xdr:rowOff>
    </xdr:from>
    <xdr:to>
      <xdr:col>76</xdr:col>
      <xdr:colOff>114300</xdr:colOff>
      <xdr:row>97</xdr:row>
      <xdr:rowOff>5817</xdr:rowOff>
    </xdr:to>
    <xdr:cxnSp macro="">
      <xdr:nvCxnSpPr>
        <xdr:cNvPr id="702" name="直線コネクタ 701"/>
        <xdr:cNvCxnSpPr/>
      </xdr:nvCxnSpPr>
      <xdr:spPr>
        <a:xfrm>
          <a:off x="13703300" y="16623033"/>
          <a:ext cx="889000" cy="1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3" name="フローチャート: 判断 702"/>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4" name="テキスト ボックス 703"/>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133017</xdr:rowOff>
    </xdr:from>
    <xdr:to>
      <xdr:col>71</xdr:col>
      <xdr:colOff>177800</xdr:colOff>
      <xdr:row>96</xdr:row>
      <xdr:rowOff>163833</xdr:rowOff>
    </xdr:to>
    <xdr:cxnSp macro="">
      <xdr:nvCxnSpPr>
        <xdr:cNvPr id="705" name="直線コネクタ 704"/>
        <xdr:cNvCxnSpPr/>
      </xdr:nvCxnSpPr>
      <xdr:spPr>
        <a:xfrm>
          <a:off x="12814300" y="16592217"/>
          <a:ext cx="889000" cy="3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6" name="フローチャート: 判断 705"/>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7" name="テキスト ボックス 706"/>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8" name="フローチャート: 判断 707"/>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09" name="テキスト ボックス 708"/>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125040</xdr:rowOff>
    </xdr:from>
    <xdr:to>
      <xdr:col>85</xdr:col>
      <xdr:colOff>177800</xdr:colOff>
      <xdr:row>97</xdr:row>
      <xdr:rowOff>55190</xdr:rowOff>
    </xdr:to>
    <xdr:sp macro="" textlink="">
      <xdr:nvSpPr>
        <xdr:cNvPr id="715" name="楕円 714"/>
        <xdr:cNvSpPr/>
      </xdr:nvSpPr>
      <xdr:spPr>
        <a:xfrm>
          <a:off x="16268700" y="165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103467</xdr:rowOff>
    </xdr:from>
    <xdr:ext cx="534377" cy="259045"/>
    <xdr:sp macro="" textlink="">
      <xdr:nvSpPr>
        <xdr:cNvPr id="716" name="公債費該当値テキスト"/>
        <xdr:cNvSpPr txBox="1"/>
      </xdr:nvSpPr>
      <xdr:spPr>
        <a:xfrm>
          <a:off x="16370300" y="1656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124169</xdr:rowOff>
    </xdr:from>
    <xdr:to>
      <xdr:col>81</xdr:col>
      <xdr:colOff>101600</xdr:colOff>
      <xdr:row>97</xdr:row>
      <xdr:rowOff>54319</xdr:rowOff>
    </xdr:to>
    <xdr:sp macro="" textlink="">
      <xdr:nvSpPr>
        <xdr:cNvPr id="717" name="楕円 716"/>
        <xdr:cNvSpPr/>
      </xdr:nvSpPr>
      <xdr:spPr>
        <a:xfrm>
          <a:off x="15430500" y="165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45446</xdr:rowOff>
    </xdr:from>
    <xdr:ext cx="534377" cy="259045"/>
    <xdr:sp macro="" textlink="">
      <xdr:nvSpPr>
        <xdr:cNvPr id="718" name="テキスト ボックス 717"/>
        <xdr:cNvSpPr txBox="1"/>
      </xdr:nvSpPr>
      <xdr:spPr>
        <a:xfrm>
          <a:off x="15214111" y="1667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126467</xdr:rowOff>
    </xdr:from>
    <xdr:to>
      <xdr:col>76</xdr:col>
      <xdr:colOff>165100</xdr:colOff>
      <xdr:row>97</xdr:row>
      <xdr:rowOff>56617</xdr:rowOff>
    </xdr:to>
    <xdr:sp macro="" textlink="">
      <xdr:nvSpPr>
        <xdr:cNvPr id="719" name="楕円 718"/>
        <xdr:cNvSpPr/>
      </xdr:nvSpPr>
      <xdr:spPr>
        <a:xfrm>
          <a:off x="14541500" y="1658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47744</xdr:rowOff>
    </xdr:from>
    <xdr:ext cx="534377" cy="259045"/>
    <xdr:sp macro="" textlink="">
      <xdr:nvSpPr>
        <xdr:cNvPr id="720" name="テキスト ボックス 719"/>
        <xdr:cNvSpPr txBox="1"/>
      </xdr:nvSpPr>
      <xdr:spPr>
        <a:xfrm>
          <a:off x="14325111" y="1667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113033</xdr:rowOff>
    </xdr:from>
    <xdr:to>
      <xdr:col>72</xdr:col>
      <xdr:colOff>38100</xdr:colOff>
      <xdr:row>97</xdr:row>
      <xdr:rowOff>43183</xdr:rowOff>
    </xdr:to>
    <xdr:sp macro="" textlink="">
      <xdr:nvSpPr>
        <xdr:cNvPr id="721" name="楕円 720"/>
        <xdr:cNvSpPr/>
      </xdr:nvSpPr>
      <xdr:spPr>
        <a:xfrm>
          <a:off x="13652500" y="1657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34310</xdr:rowOff>
    </xdr:from>
    <xdr:ext cx="534377" cy="259045"/>
    <xdr:sp macro="" textlink="">
      <xdr:nvSpPr>
        <xdr:cNvPr id="722" name="テキスト ボックス 721"/>
        <xdr:cNvSpPr txBox="1"/>
      </xdr:nvSpPr>
      <xdr:spPr>
        <a:xfrm>
          <a:off x="13436111" y="166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82217</xdr:rowOff>
    </xdr:from>
    <xdr:to>
      <xdr:col>67</xdr:col>
      <xdr:colOff>101600</xdr:colOff>
      <xdr:row>97</xdr:row>
      <xdr:rowOff>12367</xdr:rowOff>
    </xdr:to>
    <xdr:sp macro="" textlink="">
      <xdr:nvSpPr>
        <xdr:cNvPr id="723" name="楕円 722"/>
        <xdr:cNvSpPr/>
      </xdr:nvSpPr>
      <xdr:spPr>
        <a:xfrm>
          <a:off x="12763500" y="1654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3494</xdr:rowOff>
    </xdr:from>
    <xdr:ext cx="534377" cy="259045"/>
    <xdr:sp macro="" textlink="">
      <xdr:nvSpPr>
        <xdr:cNvPr id="724" name="テキスト ボックス 723"/>
        <xdr:cNvSpPr txBox="1"/>
      </xdr:nvSpPr>
      <xdr:spPr>
        <a:xfrm>
          <a:off x="12547111" y="1663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8" name="直線コネクタ 747"/>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49" name="諸支出金最小値テキスト"/>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1" name="諸支出金最大値テキスト"/>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2" name="直線コネクタ 751"/>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4" name="諸支出金平均値テキスト"/>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5" name="フローチャート: 判断 754"/>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7" name="フローチャート: 判断 756"/>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8" name="テキスト ボックス 757"/>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0" name="フローチャート: 判断 759"/>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1" name="テキスト ボックス 760"/>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3" name="フローチャート: 判断 762"/>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4" name="テキスト ボックス 763"/>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5" name="フローチャート: 判断 764"/>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6" name="テキスト ボックス 765"/>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3" name="諸支出金該当値テキスト"/>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年度から増加傾向にあるが、ふるさと納税した方への返礼関連費用が伸びたことが影響しており、類似団体平均を上回る要因となっている。商工費が住民一人当たり</a:t>
          </a:r>
          <a:r>
            <a:rPr kumimoji="1" lang="en-US" altLang="ja-JP" sz="1300">
              <a:latin typeface="ＭＳ Ｐゴシック" panose="020B0600070205080204" pitchFamily="50" charset="-128"/>
              <a:ea typeface="ＭＳ Ｐゴシック" panose="020B0600070205080204" pitchFamily="50" charset="-128"/>
            </a:rPr>
            <a:t>32,509</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円と類似団体平均を上回っているのは、町内の工業団地へ立地した企業への産業立地促進資金貸付金があるのが主な要因となっている。議会費が住民一人当たり</a:t>
          </a:r>
          <a:r>
            <a:rPr kumimoji="1" lang="en-US" altLang="ja-JP" sz="1300">
              <a:latin typeface="ＭＳ Ｐゴシック" panose="020B0600070205080204" pitchFamily="50" charset="-128"/>
              <a:ea typeface="ＭＳ Ｐゴシック" panose="020B0600070205080204" pitchFamily="50" charset="-128"/>
            </a:rPr>
            <a:t>5,990</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のは、町議会の様子をインターネットで見られるようにするシステム運用経費が主な要因である。労働費については、町内施設の職業訓練センターの指定管理を実施していることから類似団体平均と比較して上回っている。また、災害復旧費が前年度と比較して大幅に増加しているのは、令和２年７月豪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財政調整基金残高は、一般的に標準財政規模の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程度が適正とされており、同程度の額を確保している。実質収支額は、毎年黒字となっており今後も赤字にならないように努める。</a:t>
          </a:r>
        </a:p>
        <a:p>
          <a:r>
            <a:rPr kumimoji="1" lang="ja-JP" altLang="en-US" sz="1400">
              <a:latin typeface="ＭＳ ゴシック" pitchFamily="49" charset="-128"/>
              <a:ea typeface="ＭＳ ゴシック" pitchFamily="49" charset="-128"/>
            </a:rPr>
            <a:t>　実質単年度収支、単年度収支ともに赤字となっている。今後も財政調整基金残高等に留意し、大幅な赤字にならないよう努める。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山形県河北町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河北町水道事業会計については毎年大きな黒字が続いている。</a:t>
          </a:r>
        </a:p>
        <a:p>
          <a:r>
            <a:rPr kumimoji="1" lang="ja-JP" altLang="en-US" sz="1400">
              <a:latin typeface="ＭＳ ゴシック" pitchFamily="49" charset="-128"/>
              <a:ea typeface="ＭＳ ゴシック" pitchFamily="49" charset="-128"/>
            </a:rPr>
            <a:t>　一般会計においても黒字であり、翌年度に実施する事業として繰越した分の財源が前年度よりも増加したことから黒字額が減少しており、標準財政規模に占める比率が減少している。</a:t>
          </a:r>
        </a:p>
        <a:p>
          <a:r>
            <a:rPr kumimoji="1" lang="ja-JP" altLang="en-US" sz="1400">
              <a:latin typeface="ＭＳ ゴシック" pitchFamily="49" charset="-128"/>
              <a:ea typeface="ＭＳ ゴシック" pitchFamily="49" charset="-128"/>
            </a:rPr>
            <a:t>　他の特別会計についても赤字額は計上されず、標準財政規模に占める黒字額の比率は、ほぼ横ばいの状況である。今後も赤字額が生じないように財政運営を進める。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4"/>
      <c r="DK3" s="184"/>
      <c r="DL3" s="184"/>
      <c r="DM3" s="184"/>
      <c r="DN3" s="184"/>
      <c r="DO3" s="184"/>
    </row>
    <row r="4" spans="1:119" ht="18.75" customHeight="1" x14ac:dyDescent="0.15">
      <c r="A4" s="185"/>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12983350</v>
      </c>
      <c r="BO4" s="431"/>
      <c r="BP4" s="431"/>
      <c r="BQ4" s="431"/>
      <c r="BR4" s="431"/>
      <c r="BS4" s="431"/>
      <c r="BT4" s="431"/>
      <c r="BU4" s="432"/>
      <c r="BV4" s="430">
        <v>9507107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3.9</v>
      </c>
      <c r="CU4" s="437"/>
      <c r="CV4" s="437"/>
      <c r="CW4" s="437"/>
      <c r="CX4" s="437"/>
      <c r="CY4" s="437"/>
      <c r="CZ4" s="437"/>
      <c r="DA4" s="438"/>
      <c r="DB4" s="436">
        <v>4.5999999999999996</v>
      </c>
      <c r="DC4" s="437"/>
      <c r="DD4" s="437"/>
      <c r="DE4" s="437"/>
      <c r="DF4" s="437"/>
      <c r="DG4" s="437"/>
      <c r="DH4" s="437"/>
      <c r="DI4" s="438"/>
      <c r="DJ4" s="184"/>
      <c r="DK4" s="184"/>
      <c r="DL4" s="184"/>
      <c r="DM4" s="184"/>
      <c r="DN4" s="184"/>
      <c r="DO4" s="184"/>
    </row>
    <row r="5" spans="1:119" ht="18.75" customHeight="1" x14ac:dyDescent="0.15">
      <c r="A5" s="185"/>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12747658</v>
      </c>
      <c r="BO5" s="468"/>
      <c r="BP5" s="468"/>
      <c r="BQ5" s="468"/>
      <c r="BR5" s="468"/>
      <c r="BS5" s="468"/>
      <c r="BT5" s="468"/>
      <c r="BU5" s="469"/>
      <c r="BV5" s="467">
        <v>9289492</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94.4</v>
      </c>
      <c r="CU5" s="465"/>
      <c r="CV5" s="465"/>
      <c r="CW5" s="465"/>
      <c r="CX5" s="465"/>
      <c r="CY5" s="465"/>
      <c r="CZ5" s="465"/>
      <c r="DA5" s="466"/>
      <c r="DB5" s="464">
        <v>92</v>
      </c>
      <c r="DC5" s="465"/>
      <c r="DD5" s="465"/>
      <c r="DE5" s="465"/>
      <c r="DF5" s="465"/>
      <c r="DG5" s="465"/>
      <c r="DH5" s="465"/>
      <c r="DI5" s="466"/>
      <c r="DJ5" s="184"/>
      <c r="DK5" s="184"/>
      <c r="DL5" s="184"/>
      <c r="DM5" s="184"/>
      <c r="DN5" s="184"/>
      <c r="DO5" s="184"/>
    </row>
    <row r="6" spans="1:119" ht="18.75" customHeight="1" x14ac:dyDescent="0.15">
      <c r="A6" s="185"/>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235692</v>
      </c>
      <c r="BO6" s="468"/>
      <c r="BP6" s="468"/>
      <c r="BQ6" s="468"/>
      <c r="BR6" s="468"/>
      <c r="BS6" s="468"/>
      <c r="BT6" s="468"/>
      <c r="BU6" s="469"/>
      <c r="BV6" s="467">
        <v>217615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98.2</v>
      </c>
      <c r="CU6" s="505"/>
      <c r="CV6" s="505"/>
      <c r="CW6" s="505"/>
      <c r="CX6" s="505"/>
      <c r="CY6" s="505"/>
      <c r="CZ6" s="505"/>
      <c r="DA6" s="506"/>
      <c r="DB6" s="504">
        <v>95.9</v>
      </c>
      <c r="DC6" s="505"/>
      <c r="DD6" s="505"/>
      <c r="DE6" s="505"/>
      <c r="DF6" s="505"/>
      <c r="DG6" s="505"/>
      <c r="DH6" s="505"/>
      <c r="DI6" s="506"/>
      <c r="DJ6" s="184"/>
      <c r="DK6" s="184"/>
      <c r="DL6" s="184"/>
      <c r="DM6" s="184"/>
      <c r="DN6" s="184"/>
      <c r="DO6" s="184"/>
    </row>
    <row r="7" spans="1:119" ht="18.75" customHeight="1" x14ac:dyDescent="0.15">
      <c r="A7" s="185"/>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50900</v>
      </c>
      <c r="BO7" s="468"/>
      <c r="BP7" s="468"/>
      <c r="BQ7" s="468"/>
      <c r="BR7" s="468"/>
      <c r="BS7" s="468"/>
      <c r="BT7" s="468"/>
      <c r="BU7" s="469"/>
      <c r="BV7" s="467">
        <v>2961</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4721937</v>
      </c>
      <c r="CU7" s="468"/>
      <c r="CV7" s="468"/>
      <c r="CW7" s="468"/>
      <c r="CX7" s="468"/>
      <c r="CY7" s="468"/>
      <c r="CZ7" s="468"/>
      <c r="DA7" s="469"/>
      <c r="DB7" s="467">
        <v>4635191</v>
      </c>
      <c r="DC7" s="468"/>
      <c r="DD7" s="468"/>
      <c r="DE7" s="468"/>
      <c r="DF7" s="468"/>
      <c r="DG7" s="468"/>
      <c r="DH7" s="468"/>
      <c r="DI7" s="469"/>
      <c r="DJ7" s="184"/>
      <c r="DK7" s="184"/>
      <c r="DL7" s="184"/>
      <c r="DM7" s="184"/>
      <c r="DN7" s="184"/>
      <c r="DO7" s="184"/>
    </row>
    <row r="8" spans="1:119" ht="18.75" customHeight="1" thickBot="1" x14ac:dyDescent="0.2">
      <c r="A8" s="185"/>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184792</v>
      </c>
      <c r="BO8" s="468"/>
      <c r="BP8" s="468"/>
      <c r="BQ8" s="468"/>
      <c r="BR8" s="468"/>
      <c r="BS8" s="468"/>
      <c r="BT8" s="468"/>
      <c r="BU8" s="469"/>
      <c r="BV8" s="467">
        <v>214654</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0.46</v>
      </c>
      <c r="CU8" s="508"/>
      <c r="CV8" s="508"/>
      <c r="CW8" s="508"/>
      <c r="CX8" s="508"/>
      <c r="CY8" s="508"/>
      <c r="CZ8" s="508"/>
      <c r="DA8" s="509"/>
      <c r="DB8" s="507">
        <v>0.45</v>
      </c>
      <c r="DC8" s="508"/>
      <c r="DD8" s="508"/>
      <c r="DE8" s="508"/>
      <c r="DF8" s="508"/>
      <c r="DG8" s="508"/>
      <c r="DH8" s="508"/>
      <c r="DI8" s="509"/>
      <c r="DJ8" s="184"/>
      <c r="DK8" s="184"/>
      <c r="DL8" s="184"/>
      <c r="DM8" s="184"/>
      <c r="DN8" s="184"/>
      <c r="DO8" s="184"/>
    </row>
    <row r="9" spans="1:119" ht="18.75" customHeight="1" thickBot="1" x14ac:dyDescent="0.2">
      <c r="A9" s="185"/>
      <c r="B9" s="461" t="s">
        <v>112</v>
      </c>
      <c r="C9" s="462"/>
      <c r="D9" s="462"/>
      <c r="E9" s="462"/>
      <c r="F9" s="462"/>
      <c r="G9" s="462"/>
      <c r="H9" s="462"/>
      <c r="I9" s="462"/>
      <c r="J9" s="462"/>
      <c r="K9" s="510"/>
      <c r="L9" s="511" t="s">
        <v>113</v>
      </c>
      <c r="M9" s="512"/>
      <c r="N9" s="512"/>
      <c r="O9" s="512"/>
      <c r="P9" s="512"/>
      <c r="Q9" s="513"/>
      <c r="R9" s="514">
        <v>17641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-29862</v>
      </c>
      <c r="BO9" s="468"/>
      <c r="BP9" s="468"/>
      <c r="BQ9" s="468"/>
      <c r="BR9" s="468"/>
      <c r="BS9" s="468"/>
      <c r="BT9" s="468"/>
      <c r="BU9" s="469"/>
      <c r="BV9" s="467">
        <v>21824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9.8000000000000007</v>
      </c>
      <c r="CU9" s="465"/>
      <c r="CV9" s="465"/>
      <c r="CW9" s="465"/>
      <c r="CX9" s="465"/>
      <c r="CY9" s="465"/>
      <c r="CZ9" s="465"/>
      <c r="DA9" s="466"/>
      <c r="DB9" s="464">
        <v>12.1</v>
      </c>
      <c r="DC9" s="465"/>
      <c r="DD9" s="465"/>
      <c r="DE9" s="465"/>
      <c r="DF9" s="465"/>
      <c r="DG9" s="465"/>
      <c r="DH9" s="465"/>
      <c r="DI9" s="466"/>
      <c r="DJ9" s="184"/>
      <c r="DK9" s="184"/>
      <c r="DL9" s="184"/>
      <c r="DM9" s="184"/>
      <c r="DN9" s="184"/>
      <c r="DO9" s="184"/>
    </row>
    <row r="10" spans="1:119" ht="18.75" customHeight="1" thickBot="1" x14ac:dyDescent="0.2">
      <c r="A10" s="185"/>
      <c r="B10" s="461"/>
      <c r="C10" s="462"/>
      <c r="D10" s="462"/>
      <c r="E10" s="462"/>
      <c r="F10" s="462"/>
      <c r="G10" s="462"/>
      <c r="H10" s="462"/>
      <c r="I10" s="462"/>
      <c r="J10" s="462"/>
      <c r="K10" s="510"/>
      <c r="L10" s="517" t="s">
        <v>119</v>
      </c>
      <c r="M10" s="497"/>
      <c r="N10" s="497"/>
      <c r="O10" s="497"/>
      <c r="P10" s="497"/>
      <c r="Q10" s="498"/>
      <c r="R10" s="518">
        <v>18952</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85</v>
      </c>
      <c r="BO10" s="468"/>
      <c r="BP10" s="468"/>
      <c r="BQ10" s="468"/>
      <c r="BR10" s="468"/>
      <c r="BS10" s="468"/>
      <c r="BT10" s="468"/>
      <c r="BU10" s="469"/>
      <c r="BV10" s="467">
        <v>113</v>
      </c>
      <c r="BW10" s="468"/>
      <c r="BX10" s="468"/>
      <c r="BY10" s="468"/>
      <c r="BZ10" s="468"/>
      <c r="CA10" s="468"/>
      <c r="CB10" s="468"/>
      <c r="CC10" s="469"/>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93</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4"/>
      <c r="DK11" s="184"/>
      <c r="DL11" s="184"/>
      <c r="DM11" s="184"/>
      <c r="DN11" s="184"/>
      <c r="DO11" s="184"/>
    </row>
    <row r="12" spans="1:119" ht="18.75" customHeight="1" x14ac:dyDescent="0.15">
      <c r="A12" s="185"/>
      <c r="B12" s="527" t="s">
        <v>131</v>
      </c>
      <c r="C12" s="528"/>
      <c r="D12" s="528"/>
      <c r="E12" s="528"/>
      <c r="F12" s="528"/>
      <c r="G12" s="528"/>
      <c r="H12" s="528"/>
      <c r="I12" s="528"/>
      <c r="J12" s="528"/>
      <c r="K12" s="529"/>
      <c r="L12" s="536" t="s">
        <v>132</v>
      </c>
      <c r="M12" s="537"/>
      <c r="N12" s="537"/>
      <c r="O12" s="537"/>
      <c r="P12" s="537"/>
      <c r="Q12" s="538"/>
      <c r="R12" s="539">
        <v>17998</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165954</v>
      </c>
      <c r="BO12" s="468"/>
      <c r="BP12" s="468"/>
      <c r="BQ12" s="468"/>
      <c r="BR12" s="468"/>
      <c r="BS12" s="468"/>
      <c r="BT12" s="468"/>
      <c r="BU12" s="469"/>
      <c r="BV12" s="467">
        <v>216061</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4"/>
      <c r="DK12" s="184"/>
      <c r="DL12" s="184"/>
      <c r="DM12" s="184"/>
      <c r="DN12" s="184"/>
      <c r="DO12" s="184"/>
    </row>
    <row r="13" spans="1:119" ht="18.75" customHeight="1" x14ac:dyDescent="0.15">
      <c r="A13" s="185"/>
      <c r="B13" s="530"/>
      <c r="C13" s="531"/>
      <c r="D13" s="531"/>
      <c r="E13" s="531"/>
      <c r="F13" s="531"/>
      <c r="G13" s="531"/>
      <c r="H13" s="531"/>
      <c r="I13" s="531"/>
      <c r="J13" s="531"/>
      <c r="K13" s="532"/>
      <c r="L13" s="195"/>
      <c r="M13" s="558" t="s">
        <v>139</v>
      </c>
      <c r="N13" s="559"/>
      <c r="O13" s="559"/>
      <c r="P13" s="559"/>
      <c r="Q13" s="560"/>
      <c r="R13" s="551">
        <v>17812</v>
      </c>
      <c r="S13" s="552"/>
      <c r="T13" s="552"/>
      <c r="U13" s="552"/>
      <c r="V13" s="553"/>
      <c r="W13" s="483" t="s">
        <v>140</v>
      </c>
      <c r="X13" s="484"/>
      <c r="Y13" s="484"/>
      <c r="Z13" s="484"/>
      <c r="AA13" s="484"/>
      <c r="AB13" s="474"/>
      <c r="AC13" s="518">
        <v>1141</v>
      </c>
      <c r="AD13" s="519"/>
      <c r="AE13" s="519"/>
      <c r="AF13" s="519"/>
      <c r="AG13" s="561"/>
      <c r="AH13" s="518">
        <v>1146</v>
      </c>
      <c r="AI13" s="519"/>
      <c r="AJ13" s="519"/>
      <c r="AK13" s="519"/>
      <c r="AL13" s="520"/>
      <c r="AM13" s="496" t="s">
        <v>141</v>
      </c>
      <c r="AN13" s="497"/>
      <c r="AO13" s="497"/>
      <c r="AP13" s="497"/>
      <c r="AQ13" s="497"/>
      <c r="AR13" s="497"/>
      <c r="AS13" s="497"/>
      <c r="AT13" s="498"/>
      <c r="AU13" s="499" t="s">
        <v>136</v>
      </c>
      <c r="AV13" s="500"/>
      <c r="AW13" s="500"/>
      <c r="AX13" s="500"/>
      <c r="AY13" s="501" t="s">
        <v>142</v>
      </c>
      <c r="AZ13" s="502"/>
      <c r="BA13" s="502"/>
      <c r="BB13" s="502"/>
      <c r="BC13" s="502"/>
      <c r="BD13" s="502"/>
      <c r="BE13" s="502"/>
      <c r="BF13" s="502"/>
      <c r="BG13" s="502"/>
      <c r="BH13" s="502"/>
      <c r="BI13" s="502"/>
      <c r="BJ13" s="502"/>
      <c r="BK13" s="502"/>
      <c r="BL13" s="502"/>
      <c r="BM13" s="503"/>
      <c r="BN13" s="467">
        <v>-195731</v>
      </c>
      <c r="BO13" s="468"/>
      <c r="BP13" s="468"/>
      <c r="BQ13" s="468"/>
      <c r="BR13" s="468"/>
      <c r="BS13" s="468"/>
      <c r="BT13" s="468"/>
      <c r="BU13" s="469"/>
      <c r="BV13" s="467">
        <v>-194124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9.3000000000000007</v>
      </c>
      <c r="CU13" s="465"/>
      <c r="CV13" s="465"/>
      <c r="CW13" s="465"/>
      <c r="CX13" s="465"/>
      <c r="CY13" s="465"/>
      <c r="CZ13" s="465"/>
      <c r="DA13" s="466"/>
      <c r="DB13" s="464">
        <v>9.8000000000000007</v>
      </c>
      <c r="DC13" s="465"/>
      <c r="DD13" s="465"/>
      <c r="DE13" s="465"/>
      <c r="DF13" s="465"/>
      <c r="DG13" s="465"/>
      <c r="DH13" s="465"/>
      <c r="DI13" s="466"/>
      <c r="DJ13" s="184"/>
      <c r="DK13" s="184"/>
      <c r="DL13" s="184"/>
      <c r="DM13" s="184"/>
      <c r="DN13" s="184"/>
      <c r="DO13" s="184"/>
    </row>
    <row r="14" spans="1:119" ht="18.75" customHeight="1" thickBot="1" x14ac:dyDescent="0.2">
      <c r="A14" s="185"/>
      <c r="B14" s="530"/>
      <c r="C14" s="531"/>
      <c r="D14" s="531"/>
      <c r="E14" s="531"/>
      <c r="F14" s="531"/>
      <c r="G14" s="531"/>
      <c r="H14" s="531"/>
      <c r="I14" s="531"/>
      <c r="J14" s="531"/>
      <c r="K14" s="532"/>
      <c r="L14" s="548" t="s">
        <v>144</v>
      </c>
      <c r="M14" s="549"/>
      <c r="N14" s="549"/>
      <c r="O14" s="549"/>
      <c r="P14" s="549"/>
      <c r="Q14" s="550"/>
      <c r="R14" s="551">
        <v>18377</v>
      </c>
      <c r="S14" s="552"/>
      <c r="T14" s="552"/>
      <c r="U14" s="552"/>
      <c r="V14" s="553"/>
      <c r="W14" s="457"/>
      <c r="X14" s="458"/>
      <c r="Y14" s="458"/>
      <c r="Z14" s="458"/>
      <c r="AA14" s="458"/>
      <c r="AB14" s="447"/>
      <c r="AC14" s="554">
        <v>11.7</v>
      </c>
      <c r="AD14" s="555"/>
      <c r="AE14" s="555"/>
      <c r="AF14" s="555"/>
      <c r="AG14" s="556"/>
      <c r="AH14" s="554">
        <v>11.7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27.4</v>
      </c>
      <c r="CU14" s="566"/>
      <c r="CV14" s="566"/>
      <c r="CW14" s="566"/>
      <c r="CX14" s="566"/>
      <c r="CY14" s="566"/>
      <c r="CZ14" s="566"/>
      <c r="DA14" s="567"/>
      <c r="DB14" s="565">
        <v>18.600000000000001</v>
      </c>
      <c r="DC14" s="566"/>
      <c r="DD14" s="566"/>
      <c r="DE14" s="566"/>
      <c r="DF14" s="566"/>
      <c r="DG14" s="566"/>
      <c r="DH14" s="566"/>
      <c r="DI14" s="567"/>
      <c r="DJ14" s="184"/>
      <c r="DK14" s="184"/>
      <c r="DL14" s="184"/>
      <c r="DM14" s="184"/>
      <c r="DN14" s="184"/>
      <c r="DO14" s="184"/>
    </row>
    <row r="15" spans="1:119" ht="18.75" customHeight="1" x14ac:dyDescent="0.15">
      <c r="A15" s="185"/>
      <c r="B15" s="530"/>
      <c r="C15" s="531"/>
      <c r="D15" s="531"/>
      <c r="E15" s="531"/>
      <c r="F15" s="531"/>
      <c r="G15" s="531"/>
      <c r="H15" s="531"/>
      <c r="I15" s="531"/>
      <c r="J15" s="531"/>
      <c r="K15" s="532"/>
      <c r="L15" s="195"/>
      <c r="M15" s="558" t="s">
        <v>139</v>
      </c>
      <c r="N15" s="559"/>
      <c r="O15" s="559"/>
      <c r="P15" s="559"/>
      <c r="Q15" s="560"/>
      <c r="R15" s="551">
        <v>18175</v>
      </c>
      <c r="S15" s="552"/>
      <c r="T15" s="552"/>
      <c r="U15" s="552"/>
      <c r="V15" s="553"/>
      <c r="W15" s="483" t="s">
        <v>146</v>
      </c>
      <c r="X15" s="484"/>
      <c r="Y15" s="484"/>
      <c r="Z15" s="484"/>
      <c r="AA15" s="484"/>
      <c r="AB15" s="474"/>
      <c r="AC15" s="518">
        <v>3433</v>
      </c>
      <c r="AD15" s="519"/>
      <c r="AE15" s="519"/>
      <c r="AF15" s="519"/>
      <c r="AG15" s="561"/>
      <c r="AH15" s="518">
        <v>3514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1880832</v>
      </c>
      <c r="BO15" s="431"/>
      <c r="BP15" s="431"/>
      <c r="BQ15" s="431"/>
      <c r="BR15" s="431"/>
      <c r="BS15" s="431"/>
      <c r="BT15" s="431"/>
      <c r="BU15" s="432"/>
      <c r="BV15" s="430">
        <v>1800768</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35.299999999999997</v>
      </c>
      <c r="AD16" s="555"/>
      <c r="AE16" s="555"/>
      <c r="AF16" s="555"/>
      <c r="AG16" s="556"/>
      <c r="AH16" s="554">
        <v>35.9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4074652</v>
      </c>
      <c r="BO16" s="468"/>
      <c r="BP16" s="468"/>
      <c r="BQ16" s="468"/>
      <c r="BR16" s="468"/>
      <c r="BS16" s="468"/>
      <c r="BT16" s="468"/>
      <c r="BU16" s="469"/>
      <c r="BV16" s="467">
        <v>3975212</v>
      </c>
      <c r="BW16" s="468"/>
      <c r="BX16" s="468"/>
      <c r="BY16" s="468"/>
      <c r="BZ16" s="468"/>
      <c r="CA16" s="468"/>
      <c r="CB16" s="468"/>
      <c r="CC16" s="469"/>
      <c r="CD16" s="199"/>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4"/>
      <c r="DK16" s="184"/>
      <c r="DL16" s="184"/>
      <c r="DM16" s="184"/>
      <c r="DN16" s="184"/>
      <c r="DO16" s="184"/>
    </row>
    <row r="17" spans="1:119" ht="18.75" customHeight="1" thickBot="1" x14ac:dyDescent="0.2">
      <c r="A17" s="185"/>
      <c r="B17" s="533"/>
      <c r="C17" s="534"/>
      <c r="D17" s="534"/>
      <c r="E17" s="534"/>
      <c r="F17" s="534"/>
      <c r="G17" s="534"/>
      <c r="H17" s="534"/>
      <c r="I17" s="534"/>
      <c r="J17" s="534"/>
      <c r="K17" s="535"/>
      <c r="L17" s="200"/>
      <c r="M17" s="574" t="s">
        <v>152</v>
      </c>
      <c r="N17" s="575"/>
      <c r="O17" s="575"/>
      <c r="P17" s="575"/>
      <c r="Q17" s="576"/>
      <c r="R17" s="571" t="s">
        <v>153</v>
      </c>
      <c r="S17" s="572"/>
      <c r="T17" s="572"/>
      <c r="U17" s="572"/>
      <c r="V17" s="573"/>
      <c r="W17" s="483" t="s">
        <v>154</v>
      </c>
      <c r="X17" s="484"/>
      <c r="Y17" s="484"/>
      <c r="Z17" s="484"/>
      <c r="AA17" s="484"/>
      <c r="AB17" s="474"/>
      <c r="AC17" s="518">
        <v>5139</v>
      </c>
      <c r="AD17" s="519"/>
      <c r="AE17" s="519"/>
      <c r="AF17" s="519"/>
      <c r="AG17" s="561"/>
      <c r="AH17" s="518">
        <v>5125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2343644</v>
      </c>
      <c r="BO17" s="468"/>
      <c r="BP17" s="468"/>
      <c r="BQ17" s="468"/>
      <c r="BR17" s="468"/>
      <c r="BS17" s="468"/>
      <c r="BT17" s="468"/>
      <c r="BU17" s="469"/>
      <c r="BV17" s="467">
        <v>2274201</v>
      </c>
      <c r="BW17" s="468"/>
      <c r="BX17" s="468"/>
      <c r="BY17" s="468"/>
      <c r="BZ17" s="468"/>
      <c r="CA17" s="468"/>
      <c r="CB17" s="468"/>
      <c r="CC17" s="469"/>
      <c r="CD17" s="199"/>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4"/>
      <c r="DK17" s="184"/>
      <c r="DL17" s="184"/>
      <c r="DM17" s="184"/>
      <c r="DN17" s="184"/>
      <c r="DO17" s="184"/>
    </row>
    <row r="18" spans="1:119" ht="18.75" customHeight="1" thickBot="1" x14ac:dyDescent="0.2">
      <c r="A18" s="185"/>
      <c r="B18" s="581" t="s">
        <v>156</v>
      </c>
      <c r="C18" s="510"/>
      <c r="D18" s="510"/>
      <c r="E18" s="582"/>
      <c r="F18" s="582"/>
      <c r="G18" s="582"/>
      <c r="H18" s="582"/>
      <c r="I18" s="582"/>
      <c r="J18" s="582"/>
      <c r="K18" s="582"/>
      <c r="L18" s="583">
        <v>52.45</v>
      </c>
      <c r="M18" s="583"/>
      <c r="N18" s="583"/>
      <c r="O18" s="583"/>
      <c r="P18" s="583"/>
      <c r="Q18" s="583"/>
      <c r="R18" s="584"/>
      <c r="S18" s="584"/>
      <c r="T18" s="584"/>
      <c r="U18" s="584"/>
      <c r="V18" s="585"/>
      <c r="W18" s="485"/>
      <c r="X18" s="486"/>
      <c r="Y18" s="486"/>
      <c r="Z18" s="486"/>
      <c r="AA18" s="486"/>
      <c r="AB18" s="477"/>
      <c r="AC18" s="586">
        <v>52.9</v>
      </c>
      <c r="AD18" s="587"/>
      <c r="AE18" s="587"/>
      <c r="AF18" s="587"/>
      <c r="AG18" s="588"/>
      <c r="AH18" s="586">
        <v>52.4</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4464463</v>
      </c>
      <c r="BO18" s="468"/>
      <c r="BP18" s="468"/>
      <c r="BQ18" s="468"/>
      <c r="BR18" s="468"/>
      <c r="BS18" s="468"/>
      <c r="BT18" s="468"/>
      <c r="BU18" s="469"/>
      <c r="BV18" s="467">
        <v>4282068</v>
      </c>
      <c r="BW18" s="468"/>
      <c r="BX18" s="468"/>
      <c r="BY18" s="468"/>
      <c r="BZ18" s="468"/>
      <c r="CA18" s="468"/>
      <c r="CB18" s="468"/>
      <c r="CC18" s="469"/>
      <c r="CD18" s="199"/>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4"/>
      <c r="DK18" s="184"/>
      <c r="DL18" s="184"/>
      <c r="DM18" s="184"/>
      <c r="DN18" s="184"/>
      <c r="DO18" s="184"/>
    </row>
    <row r="19" spans="1:119" ht="18.75" customHeight="1" thickBot="1" x14ac:dyDescent="0.2">
      <c r="A19" s="185"/>
      <c r="B19" s="581" t="s">
        <v>158</v>
      </c>
      <c r="C19" s="510"/>
      <c r="D19" s="510"/>
      <c r="E19" s="582"/>
      <c r="F19" s="582"/>
      <c r="G19" s="582"/>
      <c r="H19" s="582"/>
      <c r="I19" s="582"/>
      <c r="J19" s="582"/>
      <c r="K19" s="582"/>
      <c r="L19" s="590">
        <v>336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7205953</v>
      </c>
      <c r="BO19" s="468"/>
      <c r="BP19" s="468"/>
      <c r="BQ19" s="468"/>
      <c r="BR19" s="468"/>
      <c r="BS19" s="468"/>
      <c r="BT19" s="468"/>
      <c r="BU19" s="469"/>
      <c r="BV19" s="467">
        <v>6018149</v>
      </c>
      <c r="BW19" s="468"/>
      <c r="BX19" s="468"/>
      <c r="BY19" s="468"/>
      <c r="BZ19" s="468"/>
      <c r="CA19" s="468"/>
      <c r="CB19" s="468"/>
      <c r="CC19" s="469"/>
      <c r="CD19" s="199"/>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4"/>
      <c r="DK19" s="184"/>
      <c r="DL19" s="184"/>
      <c r="DM19" s="184"/>
      <c r="DN19" s="184"/>
      <c r="DO19" s="184"/>
    </row>
    <row r="20" spans="1:119" ht="18.75" customHeight="1" thickBot="1" x14ac:dyDescent="0.2">
      <c r="A20" s="185"/>
      <c r="B20" s="581" t="s">
        <v>160</v>
      </c>
      <c r="C20" s="510"/>
      <c r="D20" s="510"/>
      <c r="E20" s="582"/>
      <c r="F20" s="582"/>
      <c r="G20" s="582"/>
      <c r="H20" s="582"/>
      <c r="I20" s="582"/>
      <c r="J20" s="582"/>
      <c r="K20" s="582"/>
      <c r="L20" s="590">
        <v>5929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9"/>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4"/>
      <c r="DK20" s="184"/>
      <c r="DL20" s="184"/>
      <c r="DM20" s="184"/>
      <c r="DN20" s="184"/>
      <c r="DO20" s="184"/>
    </row>
    <row r="21" spans="1:119" ht="18.75" customHeight="1" x14ac:dyDescent="0.15">
      <c r="A21" s="185"/>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9"/>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4"/>
      <c r="DK21" s="184"/>
      <c r="DL21" s="184"/>
      <c r="DM21" s="184"/>
      <c r="DN21" s="184"/>
      <c r="DO21" s="184"/>
    </row>
    <row r="22" spans="1:119" ht="18.75" customHeight="1" thickBot="1" x14ac:dyDescent="0.2">
      <c r="A22" s="185"/>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9"/>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4"/>
      <c r="DK22" s="184"/>
      <c r="DL22" s="184"/>
      <c r="DM22" s="184"/>
      <c r="DN22" s="184"/>
      <c r="DO22" s="184"/>
    </row>
    <row r="23" spans="1:119" ht="18.75" customHeight="1" x14ac:dyDescent="0.15">
      <c r="A23" s="185"/>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7148684</v>
      </c>
      <c r="BO23" s="468"/>
      <c r="BP23" s="468"/>
      <c r="BQ23" s="468"/>
      <c r="BR23" s="468"/>
      <c r="BS23" s="468"/>
      <c r="BT23" s="468"/>
      <c r="BU23" s="469"/>
      <c r="BV23" s="467">
        <v>6720513</v>
      </c>
      <c r="BW23" s="468"/>
      <c r="BX23" s="468"/>
      <c r="BY23" s="468"/>
      <c r="BZ23" s="468"/>
      <c r="CA23" s="468"/>
      <c r="CB23" s="468"/>
      <c r="CC23" s="469"/>
      <c r="CD23" s="199"/>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4"/>
      <c r="DK23" s="184"/>
      <c r="DL23" s="184"/>
      <c r="DM23" s="184"/>
      <c r="DN23" s="184"/>
      <c r="DO23" s="184"/>
    </row>
    <row r="24" spans="1:119" ht="18.75" customHeight="1" thickBot="1" x14ac:dyDescent="0.2">
      <c r="A24" s="185"/>
      <c r="B24" s="607"/>
      <c r="C24" s="608"/>
      <c r="D24" s="609"/>
      <c r="E24" s="517" t="s">
        <v>169</v>
      </c>
      <c r="F24" s="497"/>
      <c r="G24" s="497"/>
      <c r="H24" s="497"/>
      <c r="I24" s="497"/>
      <c r="J24" s="497"/>
      <c r="K24" s="498"/>
      <c r="L24" s="518">
        <v>1</v>
      </c>
      <c r="M24" s="519"/>
      <c r="N24" s="519"/>
      <c r="O24" s="519"/>
      <c r="P24" s="561"/>
      <c r="Q24" s="518">
        <v>8400</v>
      </c>
      <c r="R24" s="519"/>
      <c r="S24" s="519"/>
      <c r="T24" s="519"/>
      <c r="U24" s="519"/>
      <c r="V24" s="561"/>
      <c r="W24" s="620"/>
      <c r="X24" s="608"/>
      <c r="Y24" s="609"/>
      <c r="Z24" s="517" t="s">
        <v>170</v>
      </c>
      <c r="AA24" s="497"/>
      <c r="AB24" s="497"/>
      <c r="AC24" s="497"/>
      <c r="AD24" s="497"/>
      <c r="AE24" s="497"/>
      <c r="AF24" s="497"/>
      <c r="AG24" s="498"/>
      <c r="AH24" s="518">
        <v>129</v>
      </c>
      <c r="AI24" s="519"/>
      <c r="AJ24" s="519"/>
      <c r="AK24" s="519"/>
      <c r="AL24" s="561"/>
      <c r="AM24" s="518">
        <v>408414</v>
      </c>
      <c r="AN24" s="519"/>
      <c r="AO24" s="519"/>
      <c r="AP24" s="519"/>
      <c r="AQ24" s="519"/>
      <c r="AR24" s="561"/>
      <c r="AS24" s="518">
        <v>3166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4679816</v>
      </c>
      <c r="BO24" s="468"/>
      <c r="BP24" s="468"/>
      <c r="BQ24" s="468"/>
      <c r="BR24" s="468"/>
      <c r="BS24" s="468"/>
      <c r="BT24" s="468"/>
      <c r="BU24" s="469"/>
      <c r="BV24" s="467">
        <v>4786486</v>
      </c>
      <c r="BW24" s="468"/>
      <c r="BX24" s="468"/>
      <c r="BY24" s="468"/>
      <c r="BZ24" s="468"/>
      <c r="CA24" s="468"/>
      <c r="CB24" s="468"/>
      <c r="CC24" s="469"/>
      <c r="CD24" s="199"/>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4"/>
      <c r="DK24" s="184"/>
      <c r="DL24" s="184"/>
      <c r="DM24" s="184"/>
      <c r="DN24" s="184"/>
      <c r="DO24" s="184"/>
    </row>
    <row r="25" spans="1:119" s="184" customFormat="1" ht="18.75" customHeight="1" x14ac:dyDescent="0.15">
      <c r="A25" s="185"/>
      <c r="B25" s="607"/>
      <c r="C25" s="608"/>
      <c r="D25" s="609"/>
      <c r="E25" s="517" t="s">
        <v>172</v>
      </c>
      <c r="F25" s="497"/>
      <c r="G25" s="497"/>
      <c r="H25" s="497"/>
      <c r="I25" s="497"/>
      <c r="J25" s="497"/>
      <c r="K25" s="498"/>
      <c r="L25" s="518">
        <v>1</v>
      </c>
      <c r="M25" s="519"/>
      <c r="N25" s="519"/>
      <c r="O25" s="519"/>
      <c r="P25" s="561"/>
      <c r="Q25" s="518">
        <v>6450</v>
      </c>
      <c r="R25" s="519"/>
      <c r="S25" s="519"/>
      <c r="T25" s="519"/>
      <c r="U25" s="519"/>
      <c r="V25" s="561"/>
      <c r="W25" s="620"/>
      <c r="X25" s="608"/>
      <c r="Y25" s="609"/>
      <c r="Z25" s="517" t="s">
        <v>173</v>
      </c>
      <c r="AA25" s="497"/>
      <c r="AB25" s="497"/>
      <c r="AC25" s="497"/>
      <c r="AD25" s="497"/>
      <c r="AE25" s="497"/>
      <c r="AF25" s="497"/>
      <c r="AG25" s="498"/>
      <c r="AH25" s="518" t="s">
        <v>129</v>
      </c>
      <c r="AI25" s="519"/>
      <c r="AJ25" s="519"/>
      <c r="AK25" s="519"/>
      <c r="AL25" s="561"/>
      <c r="AM25" s="518" t="s">
        <v>129</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3506911</v>
      </c>
      <c r="BO25" s="431"/>
      <c r="BP25" s="431"/>
      <c r="BQ25" s="431"/>
      <c r="BR25" s="431"/>
      <c r="BS25" s="431"/>
      <c r="BT25" s="431"/>
      <c r="BU25" s="432"/>
      <c r="BV25" s="430">
        <v>3307142</v>
      </c>
      <c r="BW25" s="431"/>
      <c r="BX25" s="431"/>
      <c r="BY25" s="431"/>
      <c r="BZ25" s="431"/>
      <c r="CA25" s="431"/>
      <c r="CB25" s="431"/>
      <c r="CC25" s="432"/>
      <c r="CD25" s="199"/>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4" customFormat="1" ht="18.75" customHeight="1" x14ac:dyDescent="0.15">
      <c r="A26" s="185"/>
      <c r="B26" s="607"/>
      <c r="C26" s="608"/>
      <c r="D26" s="609"/>
      <c r="E26" s="517" t="s">
        <v>176</v>
      </c>
      <c r="F26" s="497"/>
      <c r="G26" s="497"/>
      <c r="H26" s="497"/>
      <c r="I26" s="497"/>
      <c r="J26" s="497"/>
      <c r="K26" s="498"/>
      <c r="L26" s="518">
        <v>1</v>
      </c>
      <c r="M26" s="519"/>
      <c r="N26" s="519"/>
      <c r="O26" s="519"/>
      <c r="P26" s="561"/>
      <c r="Q26" s="518">
        <v>5850</v>
      </c>
      <c r="R26" s="519"/>
      <c r="S26" s="519"/>
      <c r="T26" s="519"/>
      <c r="U26" s="519"/>
      <c r="V26" s="561"/>
      <c r="W26" s="620"/>
      <c r="X26" s="608"/>
      <c r="Y26" s="609"/>
      <c r="Z26" s="517" t="s">
        <v>177</v>
      </c>
      <c r="AA26" s="630"/>
      <c r="AB26" s="630"/>
      <c r="AC26" s="630"/>
      <c r="AD26" s="630"/>
      <c r="AE26" s="630"/>
      <c r="AF26" s="630"/>
      <c r="AG26" s="631"/>
      <c r="AH26" s="518">
        <v>7</v>
      </c>
      <c r="AI26" s="519"/>
      <c r="AJ26" s="519"/>
      <c r="AK26" s="519"/>
      <c r="AL26" s="561"/>
      <c r="AM26" s="518">
        <v>25088</v>
      </c>
      <c r="AN26" s="519"/>
      <c r="AO26" s="519"/>
      <c r="AP26" s="519"/>
      <c r="AQ26" s="519"/>
      <c r="AR26" s="561"/>
      <c r="AS26" s="518">
        <v>3584</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129</v>
      </c>
      <c r="BW26" s="468"/>
      <c r="BX26" s="468"/>
      <c r="BY26" s="468"/>
      <c r="BZ26" s="468"/>
      <c r="CA26" s="468"/>
      <c r="CB26" s="468"/>
      <c r="CC26" s="469"/>
      <c r="CD26" s="199"/>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5"/>
      <c r="B27" s="607"/>
      <c r="C27" s="608"/>
      <c r="D27" s="609"/>
      <c r="E27" s="517" t="s">
        <v>179</v>
      </c>
      <c r="F27" s="497"/>
      <c r="G27" s="497"/>
      <c r="H27" s="497"/>
      <c r="I27" s="497"/>
      <c r="J27" s="497"/>
      <c r="K27" s="498"/>
      <c r="L27" s="518">
        <v>1</v>
      </c>
      <c r="M27" s="519"/>
      <c r="N27" s="519"/>
      <c r="O27" s="519"/>
      <c r="P27" s="561"/>
      <c r="Q27" s="518">
        <v>3300</v>
      </c>
      <c r="R27" s="519"/>
      <c r="S27" s="519"/>
      <c r="T27" s="519"/>
      <c r="U27" s="519"/>
      <c r="V27" s="561"/>
      <c r="W27" s="620"/>
      <c r="X27" s="608"/>
      <c r="Y27" s="609"/>
      <c r="Z27" s="517" t="s">
        <v>180</v>
      </c>
      <c r="AA27" s="497"/>
      <c r="AB27" s="497"/>
      <c r="AC27" s="497"/>
      <c r="AD27" s="497"/>
      <c r="AE27" s="497"/>
      <c r="AF27" s="497"/>
      <c r="AG27" s="498"/>
      <c r="AH27" s="518">
        <v>2</v>
      </c>
      <c r="AI27" s="519"/>
      <c r="AJ27" s="519"/>
      <c r="AK27" s="519"/>
      <c r="AL27" s="561"/>
      <c r="AM27" s="518" t="s">
        <v>181</v>
      </c>
      <c r="AN27" s="519"/>
      <c r="AO27" s="519"/>
      <c r="AP27" s="519"/>
      <c r="AQ27" s="519"/>
      <c r="AR27" s="561"/>
      <c r="AS27" s="518" t="s">
        <v>181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257525</v>
      </c>
      <c r="BO27" s="644"/>
      <c r="BP27" s="644"/>
      <c r="BQ27" s="644"/>
      <c r="BR27" s="644"/>
      <c r="BS27" s="644"/>
      <c r="BT27" s="644"/>
      <c r="BU27" s="645"/>
      <c r="BV27" s="643">
        <v>257507</v>
      </c>
      <c r="BW27" s="644"/>
      <c r="BX27" s="644"/>
      <c r="BY27" s="644"/>
      <c r="BZ27" s="644"/>
      <c r="CA27" s="644"/>
      <c r="CB27" s="644"/>
      <c r="CC27" s="645"/>
      <c r="CD27" s="201"/>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4"/>
      <c r="DK27" s="184"/>
      <c r="DL27" s="184"/>
      <c r="DM27" s="184"/>
      <c r="DN27" s="184"/>
      <c r="DO27" s="184"/>
    </row>
    <row r="28" spans="1:119" ht="18.75" customHeight="1" x14ac:dyDescent="0.15">
      <c r="A28" s="185"/>
      <c r="B28" s="607"/>
      <c r="C28" s="608"/>
      <c r="D28" s="609"/>
      <c r="E28" s="517" t="s">
        <v>183</v>
      </c>
      <c r="F28" s="497"/>
      <c r="G28" s="497"/>
      <c r="H28" s="497"/>
      <c r="I28" s="497"/>
      <c r="J28" s="497"/>
      <c r="K28" s="498"/>
      <c r="L28" s="518">
        <v>1</v>
      </c>
      <c r="M28" s="519"/>
      <c r="N28" s="519"/>
      <c r="O28" s="519"/>
      <c r="P28" s="561"/>
      <c r="Q28" s="518">
        <v>2750</v>
      </c>
      <c r="R28" s="519"/>
      <c r="S28" s="519"/>
      <c r="T28" s="519"/>
      <c r="U28" s="519"/>
      <c r="V28" s="561"/>
      <c r="W28" s="620"/>
      <c r="X28" s="608"/>
      <c r="Y28" s="609"/>
      <c r="Z28" s="517" t="s">
        <v>184</v>
      </c>
      <c r="AA28" s="497"/>
      <c r="AB28" s="497"/>
      <c r="AC28" s="497"/>
      <c r="AD28" s="497"/>
      <c r="AE28" s="497"/>
      <c r="AF28" s="497"/>
      <c r="AG28" s="498"/>
      <c r="AH28" s="518" t="s">
        <v>130</v>
      </c>
      <c r="AI28" s="519"/>
      <c r="AJ28" s="519"/>
      <c r="AK28" s="519"/>
      <c r="AL28" s="561"/>
      <c r="AM28" s="518" t="s">
        <v>129</v>
      </c>
      <c r="AN28" s="519"/>
      <c r="AO28" s="519"/>
      <c r="AP28" s="519"/>
      <c r="AQ28" s="519"/>
      <c r="AR28" s="561"/>
      <c r="AS28" s="518" t="s">
        <v>130</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580419</v>
      </c>
      <c r="BO28" s="431"/>
      <c r="BP28" s="431"/>
      <c r="BQ28" s="431"/>
      <c r="BR28" s="431"/>
      <c r="BS28" s="431"/>
      <c r="BT28" s="431"/>
      <c r="BU28" s="432"/>
      <c r="BV28" s="430">
        <v>546288</v>
      </c>
      <c r="BW28" s="431"/>
      <c r="BX28" s="431"/>
      <c r="BY28" s="431"/>
      <c r="BZ28" s="431"/>
      <c r="CA28" s="431"/>
      <c r="CB28" s="431"/>
      <c r="CC28" s="432"/>
      <c r="CD28" s="199"/>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4"/>
      <c r="DK28" s="184"/>
      <c r="DL28" s="184"/>
      <c r="DM28" s="184"/>
      <c r="DN28" s="184"/>
      <c r="DO28" s="184"/>
    </row>
    <row r="29" spans="1:119" ht="18.75" customHeight="1" x14ac:dyDescent="0.15">
      <c r="A29" s="185"/>
      <c r="B29" s="607"/>
      <c r="C29" s="608"/>
      <c r="D29" s="609"/>
      <c r="E29" s="517" t="s">
        <v>186</v>
      </c>
      <c r="F29" s="497"/>
      <c r="G29" s="497"/>
      <c r="H29" s="497"/>
      <c r="I29" s="497"/>
      <c r="J29" s="497"/>
      <c r="K29" s="498"/>
      <c r="L29" s="518">
        <v>12</v>
      </c>
      <c r="M29" s="519"/>
      <c r="N29" s="519"/>
      <c r="O29" s="519"/>
      <c r="P29" s="561"/>
      <c r="Q29" s="518">
        <v>2600</v>
      </c>
      <c r="R29" s="519"/>
      <c r="S29" s="519"/>
      <c r="T29" s="519"/>
      <c r="U29" s="519"/>
      <c r="V29" s="561"/>
      <c r="W29" s="621"/>
      <c r="X29" s="622"/>
      <c r="Y29" s="623"/>
      <c r="Z29" s="517" t="s">
        <v>187</v>
      </c>
      <c r="AA29" s="497"/>
      <c r="AB29" s="497"/>
      <c r="AC29" s="497"/>
      <c r="AD29" s="497"/>
      <c r="AE29" s="497"/>
      <c r="AF29" s="497"/>
      <c r="AG29" s="498"/>
      <c r="AH29" s="518">
        <v>131</v>
      </c>
      <c r="AI29" s="519"/>
      <c r="AJ29" s="519"/>
      <c r="AK29" s="519"/>
      <c r="AL29" s="561"/>
      <c r="AM29" s="518">
        <v>416400</v>
      </c>
      <c r="AN29" s="519"/>
      <c r="AO29" s="519"/>
      <c r="AP29" s="519"/>
      <c r="AQ29" s="519"/>
      <c r="AR29" s="561"/>
      <c r="AS29" s="518">
        <v>3179</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7835</v>
      </c>
      <c r="BO29" s="468"/>
      <c r="BP29" s="468"/>
      <c r="BQ29" s="468"/>
      <c r="BR29" s="468"/>
      <c r="BS29" s="468"/>
      <c r="BT29" s="468"/>
      <c r="BU29" s="469"/>
      <c r="BV29" s="467">
        <v>8774</v>
      </c>
      <c r="BW29" s="468"/>
      <c r="BX29" s="468"/>
      <c r="BY29" s="468"/>
      <c r="BZ29" s="468"/>
      <c r="CA29" s="468"/>
      <c r="CB29" s="468"/>
      <c r="CC29" s="469"/>
      <c r="CD29" s="201"/>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4"/>
      <c r="DK29" s="184"/>
      <c r="DL29" s="184"/>
      <c r="DM29" s="184"/>
      <c r="DN29" s="184"/>
      <c r="DO29" s="184"/>
    </row>
    <row r="30" spans="1:119" ht="18.75" customHeight="1" thickBot="1" x14ac:dyDescent="0.2">
      <c r="A30" s="185"/>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2399756</v>
      </c>
      <c r="BO30" s="644"/>
      <c r="BP30" s="644"/>
      <c r="BQ30" s="644"/>
      <c r="BR30" s="644"/>
      <c r="BS30" s="644"/>
      <c r="BT30" s="644"/>
      <c r="BU30" s="645"/>
      <c r="BV30" s="643">
        <v>2104922</v>
      </c>
      <c r="BW30" s="644"/>
      <c r="BX30" s="644"/>
      <c r="BY30" s="644"/>
      <c r="BZ30" s="644"/>
      <c r="CA30" s="644"/>
      <c r="CB30" s="644"/>
      <c r="CC30" s="645"/>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190</v>
      </c>
      <c r="D32" s="212"/>
      <c r="E32" s="212"/>
      <c r="F32" s="209"/>
      <c r="G32" s="209"/>
      <c r="H32" s="209"/>
      <c r="I32" s="209"/>
      <c r="J32" s="209"/>
      <c r="K32" s="209"/>
      <c r="L32" s="209"/>
      <c r="M32" s="209"/>
      <c r="N32" s="209"/>
      <c r="O32" s="209"/>
      <c r="P32" s="209"/>
      <c r="Q32" s="209"/>
      <c r="R32" s="209"/>
      <c r="S32" s="209"/>
      <c r="T32" s="209"/>
      <c r="U32" s="209" t="s">
        <v>191</v>
      </c>
      <c r="V32" s="209"/>
      <c r="W32" s="209"/>
      <c r="X32" s="209"/>
      <c r="Y32" s="209"/>
      <c r="Z32" s="209"/>
      <c r="AA32" s="209"/>
      <c r="AB32" s="209"/>
      <c r="AC32" s="209"/>
      <c r="AD32" s="209"/>
      <c r="AE32" s="209"/>
      <c r="AF32" s="209"/>
      <c r="AG32" s="209"/>
      <c r="AH32" s="209"/>
      <c r="AI32" s="209"/>
      <c r="AJ32" s="209"/>
      <c r="AK32" s="209"/>
      <c r="AL32" s="209"/>
      <c r="AM32" s="213" t="s">
        <v>192</v>
      </c>
      <c r="AN32" s="209"/>
      <c r="AO32" s="209"/>
      <c r="AP32" s="209"/>
      <c r="AQ32" s="209"/>
      <c r="AR32" s="209"/>
      <c r="AS32" s="213"/>
      <c r="AT32" s="213"/>
      <c r="AU32" s="213"/>
      <c r="AV32" s="213"/>
      <c r="AW32" s="213"/>
      <c r="AX32" s="213"/>
      <c r="AY32" s="213"/>
      <c r="AZ32" s="213"/>
      <c r="BA32" s="213"/>
      <c r="BB32" s="209"/>
      <c r="BC32" s="213"/>
      <c r="BD32" s="209"/>
      <c r="BE32" s="213" t="s">
        <v>193</v>
      </c>
      <c r="BF32" s="209"/>
      <c r="BG32" s="209"/>
      <c r="BH32" s="209"/>
      <c r="BI32" s="209"/>
      <c r="BJ32" s="213"/>
      <c r="BK32" s="213"/>
      <c r="BL32" s="213"/>
      <c r="BM32" s="213"/>
      <c r="BN32" s="213"/>
      <c r="BO32" s="213"/>
      <c r="BP32" s="213"/>
      <c r="BQ32" s="213"/>
      <c r="BR32" s="209"/>
      <c r="BS32" s="209"/>
      <c r="BT32" s="209"/>
      <c r="BU32" s="209"/>
      <c r="BV32" s="209"/>
      <c r="BW32" s="209" t="s">
        <v>194</v>
      </c>
      <c r="BX32" s="209"/>
      <c r="BY32" s="209"/>
      <c r="BZ32" s="209"/>
      <c r="CA32" s="209"/>
      <c r="CB32" s="213"/>
      <c r="CC32" s="213"/>
      <c r="CD32" s="213"/>
      <c r="CE32" s="213"/>
      <c r="CF32" s="213"/>
      <c r="CG32" s="213"/>
      <c r="CH32" s="213"/>
      <c r="CI32" s="213"/>
      <c r="CJ32" s="213"/>
      <c r="CK32" s="213"/>
      <c r="CL32" s="213"/>
      <c r="CM32" s="213"/>
      <c r="CN32" s="213"/>
      <c r="CO32" s="213" t="s">
        <v>195</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1" t="s">
        <v>196</v>
      </c>
      <c r="D33" s="491"/>
      <c r="E33" s="456" t="s">
        <v>197</v>
      </c>
      <c r="F33" s="456"/>
      <c r="G33" s="456"/>
      <c r="H33" s="456"/>
      <c r="I33" s="456"/>
      <c r="J33" s="456"/>
      <c r="K33" s="456"/>
      <c r="L33" s="456"/>
      <c r="M33" s="456"/>
      <c r="N33" s="456"/>
      <c r="O33" s="456"/>
      <c r="P33" s="456"/>
      <c r="Q33" s="456"/>
      <c r="R33" s="456"/>
      <c r="S33" s="456"/>
      <c r="T33" s="214"/>
      <c r="U33" s="491" t="s">
        <v>198</v>
      </c>
      <c r="V33" s="491"/>
      <c r="W33" s="456" t="s">
        <v>197</v>
      </c>
      <c r="X33" s="456"/>
      <c r="Y33" s="456"/>
      <c r="Z33" s="456"/>
      <c r="AA33" s="456"/>
      <c r="AB33" s="456"/>
      <c r="AC33" s="456"/>
      <c r="AD33" s="456"/>
      <c r="AE33" s="456"/>
      <c r="AF33" s="456"/>
      <c r="AG33" s="456"/>
      <c r="AH33" s="456"/>
      <c r="AI33" s="456"/>
      <c r="AJ33" s="456"/>
      <c r="AK33" s="456"/>
      <c r="AL33" s="214"/>
      <c r="AM33" s="491" t="s">
        <v>198</v>
      </c>
      <c r="AN33" s="491"/>
      <c r="AO33" s="456" t="s">
        <v>197</v>
      </c>
      <c r="AP33" s="456"/>
      <c r="AQ33" s="456"/>
      <c r="AR33" s="456"/>
      <c r="AS33" s="456"/>
      <c r="AT33" s="456"/>
      <c r="AU33" s="456"/>
      <c r="AV33" s="456"/>
      <c r="AW33" s="456"/>
      <c r="AX33" s="456"/>
      <c r="AY33" s="456"/>
      <c r="AZ33" s="456"/>
      <c r="BA33" s="456"/>
      <c r="BB33" s="456"/>
      <c r="BC33" s="456"/>
      <c r="BD33" s="215"/>
      <c r="BE33" s="456" t="s">
        <v>199</v>
      </c>
      <c r="BF33" s="456"/>
      <c r="BG33" s="456" t="s">
        <v>200</v>
      </c>
      <c r="BH33" s="456"/>
      <c r="BI33" s="456"/>
      <c r="BJ33" s="456"/>
      <c r="BK33" s="456"/>
      <c r="BL33" s="456"/>
      <c r="BM33" s="456"/>
      <c r="BN33" s="456"/>
      <c r="BO33" s="456"/>
      <c r="BP33" s="456"/>
      <c r="BQ33" s="456"/>
      <c r="BR33" s="456"/>
      <c r="BS33" s="456"/>
      <c r="BT33" s="456"/>
      <c r="BU33" s="456"/>
      <c r="BV33" s="215"/>
      <c r="BW33" s="491" t="s">
        <v>199</v>
      </c>
      <c r="BX33" s="491"/>
      <c r="BY33" s="456" t="s">
        <v>201</v>
      </c>
      <c r="BZ33" s="456"/>
      <c r="CA33" s="456"/>
      <c r="CB33" s="456"/>
      <c r="CC33" s="456"/>
      <c r="CD33" s="456"/>
      <c r="CE33" s="456"/>
      <c r="CF33" s="456"/>
      <c r="CG33" s="456"/>
      <c r="CH33" s="456"/>
      <c r="CI33" s="456"/>
      <c r="CJ33" s="456"/>
      <c r="CK33" s="456"/>
      <c r="CL33" s="456"/>
      <c r="CM33" s="456"/>
      <c r="CN33" s="214"/>
      <c r="CO33" s="491" t="s">
        <v>198</v>
      </c>
      <c r="CP33" s="491"/>
      <c r="CQ33" s="456" t="s">
        <v>202</v>
      </c>
      <c r="CR33" s="456"/>
      <c r="CS33" s="456"/>
      <c r="CT33" s="456"/>
      <c r="CU33" s="456"/>
      <c r="CV33" s="456"/>
      <c r="CW33" s="456"/>
      <c r="CX33" s="456"/>
      <c r="CY33" s="456"/>
      <c r="CZ33" s="456"/>
      <c r="DA33" s="456"/>
      <c r="DB33" s="456"/>
      <c r="DC33" s="456"/>
      <c r="DD33" s="456"/>
      <c r="DE33" s="456"/>
      <c r="DF33" s="214"/>
      <c r="DG33" s="655" t="s">
        <v>203</v>
      </c>
      <c r="DH33" s="655"/>
      <c r="DI33" s="216"/>
      <c r="DJ33" s="184"/>
      <c r="DK33" s="184"/>
      <c r="DL33" s="184"/>
      <c r="DM33" s="184"/>
      <c r="DN33" s="184"/>
      <c r="DO33" s="184"/>
    </row>
    <row r="34" spans="1:119" ht="32.25" customHeight="1" x14ac:dyDescent="0.15">
      <c r="A34" s="185"/>
      <c r="B34" s="211"/>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2"/>
      <c r="U34" s="656">
        <f>IF(W34="","",MAX(C34:D43)+1)</f>
        <v>2</v>
      </c>
      <c r="V34" s="656"/>
      <c r="W34" s="657" t="str">
        <f>IF('各会計、関係団体の財政状況及び健全化判断比率'!B28="","",'各会計、関係団体の財政状況及び健全化判断比率'!B28)</f>
        <v>河北町国民健康保険特別会計</v>
      </c>
      <c r="X34" s="657"/>
      <c r="Y34" s="657"/>
      <c r="Z34" s="657"/>
      <c r="AA34" s="657"/>
      <c r="AB34" s="657"/>
      <c r="AC34" s="657"/>
      <c r="AD34" s="657"/>
      <c r="AE34" s="657"/>
      <c r="AF34" s="657"/>
      <c r="AG34" s="657"/>
      <c r="AH34" s="657"/>
      <c r="AI34" s="657"/>
      <c r="AJ34" s="657"/>
      <c r="AK34" s="657"/>
      <c r="AL34" s="212"/>
      <c r="AM34" s="656">
        <f>IF(AO34="","",MAX(C34:D43,U34:V43)+1)</f>
        <v>5</v>
      </c>
      <c r="AN34" s="656"/>
      <c r="AO34" s="657" t="str">
        <f>IF('各会計、関係団体の財政状況及び健全化判断比率'!B31="","",'各会計、関係団体の財政状況及び健全化判断比率'!B31)</f>
        <v>河北町水道事業会計</v>
      </c>
      <c r="AP34" s="657"/>
      <c r="AQ34" s="657"/>
      <c r="AR34" s="657"/>
      <c r="AS34" s="657"/>
      <c r="AT34" s="657"/>
      <c r="AU34" s="657"/>
      <c r="AV34" s="657"/>
      <c r="AW34" s="657"/>
      <c r="AX34" s="657"/>
      <c r="AY34" s="657"/>
      <c r="AZ34" s="657"/>
      <c r="BA34" s="657"/>
      <c r="BB34" s="657"/>
      <c r="BC34" s="657"/>
      <c r="BD34" s="212"/>
      <c r="BE34" s="656">
        <f>IF(BG34="","",MAX(C34:D43,U34:V43,AM34:AN43)+1)</f>
        <v>6</v>
      </c>
      <c r="BF34" s="656"/>
      <c r="BG34" s="657" t="str">
        <f>IF('各会計、関係団体の財政状況及び健全化判断比率'!B32="","",'各会計、関係団体の財政状況及び健全化判断比率'!B32)</f>
        <v>河北町公共下水道事業特別会計</v>
      </c>
      <c r="BH34" s="657"/>
      <c r="BI34" s="657"/>
      <c r="BJ34" s="657"/>
      <c r="BK34" s="657"/>
      <c r="BL34" s="657"/>
      <c r="BM34" s="657"/>
      <c r="BN34" s="657"/>
      <c r="BO34" s="657"/>
      <c r="BP34" s="657"/>
      <c r="BQ34" s="657"/>
      <c r="BR34" s="657"/>
      <c r="BS34" s="657"/>
      <c r="BT34" s="657"/>
      <c r="BU34" s="657"/>
      <c r="BV34" s="212"/>
      <c r="BW34" s="656">
        <f>IF(BY34="","",MAX(C34:D43,U34:V43,AM34:AN43,BE34:BF43)+1)</f>
        <v>8</v>
      </c>
      <c r="BX34" s="656"/>
      <c r="BY34" s="657" t="str">
        <f>IF('各会計、関係団体の財政状況及び健全化判断比率'!B68="","",'各会計、関係団体の財政状況及び健全化判断比率'!B68)</f>
        <v>山形県消防補償等組合</v>
      </c>
      <c r="BZ34" s="657"/>
      <c r="CA34" s="657"/>
      <c r="CB34" s="657"/>
      <c r="CC34" s="657"/>
      <c r="CD34" s="657"/>
      <c r="CE34" s="657"/>
      <c r="CF34" s="657"/>
      <c r="CG34" s="657"/>
      <c r="CH34" s="657"/>
      <c r="CI34" s="657"/>
      <c r="CJ34" s="657"/>
      <c r="CK34" s="657"/>
      <c r="CL34" s="657"/>
      <c r="CM34" s="657"/>
      <c r="CN34" s="212"/>
      <c r="CO34" s="656">
        <f>IF(CQ34="","",MAX(C34:D43,U34:V43,AM34:AN43,BE34:BF43,BW34:BX43)+1)</f>
        <v>17</v>
      </c>
      <c r="CP34" s="656"/>
      <c r="CQ34" s="657" t="str">
        <f>IF('各会計、関係団体の財政状況及び健全化判断比率'!BS7="","",'各会計、関係団体の財政状況及び健全化判断比率'!BS7)</f>
        <v>河北スポーツセンター</v>
      </c>
      <c r="CR34" s="657"/>
      <c r="CS34" s="657"/>
      <c r="CT34" s="657"/>
      <c r="CU34" s="657"/>
      <c r="CV34" s="657"/>
      <c r="CW34" s="657"/>
      <c r="CX34" s="657"/>
      <c r="CY34" s="657"/>
      <c r="CZ34" s="657"/>
      <c r="DA34" s="657"/>
      <c r="DB34" s="657"/>
      <c r="DC34" s="657"/>
      <c r="DD34" s="657"/>
      <c r="DE34" s="657"/>
      <c r="DF34" s="209"/>
      <c r="DG34" s="658" t="str">
        <f>IF('各会計、関係団体の財政状況及び健全化判断比率'!BR7="","",'各会計、関係団体の財政状況及び健全化判断比率'!BR7)</f>
        <v/>
      </c>
      <c r="DH34" s="658"/>
      <c r="DI34" s="216"/>
      <c r="DJ34" s="184"/>
      <c r="DK34" s="184"/>
      <c r="DL34" s="184"/>
      <c r="DM34" s="184"/>
      <c r="DN34" s="184"/>
      <c r="DO34" s="184"/>
    </row>
    <row r="35" spans="1:119" ht="32.25" customHeight="1" x14ac:dyDescent="0.15">
      <c r="A35" s="185"/>
      <c r="B35" s="211"/>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2"/>
      <c r="U35" s="656">
        <f>IF(W35="","",U34+1)</f>
        <v>3</v>
      </c>
      <c r="V35" s="656"/>
      <c r="W35" s="657" t="str">
        <f>IF('各会計、関係団体の財政状況及び健全化判断比率'!B29="","",'各会計、関係団体の財政状況及び健全化判断比率'!B29)</f>
        <v>河北町介護保険特別会計</v>
      </c>
      <c r="X35" s="657"/>
      <c r="Y35" s="657"/>
      <c r="Z35" s="657"/>
      <c r="AA35" s="657"/>
      <c r="AB35" s="657"/>
      <c r="AC35" s="657"/>
      <c r="AD35" s="657"/>
      <c r="AE35" s="657"/>
      <c r="AF35" s="657"/>
      <c r="AG35" s="657"/>
      <c r="AH35" s="657"/>
      <c r="AI35" s="657"/>
      <c r="AJ35" s="657"/>
      <c r="AK35" s="657"/>
      <c r="AL35" s="212"/>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2"/>
      <c r="BE35" s="656">
        <f t="shared" ref="BE35:BE43" si="1">IF(BG35="","",BE34+1)</f>
        <v>7</v>
      </c>
      <c r="BF35" s="656"/>
      <c r="BG35" s="657" t="str">
        <f>IF('各会計、関係団体の財政状況及び健全化判断比率'!B33="","",'各会計、関係団体の財政状況及び健全化判断比率'!B33)</f>
        <v>河北町農業集落排水事業特別会計</v>
      </c>
      <c r="BH35" s="657"/>
      <c r="BI35" s="657"/>
      <c r="BJ35" s="657"/>
      <c r="BK35" s="657"/>
      <c r="BL35" s="657"/>
      <c r="BM35" s="657"/>
      <c r="BN35" s="657"/>
      <c r="BO35" s="657"/>
      <c r="BP35" s="657"/>
      <c r="BQ35" s="657"/>
      <c r="BR35" s="657"/>
      <c r="BS35" s="657"/>
      <c r="BT35" s="657"/>
      <c r="BU35" s="657"/>
      <c r="BV35" s="212"/>
      <c r="BW35" s="656">
        <f t="shared" ref="BW35:BW43" si="2">IF(BY35="","",BW34+1)</f>
        <v>9</v>
      </c>
      <c r="BX35" s="656"/>
      <c r="BY35" s="657" t="str">
        <f>IF('各会計、関係団体の財政状況及び健全化判断比率'!B69="","",'各会計、関係団体の財政状況及び健全化判断比率'!B69)</f>
        <v>山形県自治会館管理組合</v>
      </c>
      <c r="BZ35" s="657"/>
      <c r="CA35" s="657"/>
      <c r="CB35" s="657"/>
      <c r="CC35" s="657"/>
      <c r="CD35" s="657"/>
      <c r="CE35" s="657"/>
      <c r="CF35" s="657"/>
      <c r="CG35" s="657"/>
      <c r="CH35" s="657"/>
      <c r="CI35" s="657"/>
      <c r="CJ35" s="657"/>
      <c r="CK35" s="657"/>
      <c r="CL35" s="657"/>
      <c r="CM35" s="657"/>
      <c r="CN35" s="212"/>
      <c r="CO35" s="656">
        <f t="shared" ref="CO35:CO43" si="3">IF(CQ35="","",CO34+1)</f>
        <v>18</v>
      </c>
      <c r="CP35" s="656"/>
      <c r="CQ35" s="657" t="str">
        <f>IF('各会計、関係団体の財政状況及び健全化判断比率'!BS8="","",'各会計、関係団体の財政状況及び健全化判断比率'!BS8)</f>
        <v>河北町べに花の里振興公社</v>
      </c>
      <c r="CR35" s="657"/>
      <c r="CS35" s="657"/>
      <c r="CT35" s="657"/>
      <c r="CU35" s="657"/>
      <c r="CV35" s="657"/>
      <c r="CW35" s="657"/>
      <c r="CX35" s="657"/>
      <c r="CY35" s="657"/>
      <c r="CZ35" s="657"/>
      <c r="DA35" s="657"/>
      <c r="DB35" s="657"/>
      <c r="DC35" s="657"/>
      <c r="DD35" s="657"/>
      <c r="DE35" s="657"/>
      <c r="DF35" s="209"/>
      <c r="DG35" s="658" t="str">
        <f>IF('各会計、関係団体の財政状況及び健全化判断比率'!BR8="","",'各会計、関係団体の財政状況及び健全化判断比率'!BR8)</f>
        <v/>
      </c>
      <c r="DH35" s="658"/>
      <c r="DI35" s="216"/>
      <c r="DJ35" s="184"/>
      <c r="DK35" s="184"/>
      <c r="DL35" s="184"/>
      <c r="DM35" s="184"/>
      <c r="DN35" s="184"/>
      <c r="DO35" s="184"/>
    </row>
    <row r="36" spans="1:119" ht="32.25" customHeight="1" x14ac:dyDescent="0.15">
      <c r="A36" s="185"/>
      <c r="B36" s="211"/>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2"/>
      <c r="U36" s="656">
        <f t="shared" ref="U36:U43" si="4">IF(W36="","",U35+1)</f>
        <v>4</v>
      </c>
      <c r="V36" s="656"/>
      <c r="W36" s="657" t="str">
        <f>IF('各会計、関係団体の財政状況及び健全化判断比率'!B30="","",'各会計、関係団体の財政状況及び健全化判断比率'!B30)</f>
        <v>河北町後期高齢者医療特別会計</v>
      </c>
      <c r="X36" s="657"/>
      <c r="Y36" s="657"/>
      <c r="Z36" s="657"/>
      <c r="AA36" s="657"/>
      <c r="AB36" s="657"/>
      <c r="AC36" s="657"/>
      <c r="AD36" s="657"/>
      <c r="AE36" s="657"/>
      <c r="AF36" s="657"/>
      <c r="AG36" s="657"/>
      <c r="AH36" s="657"/>
      <c r="AI36" s="657"/>
      <c r="AJ36" s="657"/>
      <c r="AK36" s="657"/>
      <c r="AL36" s="212"/>
      <c r="AM36" s="656" t="str">
        <f t="shared" si="0"/>
        <v/>
      </c>
      <c r="AN36" s="656"/>
      <c r="AO36" s="657"/>
      <c r="AP36" s="657"/>
      <c r="AQ36" s="657"/>
      <c r="AR36" s="657"/>
      <c r="AS36" s="657"/>
      <c r="AT36" s="657"/>
      <c r="AU36" s="657"/>
      <c r="AV36" s="657"/>
      <c r="AW36" s="657"/>
      <c r="AX36" s="657"/>
      <c r="AY36" s="657"/>
      <c r="AZ36" s="657"/>
      <c r="BA36" s="657"/>
      <c r="BB36" s="657"/>
      <c r="BC36" s="657"/>
      <c r="BD36" s="212"/>
      <c r="BE36" s="656" t="str">
        <f t="shared" si="1"/>
        <v/>
      </c>
      <c r="BF36" s="656"/>
      <c r="BG36" s="657"/>
      <c r="BH36" s="657"/>
      <c r="BI36" s="657"/>
      <c r="BJ36" s="657"/>
      <c r="BK36" s="657"/>
      <c r="BL36" s="657"/>
      <c r="BM36" s="657"/>
      <c r="BN36" s="657"/>
      <c r="BO36" s="657"/>
      <c r="BP36" s="657"/>
      <c r="BQ36" s="657"/>
      <c r="BR36" s="657"/>
      <c r="BS36" s="657"/>
      <c r="BT36" s="657"/>
      <c r="BU36" s="657"/>
      <c r="BV36" s="212"/>
      <c r="BW36" s="656">
        <f t="shared" si="2"/>
        <v>10</v>
      </c>
      <c r="BX36" s="656"/>
      <c r="BY36" s="657" t="str">
        <f>IF('各会計、関係団体の財政状況及び健全化判断比率'!B70="","",'各会計、関係団体の財政状況及び健全化判断比率'!B70)</f>
        <v>山形県市町村職員退職手当組合</v>
      </c>
      <c r="BZ36" s="657"/>
      <c r="CA36" s="657"/>
      <c r="CB36" s="657"/>
      <c r="CC36" s="657"/>
      <c r="CD36" s="657"/>
      <c r="CE36" s="657"/>
      <c r="CF36" s="657"/>
      <c r="CG36" s="657"/>
      <c r="CH36" s="657"/>
      <c r="CI36" s="657"/>
      <c r="CJ36" s="657"/>
      <c r="CK36" s="657"/>
      <c r="CL36" s="657"/>
      <c r="CM36" s="657"/>
      <c r="CN36" s="212"/>
      <c r="CO36" s="656">
        <f t="shared" si="3"/>
        <v>19</v>
      </c>
      <c r="CP36" s="656"/>
      <c r="CQ36" s="657" t="str">
        <f>IF('各会計、関係団体の財政状況及び健全化判断比率'!BS9="","",'各会計、関係団体の財政状況及び健全化判断比率'!BS9)</f>
        <v>河北町土地開発公社</v>
      </c>
      <c r="CR36" s="657"/>
      <c r="CS36" s="657"/>
      <c r="CT36" s="657"/>
      <c r="CU36" s="657"/>
      <c r="CV36" s="657"/>
      <c r="CW36" s="657"/>
      <c r="CX36" s="657"/>
      <c r="CY36" s="657"/>
      <c r="CZ36" s="657"/>
      <c r="DA36" s="657"/>
      <c r="DB36" s="657"/>
      <c r="DC36" s="657"/>
      <c r="DD36" s="657"/>
      <c r="DE36" s="657"/>
      <c r="DF36" s="209"/>
      <c r="DG36" s="658" t="str">
        <f>IF('各会計、関係団体の財政状況及び健全化判断比率'!BR9="","",'各会計、関係団体の財政状況及び健全化判断比率'!BR9)</f>
        <v>○</v>
      </c>
      <c r="DH36" s="658"/>
      <c r="DI36" s="216"/>
      <c r="DJ36" s="184"/>
      <c r="DK36" s="184"/>
      <c r="DL36" s="184"/>
      <c r="DM36" s="184"/>
      <c r="DN36" s="184"/>
      <c r="DO36" s="184"/>
    </row>
    <row r="37" spans="1:119" ht="32.25" customHeight="1" x14ac:dyDescent="0.15">
      <c r="A37" s="185"/>
      <c r="B37" s="211"/>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2"/>
      <c r="U37" s="656" t="str">
        <f t="shared" si="4"/>
        <v/>
      </c>
      <c r="V37" s="656"/>
      <c r="W37" s="657"/>
      <c r="X37" s="657"/>
      <c r="Y37" s="657"/>
      <c r="Z37" s="657"/>
      <c r="AA37" s="657"/>
      <c r="AB37" s="657"/>
      <c r="AC37" s="657"/>
      <c r="AD37" s="657"/>
      <c r="AE37" s="657"/>
      <c r="AF37" s="657"/>
      <c r="AG37" s="657"/>
      <c r="AH37" s="657"/>
      <c r="AI37" s="657"/>
      <c r="AJ37" s="657"/>
      <c r="AK37" s="657"/>
      <c r="AL37" s="212"/>
      <c r="AM37" s="656" t="str">
        <f t="shared" si="0"/>
        <v/>
      </c>
      <c r="AN37" s="656"/>
      <c r="AO37" s="657"/>
      <c r="AP37" s="657"/>
      <c r="AQ37" s="657"/>
      <c r="AR37" s="657"/>
      <c r="AS37" s="657"/>
      <c r="AT37" s="657"/>
      <c r="AU37" s="657"/>
      <c r="AV37" s="657"/>
      <c r="AW37" s="657"/>
      <c r="AX37" s="657"/>
      <c r="AY37" s="657"/>
      <c r="AZ37" s="657"/>
      <c r="BA37" s="657"/>
      <c r="BB37" s="657"/>
      <c r="BC37" s="657"/>
      <c r="BD37" s="212"/>
      <c r="BE37" s="656" t="str">
        <f t="shared" si="1"/>
        <v/>
      </c>
      <c r="BF37" s="656"/>
      <c r="BG37" s="657"/>
      <c r="BH37" s="657"/>
      <c r="BI37" s="657"/>
      <c r="BJ37" s="657"/>
      <c r="BK37" s="657"/>
      <c r="BL37" s="657"/>
      <c r="BM37" s="657"/>
      <c r="BN37" s="657"/>
      <c r="BO37" s="657"/>
      <c r="BP37" s="657"/>
      <c r="BQ37" s="657"/>
      <c r="BR37" s="657"/>
      <c r="BS37" s="657"/>
      <c r="BT37" s="657"/>
      <c r="BU37" s="657"/>
      <c r="BV37" s="212"/>
      <c r="BW37" s="656">
        <f t="shared" si="2"/>
        <v>11</v>
      </c>
      <c r="BX37" s="656"/>
      <c r="BY37" s="657" t="str">
        <f>IF('各会計、関係団体の財政状況及び健全化判断比率'!B71="","",'各会計、関係団体の財政状況及び健全化判断比率'!B71)</f>
        <v>東根市外二市一町共立衛生処理組合</v>
      </c>
      <c r="BZ37" s="657"/>
      <c r="CA37" s="657"/>
      <c r="CB37" s="657"/>
      <c r="CC37" s="657"/>
      <c r="CD37" s="657"/>
      <c r="CE37" s="657"/>
      <c r="CF37" s="657"/>
      <c r="CG37" s="657"/>
      <c r="CH37" s="657"/>
      <c r="CI37" s="657"/>
      <c r="CJ37" s="657"/>
      <c r="CK37" s="657"/>
      <c r="CL37" s="657"/>
      <c r="CM37" s="657"/>
      <c r="CN37" s="212"/>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09"/>
      <c r="DG37" s="658" t="str">
        <f>IF('各会計、関係団体の財政状況及び健全化判断比率'!BR10="","",'各会計、関係団体の財政状況及び健全化判断比率'!BR10)</f>
        <v/>
      </c>
      <c r="DH37" s="658"/>
      <c r="DI37" s="216"/>
      <c r="DJ37" s="184"/>
      <c r="DK37" s="184"/>
      <c r="DL37" s="184"/>
      <c r="DM37" s="184"/>
      <c r="DN37" s="184"/>
      <c r="DO37" s="184"/>
    </row>
    <row r="38" spans="1:119" ht="32.25" customHeight="1" x14ac:dyDescent="0.15">
      <c r="A38" s="185"/>
      <c r="B38" s="211"/>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2"/>
      <c r="U38" s="656" t="str">
        <f t="shared" si="4"/>
        <v/>
      </c>
      <c r="V38" s="656"/>
      <c r="W38" s="657"/>
      <c r="X38" s="657"/>
      <c r="Y38" s="657"/>
      <c r="Z38" s="657"/>
      <c r="AA38" s="657"/>
      <c r="AB38" s="657"/>
      <c r="AC38" s="657"/>
      <c r="AD38" s="657"/>
      <c r="AE38" s="657"/>
      <c r="AF38" s="657"/>
      <c r="AG38" s="657"/>
      <c r="AH38" s="657"/>
      <c r="AI38" s="657"/>
      <c r="AJ38" s="657"/>
      <c r="AK38" s="657"/>
      <c r="AL38" s="212"/>
      <c r="AM38" s="656" t="str">
        <f t="shared" si="0"/>
        <v/>
      </c>
      <c r="AN38" s="656"/>
      <c r="AO38" s="657"/>
      <c r="AP38" s="657"/>
      <c r="AQ38" s="657"/>
      <c r="AR38" s="657"/>
      <c r="AS38" s="657"/>
      <c r="AT38" s="657"/>
      <c r="AU38" s="657"/>
      <c r="AV38" s="657"/>
      <c r="AW38" s="657"/>
      <c r="AX38" s="657"/>
      <c r="AY38" s="657"/>
      <c r="AZ38" s="657"/>
      <c r="BA38" s="657"/>
      <c r="BB38" s="657"/>
      <c r="BC38" s="657"/>
      <c r="BD38" s="212"/>
      <c r="BE38" s="656" t="str">
        <f t="shared" si="1"/>
        <v/>
      </c>
      <c r="BF38" s="656"/>
      <c r="BG38" s="657"/>
      <c r="BH38" s="657"/>
      <c r="BI38" s="657"/>
      <c r="BJ38" s="657"/>
      <c r="BK38" s="657"/>
      <c r="BL38" s="657"/>
      <c r="BM38" s="657"/>
      <c r="BN38" s="657"/>
      <c r="BO38" s="657"/>
      <c r="BP38" s="657"/>
      <c r="BQ38" s="657"/>
      <c r="BR38" s="657"/>
      <c r="BS38" s="657"/>
      <c r="BT38" s="657"/>
      <c r="BU38" s="657"/>
      <c r="BV38" s="212"/>
      <c r="BW38" s="656">
        <f t="shared" si="2"/>
        <v>12</v>
      </c>
      <c r="BX38" s="656"/>
      <c r="BY38" s="657" t="str">
        <f>IF('各会計、関係団体の財政状況及び健全化判断比率'!B72="","",'各会計、関係団体の財政状況及び健全化判断比率'!B72)</f>
        <v>西村山広域行政事務組合（普通会計分）</v>
      </c>
      <c r="BZ38" s="657"/>
      <c r="CA38" s="657"/>
      <c r="CB38" s="657"/>
      <c r="CC38" s="657"/>
      <c r="CD38" s="657"/>
      <c r="CE38" s="657"/>
      <c r="CF38" s="657"/>
      <c r="CG38" s="657"/>
      <c r="CH38" s="657"/>
      <c r="CI38" s="657"/>
      <c r="CJ38" s="657"/>
      <c r="CK38" s="657"/>
      <c r="CL38" s="657"/>
      <c r="CM38" s="657"/>
      <c r="CN38" s="212"/>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09"/>
      <c r="DG38" s="658" t="str">
        <f>IF('各会計、関係団体の財政状況及び健全化判断比率'!BR11="","",'各会計、関係団体の財政状況及び健全化判断比率'!BR11)</f>
        <v/>
      </c>
      <c r="DH38" s="658"/>
      <c r="DI38" s="216"/>
      <c r="DJ38" s="184"/>
      <c r="DK38" s="184"/>
      <c r="DL38" s="184"/>
      <c r="DM38" s="184"/>
      <c r="DN38" s="184"/>
      <c r="DO38" s="184"/>
    </row>
    <row r="39" spans="1:119" ht="32.25" customHeight="1" x14ac:dyDescent="0.15">
      <c r="A39" s="185"/>
      <c r="B39" s="211"/>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2"/>
      <c r="U39" s="656" t="str">
        <f t="shared" si="4"/>
        <v/>
      </c>
      <c r="V39" s="656"/>
      <c r="W39" s="657"/>
      <c r="X39" s="657"/>
      <c r="Y39" s="657"/>
      <c r="Z39" s="657"/>
      <c r="AA39" s="657"/>
      <c r="AB39" s="657"/>
      <c r="AC39" s="657"/>
      <c r="AD39" s="657"/>
      <c r="AE39" s="657"/>
      <c r="AF39" s="657"/>
      <c r="AG39" s="657"/>
      <c r="AH39" s="657"/>
      <c r="AI39" s="657"/>
      <c r="AJ39" s="657"/>
      <c r="AK39" s="657"/>
      <c r="AL39" s="212"/>
      <c r="AM39" s="656" t="str">
        <f t="shared" si="0"/>
        <v/>
      </c>
      <c r="AN39" s="656"/>
      <c r="AO39" s="657"/>
      <c r="AP39" s="657"/>
      <c r="AQ39" s="657"/>
      <c r="AR39" s="657"/>
      <c r="AS39" s="657"/>
      <c r="AT39" s="657"/>
      <c r="AU39" s="657"/>
      <c r="AV39" s="657"/>
      <c r="AW39" s="657"/>
      <c r="AX39" s="657"/>
      <c r="AY39" s="657"/>
      <c r="AZ39" s="657"/>
      <c r="BA39" s="657"/>
      <c r="BB39" s="657"/>
      <c r="BC39" s="657"/>
      <c r="BD39" s="212"/>
      <c r="BE39" s="656" t="str">
        <f t="shared" si="1"/>
        <v/>
      </c>
      <c r="BF39" s="656"/>
      <c r="BG39" s="657"/>
      <c r="BH39" s="657"/>
      <c r="BI39" s="657"/>
      <c r="BJ39" s="657"/>
      <c r="BK39" s="657"/>
      <c r="BL39" s="657"/>
      <c r="BM39" s="657"/>
      <c r="BN39" s="657"/>
      <c r="BO39" s="657"/>
      <c r="BP39" s="657"/>
      <c r="BQ39" s="657"/>
      <c r="BR39" s="657"/>
      <c r="BS39" s="657"/>
      <c r="BT39" s="657"/>
      <c r="BU39" s="657"/>
      <c r="BV39" s="212"/>
      <c r="BW39" s="656">
        <f t="shared" si="2"/>
        <v>13</v>
      </c>
      <c r="BX39" s="656"/>
      <c r="BY39" s="657" t="str">
        <f>IF('各会計、関係団体の財政状況及び健全化判断比率'!B73="","",'各会計、関係団体の財政状況及び健全化判断比率'!B73)</f>
        <v>河北町ほか２市広域斎場事務組合</v>
      </c>
      <c r="BZ39" s="657"/>
      <c r="CA39" s="657"/>
      <c r="CB39" s="657"/>
      <c r="CC39" s="657"/>
      <c r="CD39" s="657"/>
      <c r="CE39" s="657"/>
      <c r="CF39" s="657"/>
      <c r="CG39" s="657"/>
      <c r="CH39" s="657"/>
      <c r="CI39" s="657"/>
      <c r="CJ39" s="657"/>
      <c r="CK39" s="657"/>
      <c r="CL39" s="657"/>
      <c r="CM39" s="657"/>
      <c r="CN39" s="212"/>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9"/>
      <c r="DG39" s="658" t="str">
        <f>IF('各会計、関係団体の財政状況及び健全化判断比率'!BR12="","",'各会計、関係団体の財政状況及び健全化判断比率'!BR12)</f>
        <v/>
      </c>
      <c r="DH39" s="658"/>
      <c r="DI39" s="216"/>
      <c r="DJ39" s="184"/>
      <c r="DK39" s="184"/>
      <c r="DL39" s="184"/>
      <c r="DM39" s="184"/>
      <c r="DN39" s="184"/>
      <c r="DO39" s="184"/>
    </row>
    <row r="40" spans="1:119" ht="32.25" customHeight="1" x14ac:dyDescent="0.15">
      <c r="A40" s="185"/>
      <c r="B40" s="211"/>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2"/>
      <c r="U40" s="656" t="str">
        <f t="shared" si="4"/>
        <v/>
      </c>
      <c r="V40" s="656"/>
      <c r="W40" s="657"/>
      <c r="X40" s="657"/>
      <c r="Y40" s="657"/>
      <c r="Z40" s="657"/>
      <c r="AA40" s="657"/>
      <c r="AB40" s="657"/>
      <c r="AC40" s="657"/>
      <c r="AD40" s="657"/>
      <c r="AE40" s="657"/>
      <c r="AF40" s="657"/>
      <c r="AG40" s="657"/>
      <c r="AH40" s="657"/>
      <c r="AI40" s="657"/>
      <c r="AJ40" s="657"/>
      <c r="AK40" s="657"/>
      <c r="AL40" s="212"/>
      <c r="AM40" s="656" t="str">
        <f t="shared" si="0"/>
        <v/>
      </c>
      <c r="AN40" s="656"/>
      <c r="AO40" s="657"/>
      <c r="AP40" s="657"/>
      <c r="AQ40" s="657"/>
      <c r="AR40" s="657"/>
      <c r="AS40" s="657"/>
      <c r="AT40" s="657"/>
      <c r="AU40" s="657"/>
      <c r="AV40" s="657"/>
      <c r="AW40" s="657"/>
      <c r="AX40" s="657"/>
      <c r="AY40" s="657"/>
      <c r="AZ40" s="657"/>
      <c r="BA40" s="657"/>
      <c r="BB40" s="657"/>
      <c r="BC40" s="657"/>
      <c r="BD40" s="212"/>
      <c r="BE40" s="656" t="str">
        <f t="shared" si="1"/>
        <v/>
      </c>
      <c r="BF40" s="656"/>
      <c r="BG40" s="657"/>
      <c r="BH40" s="657"/>
      <c r="BI40" s="657"/>
      <c r="BJ40" s="657"/>
      <c r="BK40" s="657"/>
      <c r="BL40" s="657"/>
      <c r="BM40" s="657"/>
      <c r="BN40" s="657"/>
      <c r="BO40" s="657"/>
      <c r="BP40" s="657"/>
      <c r="BQ40" s="657"/>
      <c r="BR40" s="657"/>
      <c r="BS40" s="657"/>
      <c r="BT40" s="657"/>
      <c r="BU40" s="657"/>
      <c r="BV40" s="212"/>
      <c r="BW40" s="656">
        <f t="shared" si="2"/>
        <v>14</v>
      </c>
      <c r="BX40" s="656"/>
      <c r="BY40" s="657" t="str">
        <f>IF('各会計、関係団体の財政状況及び健全化判断比率'!B74="","",'各会計、関係団体の財政状況及び健全化判断比率'!B74)</f>
        <v>西村山広域行政事務組合（事業会計分）</v>
      </c>
      <c r="BZ40" s="657"/>
      <c r="CA40" s="657"/>
      <c r="CB40" s="657"/>
      <c r="CC40" s="657"/>
      <c r="CD40" s="657"/>
      <c r="CE40" s="657"/>
      <c r="CF40" s="657"/>
      <c r="CG40" s="657"/>
      <c r="CH40" s="657"/>
      <c r="CI40" s="657"/>
      <c r="CJ40" s="657"/>
      <c r="CK40" s="657"/>
      <c r="CL40" s="657"/>
      <c r="CM40" s="657"/>
      <c r="CN40" s="212"/>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9"/>
      <c r="DG40" s="658" t="str">
        <f>IF('各会計、関係団体の財政状況及び健全化判断比率'!BR13="","",'各会計、関係団体の財政状況及び健全化判断比率'!BR13)</f>
        <v/>
      </c>
      <c r="DH40" s="658"/>
      <c r="DI40" s="216"/>
      <c r="DJ40" s="184"/>
      <c r="DK40" s="184"/>
      <c r="DL40" s="184"/>
      <c r="DM40" s="184"/>
      <c r="DN40" s="184"/>
      <c r="DO40" s="184"/>
    </row>
    <row r="41" spans="1:119" ht="32.25" customHeight="1" x14ac:dyDescent="0.15">
      <c r="A41" s="185"/>
      <c r="B41" s="211"/>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2"/>
      <c r="U41" s="656" t="str">
        <f t="shared" si="4"/>
        <v/>
      </c>
      <c r="V41" s="656"/>
      <c r="W41" s="657"/>
      <c r="X41" s="657"/>
      <c r="Y41" s="657"/>
      <c r="Z41" s="657"/>
      <c r="AA41" s="657"/>
      <c r="AB41" s="657"/>
      <c r="AC41" s="657"/>
      <c r="AD41" s="657"/>
      <c r="AE41" s="657"/>
      <c r="AF41" s="657"/>
      <c r="AG41" s="657"/>
      <c r="AH41" s="657"/>
      <c r="AI41" s="657"/>
      <c r="AJ41" s="657"/>
      <c r="AK41" s="657"/>
      <c r="AL41" s="212"/>
      <c r="AM41" s="656" t="str">
        <f t="shared" si="0"/>
        <v/>
      </c>
      <c r="AN41" s="656"/>
      <c r="AO41" s="657"/>
      <c r="AP41" s="657"/>
      <c r="AQ41" s="657"/>
      <c r="AR41" s="657"/>
      <c r="AS41" s="657"/>
      <c r="AT41" s="657"/>
      <c r="AU41" s="657"/>
      <c r="AV41" s="657"/>
      <c r="AW41" s="657"/>
      <c r="AX41" s="657"/>
      <c r="AY41" s="657"/>
      <c r="AZ41" s="657"/>
      <c r="BA41" s="657"/>
      <c r="BB41" s="657"/>
      <c r="BC41" s="657"/>
      <c r="BD41" s="212"/>
      <c r="BE41" s="656" t="str">
        <f t="shared" si="1"/>
        <v/>
      </c>
      <c r="BF41" s="656"/>
      <c r="BG41" s="657"/>
      <c r="BH41" s="657"/>
      <c r="BI41" s="657"/>
      <c r="BJ41" s="657"/>
      <c r="BK41" s="657"/>
      <c r="BL41" s="657"/>
      <c r="BM41" s="657"/>
      <c r="BN41" s="657"/>
      <c r="BO41" s="657"/>
      <c r="BP41" s="657"/>
      <c r="BQ41" s="657"/>
      <c r="BR41" s="657"/>
      <c r="BS41" s="657"/>
      <c r="BT41" s="657"/>
      <c r="BU41" s="657"/>
      <c r="BV41" s="212"/>
      <c r="BW41" s="656">
        <f t="shared" si="2"/>
        <v>15</v>
      </c>
      <c r="BX41" s="656"/>
      <c r="BY41" s="657" t="str">
        <f>IF('各会計、関係団体の財政状況及び健全化判断比率'!B75="","",'各会計、関係団体の財政状況及び健全化判断比率'!B75)</f>
        <v>山形県後期高齢者医療広域連合（普通会計分）</v>
      </c>
      <c r="BZ41" s="657"/>
      <c r="CA41" s="657"/>
      <c r="CB41" s="657"/>
      <c r="CC41" s="657"/>
      <c r="CD41" s="657"/>
      <c r="CE41" s="657"/>
      <c r="CF41" s="657"/>
      <c r="CG41" s="657"/>
      <c r="CH41" s="657"/>
      <c r="CI41" s="657"/>
      <c r="CJ41" s="657"/>
      <c r="CK41" s="657"/>
      <c r="CL41" s="657"/>
      <c r="CM41" s="657"/>
      <c r="CN41" s="212"/>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9"/>
      <c r="DG41" s="658" t="str">
        <f>IF('各会計、関係団体の財政状況及び健全化判断比率'!BR14="","",'各会計、関係団体の財政状況及び健全化判断比率'!BR14)</f>
        <v/>
      </c>
      <c r="DH41" s="658"/>
      <c r="DI41" s="216"/>
      <c r="DJ41" s="184"/>
      <c r="DK41" s="184"/>
      <c r="DL41" s="184"/>
      <c r="DM41" s="184"/>
      <c r="DN41" s="184"/>
      <c r="DO41" s="184"/>
    </row>
    <row r="42" spans="1:119" ht="32.25" customHeight="1" x14ac:dyDescent="0.15">
      <c r="A42" s="184"/>
      <c r="B42" s="211"/>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2"/>
      <c r="U42" s="656" t="str">
        <f t="shared" si="4"/>
        <v/>
      </c>
      <c r="V42" s="656"/>
      <c r="W42" s="657"/>
      <c r="X42" s="657"/>
      <c r="Y42" s="657"/>
      <c r="Z42" s="657"/>
      <c r="AA42" s="657"/>
      <c r="AB42" s="657"/>
      <c r="AC42" s="657"/>
      <c r="AD42" s="657"/>
      <c r="AE42" s="657"/>
      <c r="AF42" s="657"/>
      <c r="AG42" s="657"/>
      <c r="AH42" s="657"/>
      <c r="AI42" s="657"/>
      <c r="AJ42" s="657"/>
      <c r="AK42" s="657"/>
      <c r="AL42" s="212"/>
      <c r="AM42" s="656" t="str">
        <f t="shared" si="0"/>
        <v/>
      </c>
      <c r="AN42" s="656"/>
      <c r="AO42" s="657"/>
      <c r="AP42" s="657"/>
      <c r="AQ42" s="657"/>
      <c r="AR42" s="657"/>
      <c r="AS42" s="657"/>
      <c r="AT42" s="657"/>
      <c r="AU42" s="657"/>
      <c r="AV42" s="657"/>
      <c r="AW42" s="657"/>
      <c r="AX42" s="657"/>
      <c r="AY42" s="657"/>
      <c r="AZ42" s="657"/>
      <c r="BA42" s="657"/>
      <c r="BB42" s="657"/>
      <c r="BC42" s="657"/>
      <c r="BD42" s="212"/>
      <c r="BE42" s="656" t="str">
        <f t="shared" si="1"/>
        <v/>
      </c>
      <c r="BF42" s="656"/>
      <c r="BG42" s="657"/>
      <c r="BH42" s="657"/>
      <c r="BI42" s="657"/>
      <c r="BJ42" s="657"/>
      <c r="BK42" s="657"/>
      <c r="BL42" s="657"/>
      <c r="BM42" s="657"/>
      <c r="BN42" s="657"/>
      <c r="BO42" s="657"/>
      <c r="BP42" s="657"/>
      <c r="BQ42" s="657"/>
      <c r="BR42" s="657"/>
      <c r="BS42" s="657"/>
      <c r="BT42" s="657"/>
      <c r="BU42" s="657"/>
      <c r="BV42" s="212"/>
      <c r="BW42" s="656">
        <f t="shared" si="2"/>
        <v>16</v>
      </c>
      <c r="BX42" s="656"/>
      <c r="BY42" s="657" t="str">
        <f>IF('各会計、関係団体の財政状況及び健全化判断比率'!B76="","",'各会計、関係団体の財政状況及び健全化判断比率'!B76)</f>
        <v>山形県後期高齢者医療広域連合（事業会計分）</v>
      </c>
      <c r="BZ42" s="657"/>
      <c r="CA42" s="657"/>
      <c r="CB42" s="657"/>
      <c r="CC42" s="657"/>
      <c r="CD42" s="657"/>
      <c r="CE42" s="657"/>
      <c r="CF42" s="657"/>
      <c r="CG42" s="657"/>
      <c r="CH42" s="657"/>
      <c r="CI42" s="657"/>
      <c r="CJ42" s="657"/>
      <c r="CK42" s="657"/>
      <c r="CL42" s="657"/>
      <c r="CM42" s="657"/>
      <c r="CN42" s="212"/>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9"/>
      <c r="DG42" s="658" t="str">
        <f>IF('各会計、関係団体の財政状況及び健全化判断比率'!BR15="","",'各会計、関係団体の財政状況及び健全化判断比率'!BR15)</f>
        <v/>
      </c>
      <c r="DH42" s="658"/>
      <c r="DI42" s="216"/>
      <c r="DJ42" s="184"/>
      <c r="DK42" s="184"/>
      <c r="DL42" s="184"/>
      <c r="DM42" s="184"/>
      <c r="DN42" s="184"/>
      <c r="DO42" s="184"/>
    </row>
    <row r="43" spans="1:119" ht="32.25" customHeight="1" x14ac:dyDescent="0.15">
      <c r="A43" s="184"/>
      <c r="B43" s="211"/>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2"/>
      <c r="U43" s="656" t="str">
        <f t="shared" si="4"/>
        <v/>
      </c>
      <c r="V43" s="656"/>
      <c r="W43" s="657"/>
      <c r="X43" s="657"/>
      <c r="Y43" s="657"/>
      <c r="Z43" s="657"/>
      <c r="AA43" s="657"/>
      <c r="AB43" s="657"/>
      <c r="AC43" s="657"/>
      <c r="AD43" s="657"/>
      <c r="AE43" s="657"/>
      <c r="AF43" s="657"/>
      <c r="AG43" s="657"/>
      <c r="AH43" s="657"/>
      <c r="AI43" s="657"/>
      <c r="AJ43" s="657"/>
      <c r="AK43" s="657"/>
      <c r="AL43" s="212"/>
      <c r="AM43" s="656" t="str">
        <f t="shared" si="0"/>
        <v/>
      </c>
      <c r="AN43" s="656"/>
      <c r="AO43" s="657"/>
      <c r="AP43" s="657"/>
      <c r="AQ43" s="657"/>
      <c r="AR43" s="657"/>
      <c r="AS43" s="657"/>
      <c r="AT43" s="657"/>
      <c r="AU43" s="657"/>
      <c r="AV43" s="657"/>
      <c r="AW43" s="657"/>
      <c r="AX43" s="657"/>
      <c r="AY43" s="657"/>
      <c r="AZ43" s="657"/>
      <c r="BA43" s="657"/>
      <c r="BB43" s="657"/>
      <c r="BC43" s="657"/>
      <c r="BD43" s="212"/>
      <c r="BE43" s="656" t="str">
        <f t="shared" si="1"/>
        <v/>
      </c>
      <c r="BF43" s="656"/>
      <c r="BG43" s="657"/>
      <c r="BH43" s="657"/>
      <c r="BI43" s="657"/>
      <c r="BJ43" s="657"/>
      <c r="BK43" s="657"/>
      <c r="BL43" s="657"/>
      <c r="BM43" s="657"/>
      <c r="BN43" s="657"/>
      <c r="BO43" s="657"/>
      <c r="BP43" s="657"/>
      <c r="BQ43" s="657"/>
      <c r="BR43" s="657"/>
      <c r="BS43" s="657"/>
      <c r="BT43" s="657"/>
      <c r="BU43" s="657"/>
      <c r="BV43" s="212"/>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2"/>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9"/>
      <c r="DG43" s="658" t="str">
        <f>IF('各会計、関係団体の財政状況及び健全化判断比率'!BR16="","",'各会計、関係団体の財政状況及び健全化判断比率'!BR16)</f>
        <v/>
      </c>
      <c r="DH43" s="65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AE5qdSb7+qImKIOD3glJVs4ENEaT7R3+ekS6agoK6D97vrwxH1neE9bsEDHZloDBT26Mi/hD7thZo/Db9J927g==" saltValue="GpXsHGydlbNcNzpGhB47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8" t="s">
        <v>581</v>
      </c>
      <c r="D34" s="1248"/>
      <c r="E34" s="1249"/>
      <c r="F34" s="32">
        <v>16.600000000000001</v>
      </c>
      <c r="G34" s="33">
        <v>18.25</v>
      </c>
      <c r="H34" s="33">
        <v>19.36</v>
      </c>
      <c r="I34" s="33">
        <v>20.97</v>
      </c>
      <c r="J34" s="34">
        <v>21.91</v>
      </c>
      <c r="K34" s="22"/>
      <c r="L34" s="22"/>
      <c r="M34" s="22"/>
      <c r="N34" s="22"/>
      <c r="O34" s="22"/>
      <c r="P34" s="22"/>
    </row>
    <row r="35" spans="1:16" ht="39" customHeight="1" x14ac:dyDescent="0.15">
      <c r="A35" s="22"/>
      <c r="B35" s="35"/>
      <c r="C35" s="1242" t="s">
        <v>582</v>
      </c>
      <c r="D35" s="1243"/>
      <c r="E35" s="1244"/>
      <c r="F35" s="36">
        <v>4.08</v>
      </c>
      <c r="G35" s="37">
        <v>4.28</v>
      </c>
      <c r="H35" s="37">
        <v>4.1399999999999997</v>
      </c>
      <c r="I35" s="37">
        <v>4.63</v>
      </c>
      <c r="J35" s="38">
        <v>3.91</v>
      </c>
      <c r="K35" s="22"/>
      <c r="L35" s="22"/>
      <c r="M35" s="22"/>
      <c r="N35" s="22"/>
      <c r="O35" s="22"/>
      <c r="P35" s="22"/>
    </row>
    <row r="36" spans="1:16" ht="39" customHeight="1" x14ac:dyDescent="0.15">
      <c r="A36" s="22"/>
      <c r="B36" s="35"/>
      <c r="C36" s="1242" t="s">
        <v>583</v>
      </c>
      <c r="D36" s="1243"/>
      <c r="E36" s="1244"/>
      <c r="F36" s="36">
        <v>0.53</v>
      </c>
      <c r="G36" s="37">
        <v>0.13</v>
      </c>
      <c r="H36" s="37">
        <v>1.29</v>
      </c>
      <c r="I36" s="37">
        <v>0.89</v>
      </c>
      <c r="J36" s="38">
        <v>1.46</v>
      </c>
      <c r="K36" s="22"/>
      <c r="L36" s="22"/>
      <c r="M36" s="22"/>
      <c r="N36" s="22"/>
      <c r="O36" s="22"/>
      <c r="P36" s="22"/>
    </row>
    <row r="37" spans="1:16" ht="39" customHeight="1" x14ac:dyDescent="0.15">
      <c r="A37" s="22"/>
      <c r="B37" s="35"/>
      <c r="C37" s="1242" t="s">
        <v>584</v>
      </c>
      <c r="D37" s="1243"/>
      <c r="E37" s="1244"/>
      <c r="F37" s="36">
        <v>3.12</v>
      </c>
      <c r="G37" s="37">
        <v>2.23</v>
      </c>
      <c r="H37" s="37">
        <v>1.1000000000000001</v>
      </c>
      <c r="I37" s="37">
        <v>0.94</v>
      </c>
      <c r="J37" s="38">
        <v>1.27</v>
      </c>
      <c r="K37" s="22"/>
      <c r="L37" s="22"/>
      <c r="M37" s="22"/>
      <c r="N37" s="22"/>
      <c r="O37" s="22"/>
      <c r="P37" s="22"/>
    </row>
    <row r="38" spans="1:16" ht="39" customHeight="1" x14ac:dyDescent="0.15">
      <c r="A38" s="22"/>
      <c r="B38" s="35"/>
      <c r="C38" s="1242" t="s">
        <v>585</v>
      </c>
      <c r="D38" s="1243"/>
      <c r="E38" s="1244"/>
      <c r="F38" s="36">
        <v>0.04</v>
      </c>
      <c r="G38" s="37">
        <v>0.05</v>
      </c>
      <c r="H38" s="37">
        <v>0.05</v>
      </c>
      <c r="I38" s="37">
        <v>0.03</v>
      </c>
      <c r="J38" s="38">
        <v>0.02</v>
      </c>
      <c r="K38" s="22"/>
      <c r="L38" s="22"/>
      <c r="M38" s="22"/>
      <c r="N38" s="22"/>
      <c r="O38" s="22"/>
      <c r="P38" s="22"/>
    </row>
    <row r="39" spans="1:16" ht="39" customHeight="1" x14ac:dyDescent="0.15">
      <c r="A39" s="22"/>
      <c r="B39" s="35"/>
      <c r="C39" s="1242" t="s">
        <v>586</v>
      </c>
      <c r="D39" s="1243"/>
      <c r="E39" s="1244"/>
      <c r="F39" s="36">
        <v>0</v>
      </c>
      <c r="G39" s="37">
        <v>0</v>
      </c>
      <c r="H39" s="37">
        <v>0</v>
      </c>
      <c r="I39" s="37">
        <v>0</v>
      </c>
      <c r="J39" s="38">
        <v>0</v>
      </c>
      <c r="K39" s="22"/>
      <c r="L39" s="22"/>
      <c r="M39" s="22"/>
      <c r="N39" s="22"/>
      <c r="O39" s="22"/>
      <c r="P39" s="22"/>
    </row>
    <row r="40" spans="1:16" ht="39" customHeight="1" x14ac:dyDescent="0.15">
      <c r="A40" s="22"/>
      <c r="B40" s="35"/>
      <c r="C40" s="1242" t="s">
        <v>587</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588</v>
      </c>
      <c r="D42" s="1243"/>
      <c r="E42" s="1244"/>
      <c r="F42" s="36" t="s">
        <v>529</v>
      </c>
      <c r="G42" s="37" t="s">
        <v>529</v>
      </c>
      <c r="H42" s="37" t="s">
        <v>529</v>
      </c>
      <c r="I42" s="37" t="s">
        <v>529</v>
      </c>
      <c r="J42" s="38" t="s">
        <v>529</v>
      </c>
      <c r="K42" s="22"/>
      <c r="L42" s="22"/>
      <c r="M42" s="22"/>
      <c r="N42" s="22"/>
      <c r="O42" s="22"/>
      <c r="P42" s="22"/>
    </row>
    <row r="43" spans="1:16" ht="39" customHeight="1" thickBot="1" x14ac:dyDescent="0.2">
      <c r="A43" s="22"/>
      <c r="B43" s="40"/>
      <c r="C43" s="1245" t="s">
        <v>589</v>
      </c>
      <c r="D43" s="1246"/>
      <c r="E43" s="1247"/>
      <c r="F43" s="41" t="s">
        <v>529</v>
      </c>
      <c r="G43" s="42" t="s">
        <v>529</v>
      </c>
      <c r="H43" s="42" t="s">
        <v>529</v>
      </c>
      <c r="I43" s="42" t="s">
        <v>529</v>
      </c>
      <c r="J43" s="43" t="s">
        <v>529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5t1Rj7w/mZZOSsJvurujPBsVWpTYJlQMFaJpnjOCYG609+1kXbv+PF+EV5FX2kryUd5XTq3YkUh6cScxkVq5g==" saltValue="MzGiGb75SMqPnjBBGRzj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A43" sqref="A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849</v>
      </c>
      <c r="L45" s="60">
        <v>783</v>
      </c>
      <c r="M45" s="60">
        <v>747</v>
      </c>
      <c r="N45" s="60">
        <v>740</v>
      </c>
      <c r="O45" s="61">
        <v>723</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529</v>
      </c>
      <c r="L46" s="64" t="s">
        <v>529</v>
      </c>
      <c r="M46" s="64" t="s">
        <v>529</v>
      </c>
      <c r="N46" s="64" t="s">
        <v>529</v>
      </c>
      <c r="O46" s="65" t="s">
        <v>529</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529</v>
      </c>
      <c r="L47" s="64" t="s">
        <v>529</v>
      </c>
      <c r="M47" s="64" t="s">
        <v>529</v>
      </c>
      <c r="N47" s="64" t="s">
        <v>529</v>
      </c>
      <c r="O47" s="65" t="s">
        <v>529</v>
      </c>
      <c r="P47" s="48"/>
      <c r="Q47" s="48"/>
      <c r="R47" s="48"/>
      <c r="S47" s="48"/>
      <c r="T47" s="48"/>
      <c r="U47" s="48"/>
    </row>
    <row r="48" spans="1:21" ht="30.75" customHeight="1" x14ac:dyDescent="0.15">
      <c r="A48" s="48"/>
      <c r="B48" s="1252"/>
      <c r="C48" s="1253"/>
      <c r="D48" s="62"/>
      <c r="E48" s="1258" t="s">
        <v>14</v>
      </c>
      <c r="F48" s="1258"/>
      <c r="G48" s="1258"/>
      <c r="H48" s="1258"/>
      <c r="I48" s="1258"/>
      <c r="J48" s="1259"/>
      <c r="K48" s="63">
        <v>434</v>
      </c>
      <c r="L48" s="64">
        <v>401</v>
      </c>
      <c r="M48" s="64">
        <v>377</v>
      </c>
      <c r="N48" s="64">
        <v>352</v>
      </c>
      <c r="O48" s="65">
        <v>356</v>
      </c>
      <c r="P48" s="48"/>
      <c r="Q48" s="48"/>
      <c r="R48" s="48"/>
      <c r="S48" s="48"/>
      <c r="T48" s="48"/>
      <c r="U48" s="48"/>
    </row>
    <row r="49" spans="1:21" ht="30.75" customHeight="1" x14ac:dyDescent="0.15">
      <c r="A49" s="48"/>
      <c r="B49" s="1252"/>
      <c r="C49" s="1253"/>
      <c r="D49" s="62"/>
      <c r="E49" s="1258" t="s">
        <v>15</v>
      </c>
      <c r="F49" s="1258"/>
      <c r="G49" s="1258"/>
      <c r="H49" s="1258"/>
      <c r="I49" s="1258"/>
      <c r="J49" s="1259"/>
      <c r="K49" s="63">
        <v>61</v>
      </c>
      <c r="L49" s="64">
        <v>54</v>
      </c>
      <c r="M49" s="64">
        <v>47</v>
      </c>
      <c r="N49" s="64">
        <v>40</v>
      </c>
      <c r="O49" s="65">
        <v>39</v>
      </c>
      <c r="P49" s="48"/>
      <c r="Q49" s="48"/>
      <c r="R49" s="48"/>
      <c r="S49" s="48"/>
      <c r="T49" s="48"/>
      <c r="U49" s="48"/>
    </row>
    <row r="50" spans="1:21" ht="30.75" customHeight="1" x14ac:dyDescent="0.15">
      <c r="A50" s="48"/>
      <c r="B50" s="1252"/>
      <c r="C50" s="1253"/>
      <c r="D50" s="62"/>
      <c r="E50" s="1258" t="s">
        <v>16</v>
      </c>
      <c r="F50" s="1258"/>
      <c r="G50" s="1258"/>
      <c r="H50" s="1258"/>
      <c r="I50" s="1258"/>
      <c r="J50" s="1259"/>
      <c r="K50" s="63">
        <v>31</v>
      </c>
      <c r="L50" s="64">
        <v>29</v>
      </c>
      <c r="M50" s="64">
        <v>29</v>
      </c>
      <c r="N50" s="64">
        <v>28</v>
      </c>
      <c r="O50" s="65">
        <v>27</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529</v>
      </c>
      <c r="L51" s="64" t="s">
        <v>529</v>
      </c>
      <c r="M51" s="64" t="s">
        <v>529</v>
      </c>
      <c r="N51" s="64" t="s">
        <v>529</v>
      </c>
      <c r="O51" s="65" t="s">
        <v>529</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857</v>
      </c>
      <c r="L52" s="64">
        <v>839</v>
      </c>
      <c r="M52" s="64">
        <v>811</v>
      </c>
      <c r="N52" s="64">
        <v>797</v>
      </c>
      <c r="O52" s="65">
        <v>774</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518</v>
      </c>
      <c r="L53" s="69">
        <v>428</v>
      </c>
      <c r="M53" s="69">
        <v>389</v>
      </c>
      <c r="N53" s="69">
        <v>363</v>
      </c>
      <c r="O53" s="70">
        <v>371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616</v>
      </c>
      <c r="L57" s="84" t="s">
        <v>616</v>
      </c>
      <c r="M57" s="84" t="s">
        <v>616</v>
      </c>
      <c r="N57" s="84" t="s">
        <v>616</v>
      </c>
      <c r="O57" s="85" t="s">
        <v>616</v>
      </c>
    </row>
    <row r="58" spans="1:21" ht="31.5" customHeight="1" thickBot="1" x14ac:dyDescent="0.2">
      <c r="B58" s="1268"/>
      <c r="C58" s="1269"/>
      <c r="D58" s="1273" t="s">
        <v>26</v>
      </c>
      <c r="E58" s="1274"/>
      <c r="F58" s="1274"/>
      <c r="G58" s="1274"/>
      <c r="H58" s="1274"/>
      <c r="I58" s="1274"/>
      <c r="J58" s="1275"/>
      <c r="K58" s="86" t="s">
        <v>616</v>
      </c>
      <c r="L58" s="87" t="s">
        <v>616</v>
      </c>
      <c r="M58" s="87" t="s">
        <v>616</v>
      </c>
      <c r="N58" s="87" t="s">
        <v>616</v>
      </c>
      <c r="O58" s="88" t="s">
        <v>616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ejrwgIsIhN+VFxPJnQowviWyQm5SXHX5lyWYrhwi0Fmyq/ENHydOFE4d+WtigYJTqdR4IDWUnzG8N51IuQ2/Q==" saltValue="Pe87em67mlPjaU/hZQf4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76" t="s">
        <v>29</v>
      </c>
      <c r="C41" s="1277"/>
      <c r="D41" s="102"/>
      <c r="E41" s="1282" t="s">
        <v>30</v>
      </c>
      <c r="F41" s="1282"/>
      <c r="G41" s="1282"/>
      <c r="H41" s="1283"/>
      <c r="I41" s="103">
        <v>6847</v>
      </c>
      <c r="J41" s="104">
        <v>6578</v>
      </c>
      <c r="K41" s="104">
        <v>6393</v>
      </c>
      <c r="L41" s="104">
        <v>6721</v>
      </c>
      <c r="M41" s="105">
        <v>7149</v>
      </c>
    </row>
    <row r="42" spans="2:13" ht="27.75" customHeight="1" x14ac:dyDescent="0.15">
      <c r="B42" s="1278"/>
      <c r="C42" s="1279"/>
      <c r="D42" s="106"/>
      <c r="E42" s="1284" t="s">
        <v>31</v>
      </c>
      <c r="F42" s="1284"/>
      <c r="G42" s="1284"/>
      <c r="H42" s="1285"/>
      <c r="I42" s="107">
        <v>291</v>
      </c>
      <c r="J42" s="108">
        <v>261</v>
      </c>
      <c r="K42" s="108">
        <v>233</v>
      </c>
      <c r="L42" s="108">
        <v>205</v>
      </c>
      <c r="M42" s="109">
        <v>178</v>
      </c>
    </row>
    <row r="43" spans="2:13" ht="27.75" customHeight="1" x14ac:dyDescent="0.15">
      <c r="B43" s="1278"/>
      <c r="C43" s="1279"/>
      <c r="D43" s="106"/>
      <c r="E43" s="1284" t="s">
        <v>32</v>
      </c>
      <c r="F43" s="1284"/>
      <c r="G43" s="1284"/>
      <c r="H43" s="1285"/>
      <c r="I43" s="107">
        <v>4220</v>
      </c>
      <c r="J43" s="108">
        <v>4011</v>
      </c>
      <c r="K43" s="108">
        <v>3803</v>
      </c>
      <c r="L43" s="108">
        <v>3625</v>
      </c>
      <c r="M43" s="109">
        <v>3538</v>
      </c>
    </row>
    <row r="44" spans="2:13" ht="27.75" customHeight="1" x14ac:dyDescent="0.15">
      <c r="B44" s="1278"/>
      <c r="C44" s="1279"/>
      <c r="D44" s="106"/>
      <c r="E44" s="1284" t="s">
        <v>33</v>
      </c>
      <c r="F44" s="1284"/>
      <c r="G44" s="1284"/>
      <c r="H44" s="1285"/>
      <c r="I44" s="107">
        <v>185</v>
      </c>
      <c r="J44" s="108">
        <v>155</v>
      </c>
      <c r="K44" s="108">
        <v>179</v>
      </c>
      <c r="L44" s="108">
        <v>182</v>
      </c>
      <c r="M44" s="109">
        <v>197</v>
      </c>
    </row>
    <row r="45" spans="2:13" ht="27.75" customHeight="1" x14ac:dyDescent="0.15">
      <c r="B45" s="1278"/>
      <c r="C45" s="1279"/>
      <c r="D45" s="106"/>
      <c r="E45" s="1284" t="s">
        <v>34</v>
      </c>
      <c r="F45" s="1284"/>
      <c r="G45" s="1284"/>
      <c r="H45" s="1285"/>
      <c r="I45" s="107">
        <v>1356</v>
      </c>
      <c r="J45" s="108">
        <v>1283</v>
      </c>
      <c r="K45" s="108">
        <v>1231</v>
      </c>
      <c r="L45" s="108">
        <v>1195</v>
      </c>
      <c r="M45" s="109">
        <v>1148</v>
      </c>
    </row>
    <row r="46" spans="2:13" ht="27.75" customHeight="1" x14ac:dyDescent="0.15">
      <c r="B46" s="1278"/>
      <c r="C46" s="1279"/>
      <c r="D46" s="110"/>
      <c r="E46" s="1284" t="s">
        <v>35</v>
      </c>
      <c r="F46" s="1284"/>
      <c r="G46" s="1284"/>
      <c r="H46" s="1285"/>
      <c r="I46" s="107">
        <v>288</v>
      </c>
      <c r="J46" s="108">
        <v>299</v>
      </c>
      <c r="K46" s="108">
        <v>135</v>
      </c>
      <c r="L46" s="108">
        <v>141</v>
      </c>
      <c r="M46" s="109">
        <v>150</v>
      </c>
    </row>
    <row r="47" spans="2:13" ht="27.75" customHeight="1" x14ac:dyDescent="0.15">
      <c r="B47" s="1278"/>
      <c r="C47" s="1279"/>
      <c r="D47" s="111"/>
      <c r="E47" s="1286" t="s">
        <v>36</v>
      </c>
      <c r="F47" s="1287"/>
      <c r="G47" s="1287"/>
      <c r="H47" s="1288"/>
      <c r="I47" s="107" t="s">
        <v>529</v>
      </c>
      <c r="J47" s="108" t="s">
        <v>529</v>
      </c>
      <c r="K47" s="108" t="s">
        <v>529</v>
      </c>
      <c r="L47" s="108" t="s">
        <v>529</v>
      </c>
      <c r="M47" s="109" t="s">
        <v>529</v>
      </c>
    </row>
    <row r="48" spans="2:13" ht="27.75" customHeight="1" x14ac:dyDescent="0.15">
      <c r="B48" s="1278"/>
      <c r="C48" s="1279"/>
      <c r="D48" s="106"/>
      <c r="E48" s="1284" t="s">
        <v>37</v>
      </c>
      <c r="F48" s="1284"/>
      <c r="G48" s="1284"/>
      <c r="H48" s="1285"/>
      <c r="I48" s="107" t="s">
        <v>529</v>
      </c>
      <c r="J48" s="108" t="s">
        <v>529</v>
      </c>
      <c r="K48" s="108" t="s">
        <v>529</v>
      </c>
      <c r="L48" s="108" t="s">
        <v>529</v>
      </c>
      <c r="M48" s="109" t="s">
        <v>529</v>
      </c>
    </row>
    <row r="49" spans="2:13" ht="27.75" customHeight="1" x14ac:dyDescent="0.15">
      <c r="B49" s="1280"/>
      <c r="C49" s="1281"/>
      <c r="D49" s="106"/>
      <c r="E49" s="1284" t="s">
        <v>38</v>
      </c>
      <c r="F49" s="1284"/>
      <c r="G49" s="1284"/>
      <c r="H49" s="1285"/>
      <c r="I49" s="107" t="s">
        <v>529</v>
      </c>
      <c r="J49" s="108" t="s">
        <v>529</v>
      </c>
      <c r="K49" s="108" t="s">
        <v>529</v>
      </c>
      <c r="L49" s="108" t="s">
        <v>529</v>
      </c>
      <c r="M49" s="109" t="s">
        <v>529</v>
      </c>
    </row>
    <row r="50" spans="2:13" ht="27.75" customHeight="1" x14ac:dyDescent="0.15">
      <c r="B50" s="1289" t="s">
        <v>39</v>
      </c>
      <c r="C50" s="1290"/>
      <c r="D50" s="112"/>
      <c r="E50" s="1284" t="s">
        <v>40</v>
      </c>
      <c r="F50" s="1284"/>
      <c r="G50" s="1284"/>
      <c r="H50" s="1285"/>
      <c r="I50" s="107">
        <v>2710</v>
      </c>
      <c r="J50" s="108">
        <v>3182</v>
      </c>
      <c r="K50" s="108">
        <v>3451</v>
      </c>
      <c r="L50" s="108">
        <v>3420</v>
      </c>
      <c r="M50" s="109">
        <v>3611</v>
      </c>
    </row>
    <row r="51" spans="2:13" ht="27.75" customHeight="1" x14ac:dyDescent="0.15">
      <c r="B51" s="1278"/>
      <c r="C51" s="1279"/>
      <c r="D51" s="106"/>
      <c r="E51" s="1284" t="s">
        <v>41</v>
      </c>
      <c r="F51" s="1284"/>
      <c r="G51" s="1284"/>
      <c r="H51" s="1285"/>
      <c r="I51" s="107">
        <v>1205</v>
      </c>
      <c r="J51" s="108">
        <v>1227</v>
      </c>
      <c r="K51" s="108">
        <v>1270</v>
      </c>
      <c r="L51" s="108">
        <v>1309</v>
      </c>
      <c r="M51" s="109">
        <v>1344</v>
      </c>
    </row>
    <row r="52" spans="2:13" ht="27.75" customHeight="1" x14ac:dyDescent="0.15">
      <c r="B52" s="1280"/>
      <c r="C52" s="1281"/>
      <c r="D52" s="106"/>
      <c r="E52" s="1284" t="s">
        <v>42</v>
      </c>
      <c r="F52" s="1284"/>
      <c r="G52" s="1284"/>
      <c r="H52" s="1285"/>
      <c r="I52" s="107">
        <v>7181</v>
      </c>
      <c r="J52" s="108">
        <v>6921</v>
      </c>
      <c r="K52" s="108">
        <v>6832</v>
      </c>
      <c r="L52" s="108">
        <v>6598</v>
      </c>
      <c r="M52" s="109">
        <v>6282</v>
      </c>
    </row>
    <row r="53" spans="2:13" ht="27.75" customHeight="1" thickBot="1" x14ac:dyDescent="0.2">
      <c r="B53" s="1291" t="s">
        <v>43</v>
      </c>
      <c r="C53" s="1292"/>
      <c r="D53" s="113"/>
      <c r="E53" s="1293" t="s">
        <v>44</v>
      </c>
      <c r="F53" s="1293"/>
      <c r="G53" s="1293"/>
      <c r="H53" s="1294"/>
      <c r="I53" s="114">
        <v>2092</v>
      </c>
      <c r="J53" s="115">
        <v>1257</v>
      </c>
      <c r="K53" s="115">
        <v>421</v>
      </c>
      <c r="L53" s="115">
        <v>741</v>
      </c>
      <c r="M53" s="116">
        <v>1124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kgd9i4oiKP9B5RO9swAxaFMDl+qQWRqqwtP0TnnyiNfjNuePBLS4fUR/uzh/KBp9pOcYgPFBwKoYuyfPyRLDw==" saltValue="J2UBY202RauaQAd07Qr7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7" zoomScale="85" zoomScaleNormal="85"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300" t="s">
        <v>47</v>
      </c>
      <c r="D55" s="1300"/>
      <c r="E55" s="1301"/>
      <c r="F55" s="128">
        <v>582</v>
      </c>
      <c r="G55" s="128">
        <v>546</v>
      </c>
      <c r="H55" s="129">
        <v>580</v>
      </c>
    </row>
    <row r="56" spans="2:8" ht="52.5" customHeight="1" x14ac:dyDescent="0.15">
      <c r="B56" s="130"/>
      <c r="C56" s="1302" t="s">
        <v>48</v>
      </c>
      <c r="D56" s="1302"/>
      <c r="E56" s="1303"/>
      <c r="F56" s="131">
        <v>10</v>
      </c>
      <c r="G56" s="131">
        <v>9</v>
      </c>
      <c r="H56" s="132">
        <v>8</v>
      </c>
    </row>
    <row r="57" spans="2:8" ht="53.25" customHeight="1" x14ac:dyDescent="0.15">
      <c r="B57" s="130"/>
      <c r="C57" s="1304" t="s">
        <v>49</v>
      </c>
      <c r="D57" s="1304"/>
      <c r="E57" s="1305"/>
      <c r="F57" s="133">
        <v>2049</v>
      </c>
      <c r="G57" s="133">
        <v>2105</v>
      </c>
      <c r="H57" s="134">
        <v>2400</v>
      </c>
    </row>
    <row r="58" spans="2:8" ht="45.75" customHeight="1" x14ac:dyDescent="0.15">
      <c r="B58" s="135"/>
      <c r="C58" s="1295" t="s">
        <v>611</v>
      </c>
      <c r="D58" s="1296"/>
      <c r="E58" s="1297"/>
      <c r="F58" s="136">
        <v>1242</v>
      </c>
      <c r="G58" s="136">
        <v>1281</v>
      </c>
      <c r="H58" s="137">
        <v>1650</v>
      </c>
    </row>
    <row r="59" spans="2:8" ht="45.75" customHeight="1" x14ac:dyDescent="0.15">
      <c r="B59" s="135"/>
      <c r="C59" s="1295" t="s">
        <v>612</v>
      </c>
      <c r="D59" s="1296"/>
      <c r="E59" s="1297"/>
      <c r="F59" s="136">
        <v>733</v>
      </c>
      <c r="G59" s="136">
        <v>751</v>
      </c>
      <c r="H59" s="137">
        <v>613</v>
      </c>
    </row>
    <row r="60" spans="2:8" ht="45.75" customHeight="1" x14ac:dyDescent="0.15">
      <c r="B60" s="135"/>
      <c r="C60" s="1295" t="s">
        <v>613</v>
      </c>
      <c r="D60" s="1296"/>
      <c r="E60" s="1297"/>
      <c r="F60" s="136" t="s">
        <v>616</v>
      </c>
      <c r="G60" s="136" t="s">
        <v>616</v>
      </c>
      <c r="H60" s="137">
        <v>71</v>
      </c>
    </row>
    <row r="61" spans="2:8" ht="45.75" customHeight="1" x14ac:dyDescent="0.15">
      <c r="B61" s="135"/>
      <c r="C61" s="1295" t="s">
        <v>615</v>
      </c>
      <c r="D61" s="1296"/>
      <c r="E61" s="1297"/>
      <c r="F61" s="136">
        <v>26</v>
      </c>
      <c r="G61" s="136">
        <v>26</v>
      </c>
      <c r="H61" s="137">
        <v>26</v>
      </c>
    </row>
    <row r="62" spans="2:8" ht="45.75" customHeight="1" thickBot="1" x14ac:dyDescent="0.2">
      <c r="B62" s="138"/>
      <c r="C62" s="1295" t="s">
        <v>614</v>
      </c>
      <c r="D62" s="1296"/>
      <c r="E62" s="1297"/>
      <c r="F62" s="136">
        <v>33</v>
      </c>
      <c r="G62" s="136">
        <v>29</v>
      </c>
      <c r="H62" s="137">
        <v>22</v>
      </c>
    </row>
    <row r="63" spans="2:8" ht="52.5" customHeight="1" thickBot="1" x14ac:dyDescent="0.2">
      <c r="B63" s="139"/>
      <c r="C63" s="1298" t="s">
        <v>50</v>
      </c>
      <c r="D63" s="1298"/>
      <c r="E63" s="1299"/>
      <c r="F63" s="140">
        <v>2640</v>
      </c>
      <c r="G63" s="140">
        <v>2660</v>
      </c>
      <c r="H63" s="141">
        <v>2988</v>
      </c>
    </row>
    <row r="64" spans="2:8" ht="15" customHeight="1" x14ac:dyDescent="0.15"/>
  </sheetData>
  <sheetProtection algorithmName="SHA-512" hashValue="/LUYwc4tO+aLXt9Pm1PHp2uShs0yxyCvyDkkpZlfOfM1B8fmAw9ZMz5PQM5El/YiVTy1KrMOOisX+pgeLykXxQ==" saltValue="ljmW3t1aPyElCjoLVHP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0"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8" t="s">
        <v>620</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5"/>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5"/>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5"/>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5"/>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621</v>
      </c>
    </row>
    <row r="50" spans="1:109" x14ac:dyDescent="0.15">
      <c r="B50" s="395"/>
      <c r="G50" s="1306"/>
      <c r="H50" s="1306"/>
      <c r="I50" s="1306"/>
      <c r="J50" s="1306"/>
      <c r="K50" s="405"/>
      <c r="L50" s="405"/>
      <c r="M50" s="406"/>
      <c r="N50" s="406"/>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571</v>
      </c>
      <c r="BQ50" s="1312"/>
      <c r="BR50" s="1312"/>
      <c r="BS50" s="1312"/>
      <c r="BT50" s="1312"/>
      <c r="BU50" s="1312"/>
      <c r="BV50" s="1312"/>
      <c r="BW50" s="1312"/>
      <c r="BX50" s="1312" t="s">
        <v>572</v>
      </c>
      <c r="BY50" s="1312"/>
      <c r="BZ50" s="1312"/>
      <c r="CA50" s="1312"/>
      <c r="CB50" s="1312"/>
      <c r="CC50" s="1312"/>
      <c r="CD50" s="1312"/>
      <c r="CE50" s="1312"/>
      <c r="CF50" s="1312" t="s">
        <v>573</v>
      </c>
      <c r="CG50" s="1312"/>
      <c r="CH50" s="1312"/>
      <c r="CI50" s="1312"/>
      <c r="CJ50" s="1312"/>
      <c r="CK50" s="1312"/>
      <c r="CL50" s="1312"/>
      <c r="CM50" s="1312"/>
      <c r="CN50" s="1312" t="s">
        <v>574</v>
      </c>
      <c r="CO50" s="1312"/>
      <c r="CP50" s="1312"/>
      <c r="CQ50" s="1312"/>
      <c r="CR50" s="1312"/>
      <c r="CS50" s="1312"/>
      <c r="CT50" s="1312"/>
      <c r="CU50" s="1312"/>
      <c r="CV50" s="1312" t="s">
        <v>575</v>
      </c>
      <c r="CW50" s="1312"/>
      <c r="CX50" s="1312"/>
      <c r="CY50" s="1312"/>
      <c r="CZ50" s="1312"/>
      <c r="DA50" s="1312"/>
      <c r="DB50" s="1312"/>
      <c r="DC50" s="1312"/>
    </row>
    <row r="51" spans="1:109" ht="13.5" customHeight="1" x14ac:dyDescent="0.15">
      <c r="B51" s="395"/>
      <c r="G51" s="1323"/>
      <c r="H51" s="1323"/>
      <c r="I51" s="1327"/>
      <c r="J51" s="1327"/>
      <c r="K51" s="1313"/>
      <c r="L51" s="1313"/>
      <c r="M51" s="1313"/>
      <c r="N51" s="1313"/>
      <c r="AM51" s="404"/>
      <c r="AN51" s="1311" t="s">
        <v>622</v>
      </c>
      <c r="AO51" s="1311"/>
      <c r="AP51" s="1311"/>
      <c r="AQ51" s="1311"/>
      <c r="AR51" s="1311"/>
      <c r="AS51" s="1311"/>
      <c r="AT51" s="1311"/>
      <c r="AU51" s="1311"/>
      <c r="AV51" s="1311"/>
      <c r="AW51" s="1311"/>
      <c r="AX51" s="1311"/>
      <c r="AY51" s="1311"/>
      <c r="AZ51" s="1311"/>
      <c r="BA51" s="1311"/>
      <c r="BB51" s="1311" t="s">
        <v>623</v>
      </c>
      <c r="BC51" s="1311"/>
      <c r="BD51" s="1311"/>
      <c r="BE51" s="1311"/>
      <c r="BF51" s="1311"/>
      <c r="BG51" s="1311"/>
      <c r="BH51" s="1311"/>
      <c r="BI51" s="1311"/>
      <c r="BJ51" s="1311"/>
      <c r="BK51" s="1311"/>
      <c r="BL51" s="1311"/>
      <c r="BM51" s="1311"/>
      <c r="BN51" s="1311"/>
      <c r="BO51" s="1311"/>
      <c r="BP51" s="1308">
        <v>52.6</v>
      </c>
      <c r="BQ51" s="1308"/>
      <c r="BR51" s="1308"/>
      <c r="BS51" s="1308"/>
      <c r="BT51" s="1308"/>
      <c r="BU51" s="1308"/>
      <c r="BV51" s="1308"/>
      <c r="BW51" s="1308"/>
      <c r="BX51" s="1308">
        <v>31.6</v>
      </c>
      <c r="BY51" s="1308"/>
      <c r="BZ51" s="1308"/>
      <c r="CA51" s="1308"/>
      <c r="CB51" s="1308"/>
      <c r="CC51" s="1308"/>
      <c r="CD51" s="1308"/>
      <c r="CE51" s="1308"/>
      <c r="CF51" s="1308">
        <v>10.5</v>
      </c>
      <c r="CG51" s="1308"/>
      <c r="CH51" s="1308"/>
      <c r="CI51" s="1308"/>
      <c r="CJ51" s="1308"/>
      <c r="CK51" s="1308"/>
      <c r="CL51" s="1308"/>
      <c r="CM51" s="1308"/>
      <c r="CN51" s="1308">
        <v>18.600000000000001</v>
      </c>
      <c r="CO51" s="1308"/>
      <c r="CP51" s="1308"/>
      <c r="CQ51" s="1308"/>
      <c r="CR51" s="1308"/>
      <c r="CS51" s="1308"/>
      <c r="CT51" s="1308"/>
      <c r="CU51" s="1308"/>
      <c r="CV51" s="1308">
        <v>27.4</v>
      </c>
      <c r="CW51" s="1308"/>
      <c r="CX51" s="1308"/>
      <c r="CY51" s="1308"/>
      <c r="CZ51" s="1308"/>
      <c r="DA51" s="1308"/>
      <c r="DB51" s="1308"/>
      <c r="DC51" s="1308"/>
    </row>
    <row r="52" spans="1:109" x14ac:dyDescent="0.15">
      <c r="B52" s="395"/>
      <c r="G52" s="1323"/>
      <c r="H52" s="1323"/>
      <c r="I52" s="1327"/>
      <c r="J52" s="1327"/>
      <c r="K52" s="1313"/>
      <c r="L52" s="1313"/>
      <c r="M52" s="1313"/>
      <c r="N52" s="1313"/>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23"/>
      <c r="H53" s="1323"/>
      <c r="I53" s="1306"/>
      <c r="J53" s="1306"/>
      <c r="K53" s="1313"/>
      <c r="L53" s="1313"/>
      <c r="M53" s="1313"/>
      <c r="N53" s="1313"/>
      <c r="AM53" s="404"/>
      <c r="AN53" s="1311"/>
      <c r="AO53" s="1311"/>
      <c r="AP53" s="1311"/>
      <c r="AQ53" s="1311"/>
      <c r="AR53" s="1311"/>
      <c r="AS53" s="1311"/>
      <c r="AT53" s="1311"/>
      <c r="AU53" s="1311"/>
      <c r="AV53" s="1311"/>
      <c r="AW53" s="1311"/>
      <c r="AX53" s="1311"/>
      <c r="AY53" s="1311"/>
      <c r="AZ53" s="1311"/>
      <c r="BA53" s="1311"/>
      <c r="BB53" s="1311" t="s">
        <v>624</v>
      </c>
      <c r="BC53" s="1311"/>
      <c r="BD53" s="1311"/>
      <c r="BE53" s="1311"/>
      <c r="BF53" s="1311"/>
      <c r="BG53" s="1311"/>
      <c r="BH53" s="1311"/>
      <c r="BI53" s="1311"/>
      <c r="BJ53" s="1311"/>
      <c r="BK53" s="1311"/>
      <c r="BL53" s="1311"/>
      <c r="BM53" s="1311"/>
      <c r="BN53" s="1311"/>
      <c r="BO53" s="1311"/>
      <c r="BP53" s="1308">
        <v>58</v>
      </c>
      <c r="BQ53" s="1308"/>
      <c r="BR53" s="1308"/>
      <c r="BS53" s="1308"/>
      <c r="BT53" s="1308"/>
      <c r="BU53" s="1308"/>
      <c r="BV53" s="1308"/>
      <c r="BW53" s="1308"/>
      <c r="BX53" s="1308">
        <v>60.5</v>
      </c>
      <c r="BY53" s="1308"/>
      <c r="BZ53" s="1308"/>
      <c r="CA53" s="1308"/>
      <c r="CB53" s="1308"/>
      <c r="CC53" s="1308"/>
      <c r="CD53" s="1308"/>
      <c r="CE53" s="1308"/>
      <c r="CF53" s="1308">
        <v>62.4</v>
      </c>
      <c r="CG53" s="1308"/>
      <c r="CH53" s="1308"/>
      <c r="CI53" s="1308"/>
      <c r="CJ53" s="1308"/>
      <c r="CK53" s="1308"/>
      <c r="CL53" s="1308"/>
      <c r="CM53" s="1308"/>
      <c r="CN53" s="1308">
        <v>63.4</v>
      </c>
      <c r="CO53" s="1308"/>
      <c r="CP53" s="1308"/>
      <c r="CQ53" s="1308"/>
      <c r="CR53" s="1308"/>
      <c r="CS53" s="1308"/>
      <c r="CT53" s="1308"/>
      <c r="CU53" s="1308"/>
      <c r="CV53" s="1308">
        <v>65.400000000000006</v>
      </c>
      <c r="CW53" s="1308"/>
      <c r="CX53" s="1308"/>
      <c r="CY53" s="1308"/>
      <c r="CZ53" s="1308"/>
      <c r="DA53" s="1308"/>
      <c r="DB53" s="1308"/>
      <c r="DC53" s="1308"/>
    </row>
    <row r="54" spans="1:109" x14ac:dyDescent="0.15">
      <c r="A54" s="403"/>
      <c r="B54" s="395"/>
      <c r="G54" s="1323"/>
      <c r="H54" s="1323"/>
      <c r="I54" s="1306"/>
      <c r="J54" s="1306"/>
      <c r="K54" s="1313"/>
      <c r="L54" s="1313"/>
      <c r="M54" s="1313"/>
      <c r="N54" s="1313"/>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06"/>
      <c r="H55" s="1306"/>
      <c r="I55" s="1306"/>
      <c r="J55" s="1306"/>
      <c r="K55" s="1313"/>
      <c r="L55" s="1313"/>
      <c r="M55" s="1313"/>
      <c r="N55" s="1313"/>
      <c r="AN55" s="1312" t="s">
        <v>625</v>
      </c>
      <c r="AO55" s="1312"/>
      <c r="AP55" s="1312"/>
      <c r="AQ55" s="1312"/>
      <c r="AR55" s="1312"/>
      <c r="AS55" s="1312"/>
      <c r="AT55" s="1312"/>
      <c r="AU55" s="1312"/>
      <c r="AV55" s="1312"/>
      <c r="AW55" s="1312"/>
      <c r="AX55" s="1312"/>
      <c r="AY55" s="1312"/>
      <c r="AZ55" s="1312"/>
      <c r="BA55" s="1312"/>
      <c r="BB55" s="1311" t="s">
        <v>623</v>
      </c>
      <c r="BC55" s="1311"/>
      <c r="BD55" s="1311"/>
      <c r="BE55" s="1311"/>
      <c r="BF55" s="1311"/>
      <c r="BG55" s="1311"/>
      <c r="BH55" s="1311"/>
      <c r="BI55" s="1311"/>
      <c r="BJ55" s="1311"/>
      <c r="BK55" s="1311"/>
      <c r="BL55" s="1311"/>
      <c r="BM55" s="1311"/>
      <c r="BN55" s="1311"/>
      <c r="BO55" s="1311"/>
      <c r="BP55" s="1308">
        <v>44.9</v>
      </c>
      <c r="BQ55" s="1308"/>
      <c r="BR55" s="1308"/>
      <c r="BS55" s="1308"/>
      <c r="BT55" s="1308"/>
      <c r="BU55" s="1308"/>
      <c r="BV55" s="1308"/>
      <c r="BW55" s="1308"/>
      <c r="BX55" s="1308">
        <v>40.799999999999997</v>
      </c>
      <c r="BY55" s="1308"/>
      <c r="BZ55" s="1308"/>
      <c r="CA55" s="1308"/>
      <c r="CB55" s="1308"/>
      <c r="CC55" s="1308"/>
      <c r="CD55" s="1308"/>
      <c r="CE55" s="1308"/>
      <c r="CF55" s="1308">
        <v>38.5</v>
      </c>
      <c r="CG55" s="1308"/>
      <c r="CH55" s="1308"/>
      <c r="CI55" s="1308"/>
      <c r="CJ55" s="1308"/>
      <c r="CK55" s="1308"/>
      <c r="CL55" s="1308"/>
      <c r="CM55" s="1308"/>
      <c r="CN55" s="1308">
        <v>35.5</v>
      </c>
      <c r="CO55" s="1308"/>
      <c r="CP55" s="1308"/>
      <c r="CQ55" s="1308"/>
      <c r="CR55" s="1308"/>
      <c r="CS55" s="1308"/>
      <c r="CT55" s="1308"/>
      <c r="CU55" s="1308"/>
      <c r="CV55" s="1308">
        <v>13.5</v>
      </c>
      <c r="CW55" s="1308"/>
      <c r="CX55" s="1308"/>
      <c r="CY55" s="1308"/>
      <c r="CZ55" s="1308"/>
      <c r="DA55" s="1308"/>
      <c r="DB55" s="1308"/>
      <c r="DC55" s="1308"/>
    </row>
    <row r="56" spans="1:109" x14ac:dyDescent="0.15">
      <c r="A56" s="403"/>
      <c r="B56" s="395"/>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06"/>
      <c r="H57" s="1306"/>
      <c r="I57" s="1309"/>
      <c r="J57" s="1309"/>
      <c r="K57" s="1313"/>
      <c r="L57" s="1313"/>
      <c r="M57" s="1313"/>
      <c r="N57" s="1313"/>
      <c r="AM57" s="388"/>
      <c r="AN57" s="1312"/>
      <c r="AO57" s="1312"/>
      <c r="AP57" s="1312"/>
      <c r="AQ57" s="1312"/>
      <c r="AR57" s="1312"/>
      <c r="AS57" s="1312"/>
      <c r="AT57" s="1312"/>
      <c r="AU57" s="1312"/>
      <c r="AV57" s="1312"/>
      <c r="AW57" s="1312"/>
      <c r="AX57" s="1312"/>
      <c r="AY57" s="1312"/>
      <c r="AZ57" s="1312"/>
      <c r="BA57" s="1312"/>
      <c r="BB57" s="1311" t="s">
        <v>624</v>
      </c>
      <c r="BC57" s="1311"/>
      <c r="BD57" s="1311"/>
      <c r="BE57" s="1311"/>
      <c r="BF57" s="1311"/>
      <c r="BG57" s="1311"/>
      <c r="BH57" s="1311"/>
      <c r="BI57" s="1311"/>
      <c r="BJ57" s="1311"/>
      <c r="BK57" s="1311"/>
      <c r="BL57" s="1311"/>
      <c r="BM57" s="1311"/>
      <c r="BN57" s="1311"/>
      <c r="BO57" s="1311"/>
      <c r="BP57" s="1308">
        <v>62.6</v>
      </c>
      <c r="BQ57" s="1308"/>
      <c r="BR57" s="1308"/>
      <c r="BS57" s="1308"/>
      <c r="BT57" s="1308"/>
      <c r="BU57" s="1308"/>
      <c r="BV57" s="1308"/>
      <c r="BW57" s="1308"/>
      <c r="BX57" s="1308">
        <v>63.5</v>
      </c>
      <c r="BY57" s="1308"/>
      <c r="BZ57" s="1308"/>
      <c r="CA57" s="1308"/>
      <c r="CB57" s="1308"/>
      <c r="CC57" s="1308"/>
      <c r="CD57" s="1308"/>
      <c r="CE57" s="1308"/>
      <c r="CF57" s="1308">
        <v>65.3</v>
      </c>
      <c r="CG57" s="1308"/>
      <c r="CH57" s="1308"/>
      <c r="CI57" s="1308"/>
      <c r="CJ57" s="1308"/>
      <c r="CK57" s="1308"/>
      <c r="CL57" s="1308"/>
      <c r="CM57" s="1308"/>
      <c r="CN57" s="1308">
        <v>65.7</v>
      </c>
      <c r="CO57" s="1308"/>
      <c r="CP57" s="1308"/>
      <c r="CQ57" s="1308"/>
      <c r="CR57" s="1308"/>
      <c r="CS57" s="1308"/>
      <c r="CT57" s="1308"/>
      <c r="CU57" s="1308"/>
      <c r="CV57" s="1308">
        <v>65.3</v>
      </c>
      <c r="CW57" s="1308"/>
      <c r="CX57" s="1308"/>
      <c r="CY57" s="1308"/>
      <c r="CZ57" s="1308"/>
      <c r="DA57" s="1308"/>
      <c r="DB57" s="1308"/>
      <c r="DC57" s="1308"/>
      <c r="DD57" s="408"/>
      <c r="DE57" s="407"/>
    </row>
    <row r="58" spans="1:109" s="403" customFormat="1" x14ac:dyDescent="0.15">
      <c r="A58" s="388"/>
      <c r="B58" s="407"/>
      <c r="G58" s="1306"/>
      <c r="H58" s="1306"/>
      <c r="I58" s="1309"/>
      <c r="J58" s="1309"/>
      <c r="K58" s="1313"/>
      <c r="L58" s="1313"/>
      <c r="M58" s="1313"/>
      <c r="N58" s="1313"/>
      <c r="AM58" s="388"/>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626</v>
      </c>
    </row>
    <row r="64" spans="1:109" x14ac:dyDescent="0.15">
      <c r="B64" s="395"/>
      <c r="G64" s="402"/>
      <c r="I64" s="415"/>
      <c r="J64" s="415"/>
      <c r="K64" s="415"/>
      <c r="L64" s="415"/>
      <c r="M64" s="415"/>
      <c r="N64" s="416"/>
      <c r="AM64" s="402"/>
      <c r="AN64" s="402" t="s">
        <v>619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4" t="s">
        <v>627</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5"/>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5"/>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5"/>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5"/>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621</v>
      </c>
    </row>
    <row r="72" spans="2:107" x14ac:dyDescent="0.15">
      <c r="B72" s="395"/>
      <c r="G72" s="1306"/>
      <c r="H72" s="1306"/>
      <c r="I72" s="1306"/>
      <c r="J72" s="1306"/>
      <c r="K72" s="405"/>
      <c r="L72" s="405"/>
      <c r="M72" s="406"/>
      <c r="N72" s="406"/>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571</v>
      </c>
      <c r="BQ72" s="1312"/>
      <c r="BR72" s="1312"/>
      <c r="BS72" s="1312"/>
      <c r="BT72" s="1312"/>
      <c r="BU72" s="1312"/>
      <c r="BV72" s="1312"/>
      <c r="BW72" s="1312"/>
      <c r="BX72" s="1312" t="s">
        <v>572</v>
      </c>
      <c r="BY72" s="1312"/>
      <c r="BZ72" s="1312"/>
      <c r="CA72" s="1312"/>
      <c r="CB72" s="1312"/>
      <c r="CC72" s="1312"/>
      <c r="CD72" s="1312"/>
      <c r="CE72" s="1312"/>
      <c r="CF72" s="1312" t="s">
        <v>573</v>
      </c>
      <c r="CG72" s="1312"/>
      <c r="CH72" s="1312"/>
      <c r="CI72" s="1312"/>
      <c r="CJ72" s="1312"/>
      <c r="CK72" s="1312"/>
      <c r="CL72" s="1312"/>
      <c r="CM72" s="1312"/>
      <c r="CN72" s="1312" t="s">
        <v>574</v>
      </c>
      <c r="CO72" s="1312"/>
      <c r="CP72" s="1312"/>
      <c r="CQ72" s="1312"/>
      <c r="CR72" s="1312"/>
      <c r="CS72" s="1312"/>
      <c r="CT72" s="1312"/>
      <c r="CU72" s="1312"/>
      <c r="CV72" s="1312" t="s">
        <v>575</v>
      </c>
      <c r="CW72" s="1312"/>
      <c r="CX72" s="1312"/>
      <c r="CY72" s="1312"/>
      <c r="CZ72" s="1312"/>
      <c r="DA72" s="1312"/>
      <c r="DB72" s="1312"/>
      <c r="DC72" s="1312"/>
    </row>
    <row r="73" spans="2:107" x14ac:dyDescent="0.15">
      <c r="B73" s="395"/>
      <c r="G73" s="1323"/>
      <c r="H73" s="1323"/>
      <c r="I73" s="1323"/>
      <c r="J73" s="1323"/>
      <c r="K73" s="1307"/>
      <c r="L73" s="1307"/>
      <c r="M73" s="1307"/>
      <c r="N73" s="1307"/>
      <c r="AM73" s="404"/>
      <c r="AN73" s="1311" t="s">
        <v>622</v>
      </c>
      <c r="AO73" s="1311"/>
      <c r="AP73" s="1311"/>
      <c r="AQ73" s="1311"/>
      <c r="AR73" s="1311"/>
      <c r="AS73" s="1311"/>
      <c r="AT73" s="1311"/>
      <c r="AU73" s="1311"/>
      <c r="AV73" s="1311"/>
      <c r="AW73" s="1311"/>
      <c r="AX73" s="1311"/>
      <c r="AY73" s="1311"/>
      <c r="AZ73" s="1311"/>
      <c r="BA73" s="1311"/>
      <c r="BB73" s="1311" t="s">
        <v>623</v>
      </c>
      <c r="BC73" s="1311"/>
      <c r="BD73" s="1311"/>
      <c r="BE73" s="1311"/>
      <c r="BF73" s="1311"/>
      <c r="BG73" s="1311"/>
      <c r="BH73" s="1311"/>
      <c r="BI73" s="1311"/>
      <c r="BJ73" s="1311"/>
      <c r="BK73" s="1311"/>
      <c r="BL73" s="1311"/>
      <c r="BM73" s="1311"/>
      <c r="BN73" s="1311"/>
      <c r="BO73" s="1311"/>
      <c r="BP73" s="1308">
        <v>52.6</v>
      </c>
      <c r="BQ73" s="1308"/>
      <c r="BR73" s="1308"/>
      <c r="BS73" s="1308"/>
      <c r="BT73" s="1308"/>
      <c r="BU73" s="1308"/>
      <c r="BV73" s="1308"/>
      <c r="BW73" s="1308"/>
      <c r="BX73" s="1308">
        <v>31.6</v>
      </c>
      <c r="BY73" s="1308"/>
      <c r="BZ73" s="1308"/>
      <c r="CA73" s="1308"/>
      <c r="CB73" s="1308"/>
      <c r="CC73" s="1308"/>
      <c r="CD73" s="1308"/>
      <c r="CE73" s="1308"/>
      <c r="CF73" s="1308">
        <v>10.5</v>
      </c>
      <c r="CG73" s="1308"/>
      <c r="CH73" s="1308"/>
      <c r="CI73" s="1308"/>
      <c r="CJ73" s="1308"/>
      <c r="CK73" s="1308"/>
      <c r="CL73" s="1308"/>
      <c r="CM73" s="1308"/>
      <c r="CN73" s="1308">
        <v>18.600000000000001</v>
      </c>
      <c r="CO73" s="1308"/>
      <c r="CP73" s="1308"/>
      <c r="CQ73" s="1308"/>
      <c r="CR73" s="1308"/>
      <c r="CS73" s="1308"/>
      <c r="CT73" s="1308"/>
      <c r="CU73" s="1308"/>
      <c r="CV73" s="1308">
        <v>27.4</v>
      </c>
      <c r="CW73" s="1308"/>
      <c r="CX73" s="1308"/>
      <c r="CY73" s="1308"/>
      <c r="CZ73" s="1308"/>
      <c r="DA73" s="1308"/>
      <c r="DB73" s="1308"/>
      <c r="DC73" s="1308"/>
    </row>
    <row r="74" spans="2:107" x14ac:dyDescent="0.15">
      <c r="B74" s="395"/>
      <c r="G74" s="1323"/>
      <c r="H74" s="1323"/>
      <c r="I74" s="1323"/>
      <c r="J74" s="1323"/>
      <c r="K74" s="1307"/>
      <c r="L74" s="1307"/>
      <c r="M74" s="1307"/>
      <c r="N74" s="1307"/>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23"/>
      <c r="H75" s="1323"/>
      <c r="I75" s="1306"/>
      <c r="J75" s="1306"/>
      <c r="K75" s="1313"/>
      <c r="L75" s="1313"/>
      <c r="M75" s="1313"/>
      <c r="N75" s="1313"/>
      <c r="AM75" s="404"/>
      <c r="AN75" s="1311"/>
      <c r="AO75" s="1311"/>
      <c r="AP75" s="1311"/>
      <c r="AQ75" s="1311"/>
      <c r="AR75" s="1311"/>
      <c r="AS75" s="1311"/>
      <c r="AT75" s="1311"/>
      <c r="AU75" s="1311"/>
      <c r="AV75" s="1311"/>
      <c r="AW75" s="1311"/>
      <c r="AX75" s="1311"/>
      <c r="AY75" s="1311"/>
      <c r="AZ75" s="1311"/>
      <c r="BA75" s="1311"/>
      <c r="BB75" s="1311" t="s">
        <v>628</v>
      </c>
      <c r="BC75" s="1311"/>
      <c r="BD75" s="1311"/>
      <c r="BE75" s="1311"/>
      <c r="BF75" s="1311"/>
      <c r="BG75" s="1311"/>
      <c r="BH75" s="1311"/>
      <c r="BI75" s="1311"/>
      <c r="BJ75" s="1311"/>
      <c r="BK75" s="1311"/>
      <c r="BL75" s="1311"/>
      <c r="BM75" s="1311"/>
      <c r="BN75" s="1311"/>
      <c r="BO75" s="1311"/>
      <c r="BP75" s="1308">
        <v>12.8</v>
      </c>
      <c r="BQ75" s="1308"/>
      <c r="BR75" s="1308"/>
      <c r="BS75" s="1308"/>
      <c r="BT75" s="1308"/>
      <c r="BU75" s="1308"/>
      <c r="BV75" s="1308"/>
      <c r="BW75" s="1308"/>
      <c r="BX75" s="1308">
        <v>12</v>
      </c>
      <c r="BY75" s="1308"/>
      <c r="BZ75" s="1308"/>
      <c r="CA75" s="1308"/>
      <c r="CB75" s="1308"/>
      <c r="CC75" s="1308"/>
      <c r="CD75" s="1308"/>
      <c r="CE75" s="1308"/>
      <c r="CF75" s="1308">
        <v>11.2</v>
      </c>
      <c r="CG75" s="1308"/>
      <c r="CH75" s="1308"/>
      <c r="CI75" s="1308"/>
      <c r="CJ75" s="1308"/>
      <c r="CK75" s="1308"/>
      <c r="CL75" s="1308"/>
      <c r="CM75" s="1308"/>
      <c r="CN75" s="1308">
        <v>9.8000000000000007</v>
      </c>
      <c r="CO75" s="1308"/>
      <c r="CP75" s="1308"/>
      <c r="CQ75" s="1308"/>
      <c r="CR75" s="1308"/>
      <c r="CS75" s="1308"/>
      <c r="CT75" s="1308"/>
      <c r="CU75" s="1308"/>
      <c r="CV75" s="1308">
        <v>9.3000000000000007</v>
      </c>
      <c r="CW75" s="1308"/>
      <c r="CX75" s="1308"/>
      <c r="CY75" s="1308"/>
      <c r="CZ75" s="1308"/>
      <c r="DA75" s="1308"/>
      <c r="DB75" s="1308"/>
      <c r="DC75" s="1308"/>
    </row>
    <row r="76" spans="2:107" x14ac:dyDescent="0.15">
      <c r="B76" s="395"/>
      <c r="G76" s="1323"/>
      <c r="H76" s="1323"/>
      <c r="I76" s="1306"/>
      <c r="J76" s="1306"/>
      <c r="K76" s="1313"/>
      <c r="L76" s="1313"/>
      <c r="M76" s="1313"/>
      <c r="N76" s="1313"/>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06"/>
      <c r="H77" s="1306"/>
      <c r="I77" s="1306"/>
      <c r="J77" s="1306"/>
      <c r="K77" s="1307"/>
      <c r="L77" s="1307"/>
      <c r="M77" s="1307"/>
      <c r="N77" s="1307"/>
      <c r="AN77" s="1312" t="s">
        <v>625</v>
      </c>
      <c r="AO77" s="1312"/>
      <c r="AP77" s="1312"/>
      <c r="AQ77" s="1312"/>
      <c r="AR77" s="1312"/>
      <c r="AS77" s="1312"/>
      <c r="AT77" s="1312"/>
      <c r="AU77" s="1312"/>
      <c r="AV77" s="1312"/>
      <c r="AW77" s="1312"/>
      <c r="AX77" s="1312"/>
      <c r="AY77" s="1312"/>
      <c r="AZ77" s="1312"/>
      <c r="BA77" s="1312"/>
      <c r="BB77" s="1311" t="s">
        <v>623</v>
      </c>
      <c r="BC77" s="1311"/>
      <c r="BD77" s="1311"/>
      <c r="BE77" s="1311"/>
      <c r="BF77" s="1311"/>
      <c r="BG77" s="1311"/>
      <c r="BH77" s="1311"/>
      <c r="BI77" s="1311"/>
      <c r="BJ77" s="1311"/>
      <c r="BK77" s="1311"/>
      <c r="BL77" s="1311"/>
      <c r="BM77" s="1311"/>
      <c r="BN77" s="1311"/>
      <c r="BO77" s="1311"/>
      <c r="BP77" s="1308">
        <v>44.9</v>
      </c>
      <c r="BQ77" s="1308"/>
      <c r="BR77" s="1308"/>
      <c r="BS77" s="1308"/>
      <c r="BT77" s="1308"/>
      <c r="BU77" s="1308"/>
      <c r="BV77" s="1308"/>
      <c r="BW77" s="1308"/>
      <c r="BX77" s="1308">
        <v>40.799999999999997</v>
      </c>
      <c r="BY77" s="1308"/>
      <c r="BZ77" s="1308"/>
      <c r="CA77" s="1308"/>
      <c r="CB77" s="1308"/>
      <c r="CC77" s="1308"/>
      <c r="CD77" s="1308"/>
      <c r="CE77" s="1308"/>
      <c r="CF77" s="1308">
        <v>38.5</v>
      </c>
      <c r="CG77" s="1308"/>
      <c r="CH77" s="1308"/>
      <c r="CI77" s="1308"/>
      <c r="CJ77" s="1308"/>
      <c r="CK77" s="1308"/>
      <c r="CL77" s="1308"/>
      <c r="CM77" s="1308"/>
      <c r="CN77" s="1308">
        <v>35.5</v>
      </c>
      <c r="CO77" s="1308"/>
      <c r="CP77" s="1308"/>
      <c r="CQ77" s="1308"/>
      <c r="CR77" s="1308"/>
      <c r="CS77" s="1308"/>
      <c r="CT77" s="1308"/>
      <c r="CU77" s="1308"/>
      <c r="CV77" s="1308">
        <v>13.5</v>
      </c>
      <c r="CW77" s="1308"/>
      <c r="CX77" s="1308"/>
      <c r="CY77" s="1308"/>
      <c r="CZ77" s="1308"/>
      <c r="DA77" s="1308"/>
      <c r="DB77" s="1308"/>
      <c r="DC77" s="1308"/>
    </row>
    <row r="78" spans="2:107" x14ac:dyDescent="0.15">
      <c r="B78" s="395"/>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628</v>
      </c>
      <c r="BC79" s="1311"/>
      <c r="BD79" s="1311"/>
      <c r="BE79" s="1311"/>
      <c r="BF79" s="1311"/>
      <c r="BG79" s="1311"/>
      <c r="BH79" s="1311"/>
      <c r="BI79" s="1311"/>
      <c r="BJ79" s="1311"/>
      <c r="BK79" s="1311"/>
      <c r="BL79" s="1311"/>
      <c r="BM79" s="1311"/>
      <c r="BN79" s="1311"/>
      <c r="BO79" s="1311"/>
      <c r="BP79" s="1308">
        <v>9.1</v>
      </c>
      <c r="BQ79" s="1308"/>
      <c r="BR79" s="1308"/>
      <c r="BS79" s="1308"/>
      <c r="BT79" s="1308"/>
      <c r="BU79" s="1308"/>
      <c r="BV79" s="1308"/>
      <c r="BW79" s="1308"/>
      <c r="BX79" s="1308">
        <v>8.9</v>
      </c>
      <c r="BY79" s="1308"/>
      <c r="BZ79" s="1308"/>
      <c r="CA79" s="1308"/>
      <c r="CB79" s="1308"/>
      <c r="CC79" s="1308"/>
      <c r="CD79" s="1308"/>
      <c r="CE79" s="1308"/>
      <c r="CF79" s="1308">
        <v>8.9</v>
      </c>
      <c r="CG79" s="1308"/>
      <c r="CH79" s="1308"/>
      <c r="CI79" s="1308"/>
      <c r="CJ79" s="1308"/>
      <c r="CK79" s="1308"/>
      <c r="CL79" s="1308"/>
      <c r="CM79" s="1308"/>
      <c r="CN79" s="1308">
        <v>8.8000000000000007</v>
      </c>
      <c r="CO79" s="1308"/>
      <c r="CP79" s="1308"/>
      <c r="CQ79" s="1308"/>
      <c r="CR79" s="1308"/>
      <c r="CS79" s="1308"/>
      <c r="CT79" s="1308"/>
      <c r="CU79" s="1308"/>
      <c r="CV79" s="1308">
        <v>8.3000000000000007</v>
      </c>
      <c r="CW79" s="1308"/>
      <c r="CX79" s="1308"/>
      <c r="CY79" s="1308"/>
      <c r="CZ79" s="1308"/>
      <c r="DA79" s="1308"/>
      <c r="DB79" s="1308"/>
      <c r="DC79" s="1308"/>
    </row>
    <row r="80" spans="2:107" x14ac:dyDescent="0.15">
      <c r="B80" s="395"/>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lwDWp7/oeEj8qNnj45SIeHn83O1Cn/XSdGJChfIVyOP9dY/bUbey6I1nzpMMNdTZho19qqLcskSncj5MwVztA==" saltValue="zTQ4FDXb5eJa+R9xonURp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518</v>
      </c>
    </row>
  </sheetData>
  <sheetProtection algorithmName="SHA-512" hashValue="DRkgCjLXR918bM2Ef+dx9xaoLC4OzDbG29Q7cDH+lpZVeofyyPmpOZm/hYW6i4VaZL/6mMqfY1//Sm5JP613Sg==" saltValue="j6YSMq0ha0YVY5tGUqt5B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518</v>
      </c>
    </row>
  </sheetData>
  <sheetProtection algorithmName="SHA-512" hashValue="WapyZg4jNr0bh2aXljYI3LejmDCgV4FspHkdTmdZ4Hm/HtjJgElyTP9Yyza/t/Ygy17K/C3TJ+bPfTy9Lt0mCg==" saltValue="VQV9C1rPWpF2hIvwjEBGD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568</v>
      </c>
      <c r="G2" s="155"/>
      <c r="H2" s="156"/>
    </row>
    <row r="3" spans="1:8" x14ac:dyDescent="0.15">
      <c r="A3" s="152" t="s">
        <v>561</v>
      </c>
      <c r="B3" s="157"/>
      <c r="C3" s="158"/>
      <c r="D3" s="159">
        <v>30663</v>
      </c>
      <c r="E3" s="160"/>
      <c r="F3" s="161">
        <v>115123</v>
      </c>
      <c r="G3" s="162"/>
      <c r="H3" s="163"/>
    </row>
    <row r="4" spans="1:8" x14ac:dyDescent="0.15">
      <c r="A4" s="164"/>
      <c r="B4" s="165"/>
      <c r="C4" s="166"/>
      <c r="D4" s="167">
        <v>12687</v>
      </c>
      <c r="E4" s="168"/>
      <c r="F4" s="169">
        <v>46026</v>
      </c>
      <c r="G4" s="170"/>
      <c r="H4" s="171"/>
    </row>
    <row r="5" spans="1:8" x14ac:dyDescent="0.15">
      <c r="A5" s="152" t="s">
        <v>563</v>
      </c>
      <c r="B5" s="157"/>
      <c r="C5" s="158"/>
      <c r="D5" s="159">
        <v>32752</v>
      </c>
      <c r="E5" s="160"/>
      <c r="F5" s="161">
        <v>98899</v>
      </c>
      <c r="G5" s="162"/>
      <c r="H5" s="163"/>
    </row>
    <row r="6" spans="1:8" x14ac:dyDescent="0.15">
      <c r="A6" s="164"/>
      <c r="B6" s="165"/>
      <c r="C6" s="166"/>
      <c r="D6" s="167">
        <v>23088</v>
      </c>
      <c r="E6" s="168"/>
      <c r="F6" s="169">
        <v>43734</v>
      </c>
      <c r="G6" s="170"/>
      <c r="H6" s="171"/>
    </row>
    <row r="7" spans="1:8" x14ac:dyDescent="0.15">
      <c r="A7" s="152" t="s">
        <v>564</v>
      </c>
      <c r="B7" s="157"/>
      <c r="C7" s="158"/>
      <c r="D7" s="159">
        <v>50954</v>
      </c>
      <c r="E7" s="160"/>
      <c r="F7" s="161">
        <v>96462</v>
      </c>
      <c r="G7" s="162"/>
      <c r="H7" s="163"/>
    </row>
    <row r="8" spans="1:8" x14ac:dyDescent="0.15">
      <c r="A8" s="164"/>
      <c r="B8" s="165"/>
      <c r="C8" s="166"/>
      <c r="D8" s="167">
        <v>39047</v>
      </c>
      <c r="E8" s="168"/>
      <c r="F8" s="169">
        <v>39886</v>
      </c>
      <c r="G8" s="170"/>
      <c r="H8" s="171"/>
    </row>
    <row r="9" spans="1:8" x14ac:dyDescent="0.15">
      <c r="A9" s="152" t="s">
        <v>565</v>
      </c>
      <c r="B9" s="157"/>
      <c r="C9" s="158"/>
      <c r="D9" s="159">
        <v>77038</v>
      </c>
      <c r="E9" s="160"/>
      <c r="F9" s="161">
        <v>83103</v>
      </c>
      <c r="G9" s="162"/>
      <c r="H9" s="163"/>
    </row>
    <row r="10" spans="1:8" x14ac:dyDescent="0.15">
      <c r="A10" s="164"/>
      <c r="B10" s="165"/>
      <c r="C10" s="166"/>
      <c r="D10" s="167">
        <v>44874</v>
      </c>
      <c r="E10" s="168"/>
      <c r="F10" s="169">
        <v>41378</v>
      </c>
      <c r="G10" s="170"/>
      <c r="H10" s="171"/>
    </row>
    <row r="11" spans="1:8" x14ac:dyDescent="0.15">
      <c r="A11" s="152" t="s">
        <v>566</v>
      </c>
      <c r="B11" s="157"/>
      <c r="C11" s="158"/>
      <c r="D11" s="159">
        <v>78421</v>
      </c>
      <c r="E11" s="160"/>
      <c r="F11" s="161">
        <v>84459</v>
      </c>
      <c r="G11" s="162"/>
      <c r="H11" s="163"/>
    </row>
    <row r="12" spans="1:8" x14ac:dyDescent="0.15">
      <c r="A12" s="164"/>
      <c r="B12" s="165"/>
      <c r="C12" s="172"/>
      <c r="D12" s="167">
        <v>63761</v>
      </c>
      <c r="E12" s="168"/>
      <c r="F12" s="169">
        <v>47314</v>
      </c>
      <c r="G12" s="170"/>
      <c r="H12" s="171"/>
    </row>
    <row r="13" spans="1:8" x14ac:dyDescent="0.15">
      <c r="A13" s="152"/>
      <c r="B13" s="157"/>
      <c r="C13" s="173"/>
      <c r="D13" s="174">
        <v>53966</v>
      </c>
      <c r="E13" s="175"/>
      <c r="F13" s="176">
        <v>95609</v>
      </c>
      <c r="G13" s="177"/>
      <c r="H13" s="163"/>
    </row>
    <row r="14" spans="1:8" x14ac:dyDescent="0.15">
      <c r="A14" s="164"/>
      <c r="B14" s="165"/>
      <c r="C14" s="166"/>
      <c r="D14" s="167">
        <v>36691</v>
      </c>
      <c r="E14" s="168"/>
      <c r="F14" s="169">
        <v>43668</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4.08</v>
      </c>
      <c r="C19" s="178">
        <f>ROUND(VALUE(SUBSTITUTE(実質収支比率等に係る経年分析!G$48,"▲","-")),2)</f>
        <v>4.29</v>
      </c>
      <c r="D19" s="178">
        <f>ROUND(VALUE(SUBSTITUTE(実質収支比率等に係る経年分析!H$48,"▲","-")),2)</f>
        <v>4.1399999999999997</v>
      </c>
      <c r="E19" s="178">
        <f>ROUND(VALUE(SUBSTITUTE(実質収支比率等に係る経年分析!I$48,"▲","-")),2)</f>
        <v>4.63</v>
      </c>
      <c r="F19" s="178">
        <f>ROUND(VALUE(SUBSTITUTE(実質収支比率等に係る経年分析!J$48,"▲","-")),2)</f>
        <v>3.91</v>
      </c>
    </row>
    <row r="20" spans="1:11" x14ac:dyDescent="0.15">
      <c r="A20" s="178" t="s">
        <v>54</v>
      </c>
      <c r="B20" s="178">
        <f>ROUND(VALUE(SUBSTITUTE(実質収支比率等に係る経年分析!F$47,"▲","-")),2)</f>
        <v>11.46</v>
      </c>
      <c r="C20" s="178">
        <f>ROUND(VALUE(SUBSTITUTE(実質収支比率等に係る経年分析!G$47,"▲","-")),2)</f>
        <v>11.99</v>
      </c>
      <c r="D20" s="178">
        <f>ROUND(VALUE(SUBSTITUTE(実質収支比率等に係る経年分析!H$47,"▲","-")),2)</f>
        <v>12.51</v>
      </c>
      <c r="E20" s="178">
        <f>ROUND(VALUE(SUBSTITUTE(実質収支比率等に係る経年分析!I$47,"▲","-")),2)</f>
        <v>11.79</v>
      </c>
      <c r="F20" s="178">
        <f>ROUND(VALUE(SUBSTITUTE(実質収支比率等に係る経年分析!J$47,"▲","-")),2)</f>
        <v>12.29</v>
      </c>
    </row>
    <row r="21" spans="1:11" x14ac:dyDescent="0.15">
      <c r="A21" s="178" t="s">
        <v>55</v>
      </c>
      <c r="B21" s="178">
        <f>IF(ISNUMBER(VALUE(SUBSTITUTE(実質収支比率等に係る経年分析!F$49,"▲","-"))),ROUND(VALUE(SUBSTITUTE(実質収支比率等に係る経年分析!F$49,"▲","-")),2),NA())</f>
        <v>-3.99</v>
      </c>
      <c r="C21" s="178">
        <f>IF(ISNUMBER(VALUE(SUBSTITUTE(実質収支比率等に係る経年分析!G$49,"▲","-"))),ROUND(VALUE(SUBSTITUTE(実質収支比率等に係る経年分析!G$49,"▲","-")),2),NA())</f>
        <v>-3</v>
      </c>
      <c r="D21" s="178">
        <f>IF(ISNUMBER(VALUE(SUBSTITUTE(実質収支比率等に係る経年分析!H$49,"▲","-"))),ROUND(VALUE(SUBSTITUTE(実質収支比率等に係る経年分析!H$49,"▲","-")),2),NA())</f>
        <v>-3.46</v>
      </c>
      <c r="E21" s="178">
        <f>IF(ISNUMBER(VALUE(SUBSTITUTE(実質収支比率等に係る経年分析!I$49,"▲","-"))),ROUND(VALUE(SUBSTITUTE(実質収支比率等に係る経年分析!I$49,"▲","-")),2),NA())</f>
        <v>-4.1900000000000004</v>
      </c>
      <c r="F21" s="178">
        <f>IF(ISNUMBER(VALUE(SUBSTITUTE(実質収支比率等に係る経年分析!J$49,"▲","-"))),ROUND(VALUE(SUBSTITUTE(実質収支比率等に係る経年分析!J$49,"▲","-")),2),NA())</f>
        <v>-4.1500000000000004</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河北町農業集落排水事業特別会計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河北町公共下水道事業特別会計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v>
      </c>
    </row>
    <row r="32" spans="1:11" x14ac:dyDescent="0.15">
      <c r="A32" s="179" t="str">
        <f>IF(連結実質赤字比率に係る赤字・黒字の構成分析!C$38="",NA(),連結実質赤字比率に係る赤字・黒字の構成分析!C$38)</f>
        <v>河北町後期高齢者医療特別会計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0.05</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0.05</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0.03</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0.02</v>
      </c>
    </row>
    <row r="33" spans="1:16" x14ac:dyDescent="0.15">
      <c r="A33" s="179" t="str">
        <f>IF(連結実質赤字比率に係る赤字・黒字の構成分析!C$37="",NA(),連結実質赤字比率に係る赤字・黒字の構成分析!C$37)</f>
        <v>河北町国民健康保険特別会計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3.12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2.23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1.1000000000000001</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0.94</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1.27</v>
      </c>
    </row>
    <row r="34" spans="1:16" x14ac:dyDescent="0.15">
      <c r="A34" s="179" t="str">
        <f>IF(連結実質赤字比率に係る赤字・黒字の構成分析!C$36="",NA(),連結実質赤字比率に係る赤字・黒字の構成分析!C$36)</f>
        <v>河北町介護保険特別会計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0.53</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0.13</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1.29</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0.89</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1.46</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4.08</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4.28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4.1399999999999997</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4.63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3.91</v>
      </c>
    </row>
    <row r="36" spans="1:16" x14ac:dyDescent="0.15">
      <c r="A36" s="179" t="str">
        <f>IF(連結実質赤字比率に係る赤字・黒字の構成分析!C$34="",NA(),連結実質赤字比率に係る赤字・黒字の構成分析!C$34)</f>
        <v>河北町水道事業会計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16.600000000000001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18.25</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19.36</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20.97</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21.91</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857</v>
      </c>
      <c r="E42" s="180"/>
      <c r="F42" s="180"/>
      <c r="G42" s="180">
        <f>'実質公債費比率（分子）の構造'!L$52</f>
        <v>839</v>
      </c>
      <c r="H42" s="180"/>
      <c r="I42" s="180"/>
      <c r="J42" s="180">
        <f>'実質公債費比率（分子）の構造'!M$52</f>
        <v>811</v>
      </c>
      <c r="K42" s="180"/>
      <c r="L42" s="180"/>
      <c r="M42" s="180">
        <f>'実質公債費比率（分子）の構造'!N$52</f>
        <v>797</v>
      </c>
      <c r="N42" s="180"/>
      <c r="O42" s="180"/>
      <c r="P42" s="180">
        <f>'実質公債費比率（分子）の構造'!O$52</f>
        <v>774</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31</v>
      </c>
      <c r="C44" s="180"/>
      <c r="D44" s="180"/>
      <c r="E44" s="180">
        <f>'実質公債費比率（分子）の構造'!L$50</f>
        <v>29</v>
      </c>
      <c r="F44" s="180"/>
      <c r="G44" s="180"/>
      <c r="H44" s="180">
        <f>'実質公債費比率（分子）の構造'!M$50</f>
        <v>29</v>
      </c>
      <c r="I44" s="180"/>
      <c r="J44" s="180"/>
      <c r="K44" s="180">
        <f>'実質公債費比率（分子）の構造'!N$50</f>
        <v>28</v>
      </c>
      <c r="L44" s="180"/>
      <c r="M44" s="180"/>
      <c r="N44" s="180">
        <f>'実質公債費比率（分子）の構造'!O$50</f>
        <v>27</v>
      </c>
      <c r="O44" s="180"/>
      <c r="P44" s="180"/>
    </row>
    <row r="45" spans="1:16" x14ac:dyDescent="0.15">
      <c r="A45" s="180" t="s">
        <v>65</v>
      </c>
      <c r="B45" s="180">
        <f>'実質公債費比率（分子）の構造'!K$49</f>
        <v>61</v>
      </c>
      <c r="C45" s="180"/>
      <c r="D45" s="180"/>
      <c r="E45" s="180">
        <f>'実質公債費比率（分子）の構造'!L$49</f>
        <v>54</v>
      </c>
      <c r="F45" s="180"/>
      <c r="G45" s="180"/>
      <c r="H45" s="180">
        <f>'実質公債費比率（分子）の構造'!M$49</f>
        <v>47</v>
      </c>
      <c r="I45" s="180"/>
      <c r="J45" s="180"/>
      <c r="K45" s="180">
        <f>'実質公債費比率（分子）の構造'!N$49</f>
        <v>40</v>
      </c>
      <c r="L45" s="180"/>
      <c r="M45" s="180"/>
      <c r="N45" s="180">
        <f>'実質公債費比率（分子）の構造'!O$49</f>
        <v>39</v>
      </c>
      <c r="O45" s="180"/>
      <c r="P45" s="180"/>
    </row>
    <row r="46" spans="1:16" x14ac:dyDescent="0.15">
      <c r="A46" s="180" t="s">
        <v>66</v>
      </c>
      <c r="B46" s="180">
        <f>'実質公債費比率（分子）の構造'!K$48</f>
        <v>434</v>
      </c>
      <c r="C46" s="180"/>
      <c r="D46" s="180"/>
      <c r="E46" s="180">
        <f>'実質公債費比率（分子）の構造'!L$48</f>
        <v>401</v>
      </c>
      <c r="F46" s="180"/>
      <c r="G46" s="180"/>
      <c r="H46" s="180">
        <f>'実質公債費比率（分子）の構造'!M$48</f>
        <v>377</v>
      </c>
      <c r="I46" s="180"/>
      <c r="J46" s="180"/>
      <c r="K46" s="180">
        <f>'実質公債費比率（分子）の構造'!N$48</f>
        <v>352</v>
      </c>
      <c r="L46" s="180"/>
      <c r="M46" s="180"/>
      <c r="N46" s="180">
        <f>'実質公債費比率（分子）の構造'!O$48</f>
        <v>356</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849</v>
      </c>
      <c r="C49" s="180"/>
      <c r="D49" s="180"/>
      <c r="E49" s="180">
        <f>'実質公債費比率（分子）の構造'!L$45</f>
        <v>783</v>
      </c>
      <c r="F49" s="180"/>
      <c r="G49" s="180"/>
      <c r="H49" s="180">
        <f>'実質公債費比率（分子）の構造'!M$45</f>
        <v>747</v>
      </c>
      <c r="I49" s="180"/>
      <c r="J49" s="180"/>
      <c r="K49" s="180">
        <f>'実質公債費比率（分子）の構造'!N$45</f>
        <v>740</v>
      </c>
      <c r="L49" s="180"/>
      <c r="M49" s="180"/>
      <c r="N49" s="180">
        <f>'実質公債費比率（分子）の構造'!O$45</f>
        <v>723</v>
      </c>
      <c r="O49" s="180"/>
      <c r="P49" s="180"/>
    </row>
    <row r="50" spans="1:16" x14ac:dyDescent="0.15">
      <c r="A50" s="180" t="s">
        <v>70</v>
      </c>
      <c r="B50" s="180" t="e">
        <f>NA()</f>
        <v>#N/A</v>
      </c>
      <c r="C50" s="180">
        <f>IF(ISNUMBER('実質公債費比率（分子）の構造'!K$53),'実質公債費比率（分子）の構造'!K$53,NA())</f>
        <v>518</v>
      </c>
      <c r="D50" s="180" t="e">
        <f>NA()</f>
        <v>#N/A</v>
      </c>
      <c r="E50" s="180" t="e">
        <f>NA()</f>
        <v>#N/A</v>
      </c>
      <c r="F50" s="180">
        <f>IF(ISNUMBER('実質公債費比率（分子）の構造'!L$53),'実質公債費比率（分子）の構造'!L$53,NA())</f>
        <v>428</v>
      </c>
      <c r="G50" s="180" t="e">
        <f>NA()</f>
        <v>#N/A</v>
      </c>
      <c r="H50" s="180" t="e">
        <f>NA()</f>
        <v>#N/A</v>
      </c>
      <c r="I50" s="180">
        <f>IF(ISNUMBER('実質公債費比率（分子）の構造'!M$53),'実質公債費比率（分子）の構造'!M$53,NA())</f>
        <v>389</v>
      </c>
      <c r="J50" s="180" t="e">
        <f>NA()</f>
        <v>#N/A</v>
      </c>
      <c r="K50" s="180" t="e">
        <f>NA()</f>
        <v>#N/A</v>
      </c>
      <c r="L50" s="180">
        <f>IF(ISNUMBER('実質公債費比率（分子）の構造'!N$53),'実質公債費比率（分子）の構造'!N$53,NA())</f>
        <v>363</v>
      </c>
      <c r="M50" s="180" t="e">
        <f>NA()</f>
        <v>#N/A</v>
      </c>
      <c r="N50" s="180" t="e">
        <f>NA()</f>
        <v>#N/A</v>
      </c>
      <c r="O50" s="180">
        <f>IF(ISNUMBER('実質公債費比率（分子）の構造'!O$53),'実質公債費比率（分子）の構造'!O$53,NA())</f>
        <v>371</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7181</v>
      </c>
      <c r="E56" s="179"/>
      <c r="F56" s="179"/>
      <c r="G56" s="179">
        <f>'将来負担比率（分子）の構造'!J$52</f>
        <v>6921</v>
      </c>
      <c r="H56" s="179"/>
      <c r="I56" s="179"/>
      <c r="J56" s="179">
        <f>'将来負担比率（分子）の構造'!K$52</f>
        <v>6832</v>
      </c>
      <c r="K56" s="179"/>
      <c r="L56" s="179"/>
      <c r="M56" s="179">
        <f>'将来負担比率（分子）の構造'!L$52</f>
        <v>6598</v>
      </c>
      <c r="N56" s="179"/>
      <c r="O56" s="179"/>
      <c r="P56" s="179">
        <f>'将来負担比率（分子）の構造'!M$52</f>
        <v>6282</v>
      </c>
    </row>
    <row r="57" spans="1:16" x14ac:dyDescent="0.15">
      <c r="A57" s="179" t="s">
        <v>41</v>
      </c>
      <c r="B57" s="179"/>
      <c r="C57" s="179"/>
      <c r="D57" s="179">
        <f>'将来負担比率（分子）の構造'!I$51</f>
        <v>1205</v>
      </c>
      <c r="E57" s="179"/>
      <c r="F57" s="179"/>
      <c r="G57" s="179">
        <f>'将来負担比率（分子）の構造'!J$51</f>
        <v>1227</v>
      </c>
      <c r="H57" s="179"/>
      <c r="I57" s="179"/>
      <c r="J57" s="179">
        <f>'将来負担比率（分子）の構造'!K$51</f>
        <v>1270</v>
      </c>
      <c r="K57" s="179"/>
      <c r="L57" s="179"/>
      <c r="M57" s="179">
        <f>'将来負担比率（分子）の構造'!L$51</f>
        <v>1309</v>
      </c>
      <c r="N57" s="179"/>
      <c r="O57" s="179"/>
      <c r="P57" s="179">
        <f>'将来負担比率（分子）の構造'!M$51</f>
        <v>1344</v>
      </c>
    </row>
    <row r="58" spans="1:16" x14ac:dyDescent="0.15">
      <c r="A58" s="179" t="s">
        <v>40</v>
      </c>
      <c r="B58" s="179"/>
      <c r="C58" s="179"/>
      <c r="D58" s="179">
        <f>'将来負担比率（分子）の構造'!I$50</f>
        <v>2710</v>
      </c>
      <c r="E58" s="179"/>
      <c r="F58" s="179"/>
      <c r="G58" s="179">
        <f>'将来負担比率（分子）の構造'!J$50</f>
        <v>3182</v>
      </c>
      <c r="H58" s="179"/>
      <c r="I58" s="179"/>
      <c r="J58" s="179">
        <f>'将来負担比率（分子）の構造'!K$50</f>
        <v>3451</v>
      </c>
      <c r="K58" s="179"/>
      <c r="L58" s="179"/>
      <c r="M58" s="179">
        <f>'将来負担比率（分子）の構造'!L$50</f>
        <v>3420</v>
      </c>
      <c r="N58" s="179"/>
      <c r="O58" s="179"/>
      <c r="P58" s="179">
        <f>'将来負担比率（分子）の構造'!M$50</f>
        <v>3611</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f>'将来負担比率（分子）の構造'!I$46</f>
        <v>288</v>
      </c>
      <c r="C61" s="179"/>
      <c r="D61" s="179"/>
      <c r="E61" s="179">
        <f>'将来負担比率（分子）の構造'!J$46</f>
        <v>299</v>
      </c>
      <c r="F61" s="179"/>
      <c r="G61" s="179"/>
      <c r="H61" s="179">
        <f>'将来負担比率（分子）の構造'!K$46</f>
        <v>135</v>
      </c>
      <c r="I61" s="179"/>
      <c r="J61" s="179"/>
      <c r="K61" s="179">
        <f>'将来負担比率（分子）の構造'!L$46</f>
        <v>141</v>
      </c>
      <c r="L61" s="179"/>
      <c r="M61" s="179"/>
      <c r="N61" s="179">
        <f>'将来負担比率（分子）の構造'!M$46</f>
        <v>150</v>
      </c>
      <c r="O61" s="179"/>
      <c r="P61" s="179"/>
    </row>
    <row r="62" spans="1:16" x14ac:dyDescent="0.15">
      <c r="A62" s="179" t="s">
        <v>34</v>
      </c>
      <c r="B62" s="179">
        <f>'将来負担比率（分子）の構造'!I$45</f>
        <v>1356</v>
      </c>
      <c r="C62" s="179"/>
      <c r="D62" s="179"/>
      <c r="E62" s="179">
        <f>'将来負担比率（分子）の構造'!J$45</f>
        <v>1283</v>
      </c>
      <c r="F62" s="179"/>
      <c r="G62" s="179"/>
      <c r="H62" s="179">
        <f>'将来負担比率（分子）の構造'!K$45</f>
        <v>1231</v>
      </c>
      <c r="I62" s="179"/>
      <c r="J62" s="179"/>
      <c r="K62" s="179">
        <f>'将来負担比率（分子）の構造'!L$45</f>
        <v>1195</v>
      </c>
      <c r="L62" s="179"/>
      <c r="M62" s="179"/>
      <c r="N62" s="179">
        <f>'将来負担比率（分子）の構造'!M$45</f>
        <v>1148</v>
      </c>
      <c r="O62" s="179"/>
      <c r="P62" s="179"/>
    </row>
    <row r="63" spans="1:16" x14ac:dyDescent="0.15">
      <c r="A63" s="179" t="s">
        <v>33</v>
      </c>
      <c r="B63" s="179">
        <f>'将来負担比率（分子）の構造'!I$44</f>
        <v>185</v>
      </c>
      <c r="C63" s="179"/>
      <c r="D63" s="179"/>
      <c r="E63" s="179">
        <f>'将来負担比率（分子）の構造'!J$44</f>
        <v>155</v>
      </c>
      <c r="F63" s="179"/>
      <c r="G63" s="179"/>
      <c r="H63" s="179">
        <f>'将来負担比率（分子）の構造'!K$44</f>
        <v>179</v>
      </c>
      <c r="I63" s="179"/>
      <c r="J63" s="179"/>
      <c r="K63" s="179">
        <f>'将来負担比率（分子）の構造'!L$44</f>
        <v>182</v>
      </c>
      <c r="L63" s="179"/>
      <c r="M63" s="179"/>
      <c r="N63" s="179">
        <f>'将来負担比率（分子）の構造'!M$44</f>
        <v>197</v>
      </c>
      <c r="O63" s="179"/>
      <c r="P63" s="179"/>
    </row>
    <row r="64" spans="1:16" x14ac:dyDescent="0.15">
      <c r="A64" s="179" t="s">
        <v>32</v>
      </c>
      <c r="B64" s="179">
        <f>'将来負担比率（分子）の構造'!I$43</f>
        <v>4220</v>
      </c>
      <c r="C64" s="179"/>
      <c r="D64" s="179"/>
      <c r="E64" s="179">
        <f>'将来負担比率（分子）の構造'!J$43</f>
        <v>4011</v>
      </c>
      <c r="F64" s="179"/>
      <c r="G64" s="179"/>
      <c r="H64" s="179">
        <f>'将来負担比率（分子）の構造'!K$43</f>
        <v>3803</v>
      </c>
      <c r="I64" s="179"/>
      <c r="J64" s="179"/>
      <c r="K64" s="179">
        <f>'将来負担比率（分子）の構造'!L$43</f>
        <v>3625</v>
      </c>
      <c r="L64" s="179"/>
      <c r="M64" s="179"/>
      <c r="N64" s="179">
        <f>'将来負担比率（分子）の構造'!M$43</f>
        <v>3538</v>
      </c>
      <c r="O64" s="179"/>
      <c r="P64" s="179"/>
    </row>
    <row r="65" spans="1:16" x14ac:dyDescent="0.15">
      <c r="A65" s="179" t="s">
        <v>31</v>
      </c>
      <c r="B65" s="179">
        <f>'将来負担比率（分子）の構造'!I$42</f>
        <v>291</v>
      </c>
      <c r="C65" s="179"/>
      <c r="D65" s="179"/>
      <c r="E65" s="179">
        <f>'将来負担比率（分子）の構造'!J$42</f>
        <v>261</v>
      </c>
      <c r="F65" s="179"/>
      <c r="G65" s="179"/>
      <c r="H65" s="179">
        <f>'将来負担比率（分子）の構造'!K$42</f>
        <v>233</v>
      </c>
      <c r="I65" s="179"/>
      <c r="J65" s="179"/>
      <c r="K65" s="179">
        <f>'将来負担比率（分子）の構造'!L$42</f>
        <v>205</v>
      </c>
      <c r="L65" s="179"/>
      <c r="M65" s="179"/>
      <c r="N65" s="179">
        <f>'将来負担比率（分子）の構造'!M$42</f>
        <v>178</v>
      </c>
      <c r="O65" s="179"/>
      <c r="P65" s="179"/>
    </row>
    <row r="66" spans="1:16" x14ac:dyDescent="0.15">
      <c r="A66" s="179" t="s">
        <v>30</v>
      </c>
      <c r="B66" s="179">
        <f>'将来負担比率（分子）の構造'!I$41</f>
        <v>6847</v>
      </c>
      <c r="C66" s="179"/>
      <c r="D66" s="179"/>
      <c r="E66" s="179">
        <f>'将来負担比率（分子）の構造'!J$41</f>
        <v>6578</v>
      </c>
      <c r="F66" s="179"/>
      <c r="G66" s="179"/>
      <c r="H66" s="179">
        <f>'将来負担比率（分子）の構造'!K$41</f>
        <v>6393</v>
      </c>
      <c r="I66" s="179"/>
      <c r="J66" s="179"/>
      <c r="K66" s="179">
        <f>'将来負担比率（分子）の構造'!L$41</f>
        <v>6721</v>
      </c>
      <c r="L66" s="179"/>
      <c r="M66" s="179"/>
      <c r="N66" s="179">
        <f>'将来負担比率（分子）の構造'!M$41</f>
        <v>7149</v>
      </c>
      <c r="O66" s="179"/>
      <c r="P66" s="179"/>
    </row>
    <row r="67" spans="1:16" x14ac:dyDescent="0.15">
      <c r="A67" s="179" t="s">
        <v>74</v>
      </c>
      <c r="B67" s="179" t="e">
        <f>NA()</f>
        <v>#N/A</v>
      </c>
      <c r="C67" s="179">
        <f>IF(ISNUMBER('将来負担比率（分子）の構造'!I$53), IF('将来負担比率（分子）の構造'!I$53 &lt; 0, 0, '将来負担比率（分子）の構造'!I$53), NA())</f>
        <v>2092</v>
      </c>
      <c r="D67" s="179" t="e">
        <f>NA()</f>
        <v>#N/A</v>
      </c>
      <c r="E67" s="179" t="e">
        <f>NA()</f>
        <v>#N/A</v>
      </c>
      <c r="F67" s="179">
        <f>IF(ISNUMBER('将来負担比率（分子）の構造'!J$53), IF('将来負担比率（分子）の構造'!J$53 &lt; 0, 0, '将来負担比率（分子）の構造'!J$53), NA())</f>
        <v>1257</v>
      </c>
      <c r="G67" s="179" t="e">
        <f>NA()</f>
        <v>#N/A</v>
      </c>
      <c r="H67" s="179" t="e">
        <f>NA()</f>
        <v>#N/A</v>
      </c>
      <c r="I67" s="179">
        <f>IF(ISNUMBER('将来負担比率（分子）の構造'!K$53), IF('将来負担比率（分子）の構造'!K$53 &lt; 0, 0, '将来負担比率（分子）の構造'!K$53), NA())</f>
        <v>421</v>
      </c>
      <c r="J67" s="179" t="e">
        <f>NA()</f>
        <v>#N/A</v>
      </c>
      <c r="K67" s="179" t="e">
        <f>NA()</f>
        <v>#N/A</v>
      </c>
      <c r="L67" s="179">
        <f>IF(ISNUMBER('将来負担比率（分子）の構造'!L$53), IF('将来負担比率（分子）の構造'!L$53 &lt; 0, 0, '将来負担比率（分子）の構造'!L$53), NA())</f>
        <v>741</v>
      </c>
      <c r="M67" s="179" t="e">
        <f>NA()</f>
        <v>#N/A</v>
      </c>
      <c r="N67" s="179" t="e">
        <f>NA()</f>
        <v>#N/A</v>
      </c>
      <c r="O67" s="179">
        <f>IF(ISNUMBER('将来負担比率（分子）の構造'!M$53), IF('将来負担比率（分子）の構造'!M$53 &lt; 0, 0, '将来負担比率（分子）の構造'!M$53), NA())</f>
        <v>1124</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582</v>
      </c>
      <c r="C72" s="183">
        <f>基金残高に係る経年分析!G55</f>
        <v>546</v>
      </c>
      <c r="D72" s="183">
        <f>基金残高に係る経年分析!H55</f>
        <v>580</v>
      </c>
    </row>
    <row r="73" spans="1:16" x14ac:dyDescent="0.15">
      <c r="A73" s="182" t="s">
        <v>77</v>
      </c>
      <c r="B73" s="183">
        <f>基金残高に係る経年分析!F56</f>
        <v>10</v>
      </c>
      <c r="C73" s="183">
        <f>基金残高に係る経年分析!G56</f>
        <v>9</v>
      </c>
      <c r="D73" s="183">
        <f>基金残高に係る経年分析!H56</f>
        <v>8</v>
      </c>
    </row>
    <row r="74" spans="1:16" x14ac:dyDescent="0.15">
      <c r="A74" s="182" t="s">
        <v>78</v>
      </c>
      <c r="B74" s="183">
        <f>基金残高に係る経年分析!F57</f>
        <v>2049</v>
      </c>
      <c r="C74" s="183">
        <f>基金残高に係る経年分析!G57</f>
        <v>2105</v>
      </c>
      <c r="D74" s="183">
        <f>基金残高に係る経年分析!H57</f>
        <v>2400</v>
      </c>
    </row>
  </sheetData>
  <sheetProtection algorithmName="SHA-512" hashValue="gOPRZlyhPpiRMv+VEkj926hlEU45J7lkDuMfOkrVjMFyedOuN4fpxO1tWjz5JSrEmUKqOesE7z5g1adpCSH2Xg==" saltValue="mm2xfcxW9NeK/vKj7Grc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59" t="s">
        <v>212</v>
      </c>
      <c r="DI1" s="660"/>
      <c r="DJ1" s="660"/>
      <c r="DK1" s="660"/>
      <c r="DL1" s="660"/>
      <c r="DM1" s="660"/>
      <c r="DN1" s="661"/>
      <c r="DO1" s="224"/>
      <c r="DP1" s="659" t="s">
        <v>213</v>
      </c>
      <c r="DQ1" s="660"/>
      <c r="DR1" s="660"/>
      <c r="DS1" s="660"/>
      <c r="DT1" s="660"/>
      <c r="DU1" s="660"/>
      <c r="DV1" s="660"/>
      <c r="DW1" s="660"/>
      <c r="DX1" s="660"/>
      <c r="DY1" s="660"/>
      <c r="DZ1" s="660"/>
      <c r="EA1" s="660"/>
      <c r="EB1" s="660"/>
      <c r="EC1" s="661"/>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8" customFormat="1" ht="11.25" customHeight="1" x14ac:dyDescent="0.15">
      <c r="B5" s="669" t="s">
        <v>225</v>
      </c>
      <c r="C5" s="670"/>
      <c r="D5" s="670"/>
      <c r="E5" s="670"/>
      <c r="F5" s="670"/>
      <c r="G5" s="670"/>
      <c r="H5" s="670"/>
      <c r="I5" s="670"/>
      <c r="J5" s="670"/>
      <c r="K5" s="670"/>
      <c r="L5" s="670"/>
      <c r="M5" s="670"/>
      <c r="N5" s="670"/>
      <c r="O5" s="670"/>
      <c r="P5" s="670"/>
      <c r="Q5" s="671"/>
      <c r="R5" s="672">
        <v>1969362</v>
      </c>
      <c r="S5" s="673"/>
      <c r="T5" s="673"/>
      <c r="U5" s="673"/>
      <c r="V5" s="673"/>
      <c r="W5" s="673"/>
      <c r="X5" s="673"/>
      <c r="Y5" s="674"/>
      <c r="Z5" s="675">
        <v>15.2</v>
      </c>
      <c r="AA5" s="675"/>
      <c r="AB5" s="675"/>
      <c r="AC5" s="675"/>
      <c r="AD5" s="676">
        <v>1828761</v>
      </c>
      <c r="AE5" s="676"/>
      <c r="AF5" s="676"/>
      <c r="AG5" s="676"/>
      <c r="AH5" s="676"/>
      <c r="AI5" s="676"/>
      <c r="AJ5" s="676"/>
      <c r="AK5" s="676"/>
      <c r="AL5" s="677">
        <v>40.200000000000003</v>
      </c>
      <c r="AM5" s="678"/>
      <c r="AN5" s="678"/>
      <c r="AO5" s="679"/>
      <c r="AP5" s="669" t="s">
        <v>226</v>
      </c>
      <c r="AQ5" s="670"/>
      <c r="AR5" s="670"/>
      <c r="AS5" s="670"/>
      <c r="AT5" s="670"/>
      <c r="AU5" s="670"/>
      <c r="AV5" s="670"/>
      <c r="AW5" s="670"/>
      <c r="AX5" s="670"/>
      <c r="AY5" s="670"/>
      <c r="AZ5" s="670"/>
      <c r="BA5" s="670"/>
      <c r="BB5" s="670"/>
      <c r="BC5" s="670"/>
      <c r="BD5" s="670"/>
      <c r="BE5" s="670"/>
      <c r="BF5" s="671"/>
      <c r="BG5" s="683">
        <v>1828209</v>
      </c>
      <c r="BH5" s="684"/>
      <c r="BI5" s="684"/>
      <c r="BJ5" s="684"/>
      <c r="BK5" s="684"/>
      <c r="BL5" s="684"/>
      <c r="BM5" s="684"/>
      <c r="BN5" s="685"/>
      <c r="BO5" s="686">
        <v>92.8</v>
      </c>
      <c r="BP5" s="686"/>
      <c r="BQ5" s="686"/>
      <c r="BR5" s="686"/>
      <c r="BS5" s="687">
        <v>6956</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68483</v>
      </c>
      <c r="S6" s="684"/>
      <c r="T6" s="684"/>
      <c r="U6" s="684"/>
      <c r="V6" s="684"/>
      <c r="W6" s="684"/>
      <c r="X6" s="684"/>
      <c r="Y6" s="685"/>
      <c r="Z6" s="686">
        <v>0.5</v>
      </c>
      <c r="AA6" s="686"/>
      <c r="AB6" s="686"/>
      <c r="AC6" s="686"/>
      <c r="AD6" s="687">
        <v>68483</v>
      </c>
      <c r="AE6" s="687"/>
      <c r="AF6" s="687"/>
      <c r="AG6" s="687"/>
      <c r="AH6" s="687"/>
      <c r="AI6" s="687"/>
      <c r="AJ6" s="687"/>
      <c r="AK6" s="687"/>
      <c r="AL6" s="688">
        <v>1.5</v>
      </c>
      <c r="AM6" s="689"/>
      <c r="AN6" s="689"/>
      <c r="AO6" s="690"/>
      <c r="AP6" s="680" t="s">
        <v>231</v>
      </c>
      <c r="AQ6" s="681"/>
      <c r="AR6" s="681"/>
      <c r="AS6" s="681"/>
      <c r="AT6" s="681"/>
      <c r="AU6" s="681"/>
      <c r="AV6" s="681"/>
      <c r="AW6" s="681"/>
      <c r="AX6" s="681"/>
      <c r="AY6" s="681"/>
      <c r="AZ6" s="681"/>
      <c r="BA6" s="681"/>
      <c r="BB6" s="681"/>
      <c r="BC6" s="681"/>
      <c r="BD6" s="681"/>
      <c r="BE6" s="681"/>
      <c r="BF6" s="682"/>
      <c r="BG6" s="683">
        <v>1828209</v>
      </c>
      <c r="BH6" s="684"/>
      <c r="BI6" s="684"/>
      <c r="BJ6" s="684"/>
      <c r="BK6" s="684"/>
      <c r="BL6" s="684"/>
      <c r="BM6" s="684"/>
      <c r="BN6" s="685"/>
      <c r="BO6" s="686">
        <v>92.8</v>
      </c>
      <c r="BP6" s="686"/>
      <c r="BQ6" s="686"/>
      <c r="BR6" s="686"/>
      <c r="BS6" s="687">
        <v>6956</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107810</v>
      </c>
      <c r="CS6" s="684"/>
      <c r="CT6" s="684"/>
      <c r="CU6" s="684"/>
      <c r="CV6" s="684"/>
      <c r="CW6" s="684"/>
      <c r="CX6" s="684"/>
      <c r="CY6" s="685"/>
      <c r="CZ6" s="677">
        <v>0.8</v>
      </c>
      <c r="DA6" s="678"/>
      <c r="DB6" s="678"/>
      <c r="DC6" s="697"/>
      <c r="DD6" s="692" t="s">
        <v>129</v>
      </c>
      <c r="DE6" s="684"/>
      <c r="DF6" s="684"/>
      <c r="DG6" s="684"/>
      <c r="DH6" s="684"/>
      <c r="DI6" s="684"/>
      <c r="DJ6" s="684"/>
      <c r="DK6" s="684"/>
      <c r="DL6" s="684"/>
      <c r="DM6" s="684"/>
      <c r="DN6" s="684"/>
      <c r="DO6" s="684"/>
      <c r="DP6" s="685"/>
      <c r="DQ6" s="692">
        <v>107810</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1824</v>
      </c>
      <c r="S7" s="684"/>
      <c r="T7" s="684"/>
      <c r="U7" s="684"/>
      <c r="V7" s="684"/>
      <c r="W7" s="684"/>
      <c r="X7" s="684"/>
      <c r="Y7" s="685"/>
      <c r="Z7" s="686">
        <v>0</v>
      </c>
      <c r="AA7" s="686"/>
      <c r="AB7" s="686"/>
      <c r="AC7" s="686"/>
      <c r="AD7" s="687">
        <v>1824</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807677</v>
      </c>
      <c r="BH7" s="684"/>
      <c r="BI7" s="684"/>
      <c r="BJ7" s="684"/>
      <c r="BK7" s="684"/>
      <c r="BL7" s="684"/>
      <c r="BM7" s="684"/>
      <c r="BN7" s="685"/>
      <c r="BO7" s="686">
        <v>41</v>
      </c>
      <c r="BP7" s="686"/>
      <c r="BQ7" s="686"/>
      <c r="BR7" s="686"/>
      <c r="BS7" s="687">
        <v>6956</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5682046</v>
      </c>
      <c r="CS7" s="684"/>
      <c r="CT7" s="684"/>
      <c r="CU7" s="684"/>
      <c r="CV7" s="684"/>
      <c r="CW7" s="684"/>
      <c r="CX7" s="684"/>
      <c r="CY7" s="685"/>
      <c r="CZ7" s="686">
        <v>44.6</v>
      </c>
      <c r="DA7" s="686"/>
      <c r="DB7" s="686"/>
      <c r="DC7" s="686"/>
      <c r="DD7" s="692">
        <v>881110</v>
      </c>
      <c r="DE7" s="684"/>
      <c r="DF7" s="684"/>
      <c r="DG7" s="684"/>
      <c r="DH7" s="684"/>
      <c r="DI7" s="684"/>
      <c r="DJ7" s="684"/>
      <c r="DK7" s="684"/>
      <c r="DL7" s="684"/>
      <c r="DM7" s="684"/>
      <c r="DN7" s="684"/>
      <c r="DO7" s="684"/>
      <c r="DP7" s="685"/>
      <c r="DQ7" s="692">
        <v>2198869</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4232</v>
      </c>
      <c r="S8" s="684"/>
      <c r="T8" s="684"/>
      <c r="U8" s="684"/>
      <c r="V8" s="684"/>
      <c r="W8" s="684"/>
      <c r="X8" s="684"/>
      <c r="Y8" s="685"/>
      <c r="Z8" s="686">
        <v>0</v>
      </c>
      <c r="AA8" s="686"/>
      <c r="AB8" s="686"/>
      <c r="AC8" s="686"/>
      <c r="AD8" s="687">
        <v>4232</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33177</v>
      </c>
      <c r="BH8" s="684"/>
      <c r="BI8" s="684"/>
      <c r="BJ8" s="684"/>
      <c r="BK8" s="684"/>
      <c r="BL8" s="684"/>
      <c r="BM8" s="684"/>
      <c r="BN8" s="685"/>
      <c r="BO8" s="686">
        <v>1.7</v>
      </c>
      <c r="BP8" s="686"/>
      <c r="BQ8" s="686"/>
      <c r="BR8" s="686"/>
      <c r="BS8" s="692" t="s">
        <v>129</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2365842</v>
      </c>
      <c r="CS8" s="684"/>
      <c r="CT8" s="684"/>
      <c r="CU8" s="684"/>
      <c r="CV8" s="684"/>
      <c r="CW8" s="684"/>
      <c r="CX8" s="684"/>
      <c r="CY8" s="685"/>
      <c r="CZ8" s="686">
        <v>18.600000000000001</v>
      </c>
      <c r="DA8" s="686"/>
      <c r="DB8" s="686"/>
      <c r="DC8" s="686"/>
      <c r="DD8" s="692">
        <v>49156</v>
      </c>
      <c r="DE8" s="684"/>
      <c r="DF8" s="684"/>
      <c r="DG8" s="684"/>
      <c r="DH8" s="684"/>
      <c r="DI8" s="684"/>
      <c r="DJ8" s="684"/>
      <c r="DK8" s="684"/>
      <c r="DL8" s="684"/>
      <c r="DM8" s="684"/>
      <c r="DN8" s="684"/>
      <c r="DO8" s="684"/>
      <c r="DP8" s="685"/>
      <c r="DQ8" s="692">
        <v>1259165</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6258</v>
      </c>
      <c r="S9" s="684"/>
      <c r="T9" s="684"/>
      <c r="U9" s="684"/>
      <c r="V9" s="684"/>
      <c r="W9" s="684"/>
      <c r="X9" s="684"/>
      <c r="Y9" s="685"/>
      <c r="Z9" s="686">
        <v>0</v>
      </c>
      <c r="AA9" s="686"/>
      <c r="AB9" s="686"/>
      <c r="AC9" s="686"/>
      <c r="AD9" s="687">
        <v>6258</v>
      </c>
      <c r="AE9" s="687"/>
      <c r="AF9" s="687"/>
      <c r="AG9" s="687"/>
      <c r="AH9" s="687"/>
      <c r="AI9" s="687"/>
      <c r="AJ9" s="687"/>
      <c r="AK9" s="687"/>
      <c r="AL9" s="688">
        <v>0.1</v>
      </c>
      <c r="AM9" s="689"/>
      <c r="AN9" s="689"/>
      <c r="AO9" s="690"/>
      <c r="AP9" s="680" t="s">
        <v>240</v>
      </c>
      <c r="AQ9" s="681"/>
      <c r="AR9" s="681"/>
      <c r="AS9" s="681"/>
      <c r="AT9" s="681"/>
      <c r="AU9" s="681"/>
      <c r="AV9" s="681"/>
      <c r="AW9" s="681"/>
      <c r="AX9" s="681"/>
      <c r="AY9" s="681"/>
      <c r="AZ9" s="681"/>
      <c r="BA9" s="681"/>
      <c r="BB9" s="681"/>
      <c r="BC9" s="681"/>
      <c r="BD9" s="681"/>
      <c r="BE9" s="681"/>
      <c r="BF9" s="682"/>
      <c r="BG9" s="683">
        <v>701228</v>
      </c>
      <c r="BH9" s="684"/>
      <c r="BI9" s="684"/>
      <c r="BJ9" s="684"/>
      <c r="BK9" s="684"/>
      <c r="BL9" s="684"/>
      <c r="BM9" s="684"/>
      <c r="BN9" s="685"/>
      <c r="BO9" s="686">
        <v>35.6</v>
      </c>
      <c r="BP9" s="686"/>
      <c r="BQ9" s="686"/>
      <c r="BR9" s="686"/>
      <c r="BS9" s="692" t="s">
        <v>241</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337994</v>
      </c>
      <c r="CS9" s="684"/>
      <c r="CT9" s="684"/>
      <c r="CU9" s="684"/>
      <c r="CV9" s="684"/>
      <c r="CW9" s="684"/>
      <c r="CX9" s="684"/>
      <c r="CY9" s="685"/>
      <c r="CZ9" s="686">
        <v>2.7</v>
      </c>
      <c r="DA9" s="686"/>
      <c r="DB9" s="686"/>
      <c r="DC9" s="686"/>
      <c r="DD9" s="692">
        <v>1484</v>
      </c>
      <c r="DE9" s="684"/>
      <c r="DF9" s="684"/>
      <c r="DG9" s="684"/>
      <c r="DH9" s="684"/>
      <c r="DI9" s="684"/>
      <c r="DJ9" s="684"/>
      <c r="DK9" s="684"/>
      <c r="DL9" s="684"/>
      <c r="DM9" s="684"/>
      <c r="DN9" s="684"/>
      <c r="DO9" s="684"/>
      <c r="DP9" s="685"/>
      <c r="DQ9" s="692">
        <v>312233</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244</v>
      </c>
      <c r="S10" s="684"/>
      <c r="T10" s="684"/>
      <c r="U10" s="684"/>
      <c r="V10" s="684"/>
      <c r="W10" s="684"/>
      <c r="X10" s="684"/>
      <c r="Y10" s="685"/>
      <c r="Z10" s="686" t="s">
        <v>129</v>
      </c>
      <c r="AA10" s="686"/>
      <c r="AB10" s="686"/>
      <c r="AC10" s="686"/>
      <c r="AD10" s="687" t="s">
        <v>244</v>
      </c>
      <c r="AE10" s="687"/>
      <c r="AF10" s="687"/>
      <c r="AG10" s="687"/>
      <c r="AH10" s="687"/>
      <c r="AI10" s="687"/>
      <c r="AJ10" s="687"/>
      <c r="AK10" s="687"/>
      <c r="AL10" s="688" t="s">
        <v>129</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41764</v>
      </c>
      <c r="BH10" s="684"/>
      <c r="BI10" s="684"/>
      <c r="BJ10" s="684"/>
      <c r="BK10" s="684"/>
      <c r="BL10" s="684"/>
      <c r="BM10" s="684"/>
      <c r="BN10" s="685"/>
      <c r="BO10" s="686">
        <v>2.1</v>
      </c>
      <c r="BP10" s="686"/>
      <c r="BQ10" s="686"/>
      <c r="BR10" s="686"/>
      <c r="BS10" s="692" t="s">
        <v>129</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20406</v>
      </c>
      <c r="CS10" s="684"/>
      <c r="CT10" s="684"/>
      <c r="CU10" s="684"/>
      <c r="CV10" s="684"/>
      <c r="CW10" s="684"/>
      <c r="CX10" s="684"/>
      <c r="CY10" s="685"/>
      <c r="CZ10" s="686">
        <v>0.2</v>
      </c>
      <c r="DA10" s="686"/>
      <c r="DB10" s="686"/>
      <c r="DC10" s="686"/>
      <c r="DD10" s="692" t="s">
        <v>129</v>
      </c>
      <c r="DE10" s="684"/>
      <c r="DF10" s="684"/>
      <c r="DG10" s="684"/>
      <c r="DH10" s="684"/>
      <c r="DI10" s="684"/>
      <c r="DJ10" s="684"/>
      <c r="DK10" s="684"/>
      <c r="DL10" s="684"/>
      <c r="DM10" s="684"/>
      <c r="DN10" s="684"/>
      <c r="DO10" s="684"/>
      <c r="DP10" s="685"/>
      <c r="DQ10" s="692">
        <v>9389</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401943</v>
      </c>
      <c r="S11" s="684"/>
      <c r="T11" s="684"/>
      <c r="U11" s="684"/>
      <c r="V11" s="684"/>
      <c r="W11" s="684"/>
      <c r="X11" s="684"/>
      <c r="Y11" s="685"/>
      <c r="Z11" s="688">
        <v>3.1</v>
      </c>
      <c r="AA11" s="689"/>
      <c r="AB11" s="689"/>
      <c r="AC11" s="701"/>
      <c r="AD11" s="692">
        <v>401943</v>
      </c>
      <c r="AE11" s="684"/>
      <c r="AF11" s="684"/>
      <c r="AG11" s="684"/>
      <c r="AH11" s="684"/>
      <c r="AI11" s="684"/>
      <c r="AJ11" s="684"/>
      <c r="AK11" s="685"/>
      <c r="AL11" s="688">
        <v>8.8000000000000007</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31508</v>
      </c>
      <c r="BH11" s="684"/>
      <c r="BI11" s="684"/>
      <c r="BJ11" s="684"/>
      <c r="BK11" s="684"/>
      <c r="BL11" s="684"/>
      <c r="BM11" s="684"/>
      <c r="BN11" s="685"/>
      <c r="BO11" s="686">
        <v>1.6</v>
      </c>
      <c r="BP11" s="686"/>
      <c r="BQ11" s="686"/>
      <c r="BR11" s="686"/>
      <c r="BS11" s="692">
        <v>6956</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363552</v>
      </c>
      <c r="CS11" s="684"/>
      <c r="CT11" s="684"/>
      <c r="CU11" s="684"/>
      <c r="CV11" s="684"/>
      <c r="CW11" s="684"/>
      <c r="CX11" s="684"/>
      <c r="CY11" s="685"/>
      <c r="CZ11" s="686">
        <v>2.9</v>
      </c>
      <c r="DA11" s="686"/>
      <c r="DB11" s="686"/>
      <c r="DC11" s="686"/>
      <c r="DD11" s="692">
        <v>71847</v>
      </c>
      <c r="DE11" s="684"/>
      <c r="DF11" s="684"/>
      <c r="DG11" s="684"/>
      <c r="DH11" s="684"/>
      <c r="DI11" s="684"/>
      <c r="DJ11" s="684"/>
      <c r="DK11" s="684"/>
      <c r="DL11" s="684"/>
      <c r="DM11" s="684"/>
      <c r="DN11" s="684"/>
      <c r="DO11" s="684"/>
      <c r="DP11" s="685"/>
      <c r="DQ11" s="692">
        <v>195217</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5771</v>
      </c>
      <c r="S12" s="684"/>
      <c r="T12" s="684"/>
      <c r="U12" s="684"/>
      <c r="V12" s="684"/>
      <c r="W12" s="684"/>
      <c r="X12" s="684"/>
      <c r="Y12" s="685"/>
      <c r="Z12" s="686">
        <v>0</v>
      </c>
      <c r="AA12" s="686"/>
      <c r="AB12" s="686"/>
      <c r="AC12" s="686"/>
      <c r="AD12" s="687">
        <v>5771</v>
      </c>
      <c r="AE12" s="687"/>
      <c r="AF12" s="687"/>
      <c r="AG12" s="687"/>
      <c r="AH12" s="687"/>
      <c r="AI12" s="687"/>
      <c r="AJ12" s="687"/>
      <c r="AK12" s="687"/>
      <c r="AL12" s="688">
        <v>0.1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851705</v>
      </c>
      <c r="BH12" s="684"/>
      <c r="BI12" s="684"/>
      <c r="BJ12" s="684"/>
      <c r="BK12" s="684"/>
      <c r="BL12" s="684"/>
      <c r="BM12" s="684"/>
      <c r="BN12" s="685"/>
      <c r="BO12" s="686">
        <v>43.2</v>
      </c>
      <c r="BP12" s="686"/>
      <c r="BQ12" s="686"/>
      <c r="BR12" s="686"/>
      <c r="BS12" s="692" t="s">
        <v>129</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585094</v>
      </c>
      <c r="CS12" s="684"/>
      <c r="CT12" s="684"/>
      <c r="CU12" s="684"/>
      <c r="CV12" s="684"/>
      <c r="CW12" s="684"/>
      <c r="CX12" s="684"/>
      <c r="CY12" s="685"/>
      <c r="CZ12" s="686">
        <v>4.5999999999999996</v>
      </c>
      <c r="DA12" s="686"/>
      <c r="DB12" s="686"/>
      <c r="DC12" s="686"/>
      <c r="DD12" s="692">
        <v>45581</v>
      </c>
      <c r="DE12" s="684"/>
      <c r="DF12" s="684"/>
      <c r="DG12" s="684"/>
      <c r="DH12" s="684"/>
      <c r="DI12" s="684"/>
      <c r="DJ12" s="684"/>
      <c r="DK12" s="684"/>
      <c r="DL12" s="684"/>
      <c r="DM12" s="684"/>
      <c r="DN12" s="684"/>
      <c r="DO12" s="684"/>
      <c r="DP12" s="685"/>
      <c r="DQ12" s="692">
        <v>339973</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241</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129</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850265</v>
      </c>
      <c r="BH13" s="684"/>
      <c r="BI13" s="684"/>
      <c r="BJ13" s="684"/>
      <c r="BK13" s="684"/>
      <c r="BL13" s="684"/>
      <c r="BM13" s="684"/>
      <c r="BN13" s="685"/>
      <c r="BO13" s="686">
        <v>43.2</v>
      </c>
      <c r="BP13" s="686"/>
      <c r="BQ13" s="686"/>
      <c r="BR13" s="686"/>
      <c r="BS13" s="692" t="s">
        <v>129</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832975</v>
      </c>
      <c r="CS13" s="684"/>
      <c r="CT13" s="684"/>
      <c r="CU13" s="684"/>
      <c r="CV13" s="684"/>
      <c r="CW13" s="684"/>
      <c r="CX13" s="684"/>
      <c r="CY13" s="685"/>
      <c r="CZ13" s="686">
        <v>6.5</v>
      </c>
      <c r="DA13" s="686"/>
      <c r="DB13" s="686"/>
      <c r="DC13" s="686"/>
      <c r="DD13" s="692">
        <v>205573</v>
      </c>
      <c r="DE13" s="684"/>
      <c r="DF13" s="684"/>
      <c r="DG13" s="684"/>
      <c r="DH13" s="684"/>
      <c r="DI13" s="684"/>
      <c r="DJ13" s="684"/>
      <c r="DK13" s="684"/>
      <c r="DL13" s="684"/>
      <c r="DM13" s="684"/>
      <c r="DN13" s="684"/>
      <c r="DO13" s="684"/>
      <c r="DP13" s="685"/>
      <c r="DQ13" s="692">
        <v>596116</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t="s">
        <v>129</v>
      </c>
      <c r="S14" s="684"/>
      <c r="T14" s="684"/>
      <c r="U14" s="684"/>
      <c r="V14" s="684"/>
      <c r="W14" s="684"/>
      <c r="X14" s="684"/>
      <c r="Y14" s="685"/>
      <c r="Z14" s="686" t="s">
        <v>244</v>
      </c>
      <c r="AA14" s="686"/>
      <c r="AB14" s="686"/>
      <c r="AC14" s="686"/>
      <c r="AD14" s="687" t="s">
        <v>129</v>
      </c>
      <c r="AE14" s="687"/>
      <c r="AF14" s="687"/>
      <c r="AG14" s="687"/>
      <c r="AH14" s="687"/>
      <c r="AI14" s="687"/>
      <c r="AJ14" s="687"/>
      <c r="AK14" s="687"/>
      <c r="AL14" s="688" t="s">
        <v>129</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65521</v>
      </c>
      <c r="BH14" s="684"/>
      <c r="BI14" s="684"/>
      <c r="BJ14" s="684"/>
      <c r="BK14" s="684"/>
      <c r="BL14" s="684"/>
      <c r="BM14" s="684"/>
      <c r="BN14" s="685"/>
      <c r="BO14" s="686">
        <v>3.3</v>
      </c>
      <c r="BP14" s="686"/>
      <c r="BQ14" s="686"/>
      <c r="BR14" s="686"/>
      <c r="BS14" s="692" t="s">
        <v>129</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402489</v>
      </c>
      <c r="CS14" s="684"/>
      <c r="CT14" s="684"/>
      <c r="CU14" s="684"/>
      <c r="CV14" s="684"/>
      <c r="CW14" s="684"/>
      <c r="CX14" s="684"/>
      <c r="CY14" s="685"/>
      <c r="CZ14" s="686">
        <v>3.2</v>
      </c>
      <c r="DA14" s="686"/>
      <c r="DB14" s="686"/>
      <c r="DC14" s="686"/>
      <c r="DD14" s="692">
        <v>55274</v>
      </c>
      <c r="DE14" s="684"/>
      <c r="DF14" s="684"/>
      <c r="DG14" s="684"/>
      <c r="DH14" s="684"/>
      <c r="DI14" s="684"/>
      <c r="DJ14" s="684"/>
      <c r="DK14" s="684"/>
      <c r="DL14" s="684"/>
      <c r="DM14" s="684"/>
      <c r="DN14" s="684"/>
      <c r="DO14" s="684"/>
      <c r="DP14" s="685"/>
      <c r="DQ14" s="692">
        <v>354971</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241</v>
      </c>
      <c r="S15" s="684"/>
      <c r="T15" s="684"/>
      <c r="U15" s="684"/>
      <c r="V15" s="684"/>
      <c r="W15" s="684"/>
      <c r="X15" s="684"/>
      <c r="Y15" s="685"/>
      <c r="Z15" s="686" t="s">
        <v>129</v>
      </c>
      <c r="AA15" s="686"/>
      <c r="AB15" s="686"/>
      <c r="AC15" s="686"/>
      <c r="AD15" s="687" t="s">
        <v>129</v>
      </c>
      <c r="AE15" s="687"/>
      <c r="AF15" s="687"/>
      <c r="AG15" s="687"/>
      <c r="AH15" s="687"/>
      <c r="AI15" s="687"/>
      <c r="AJ15" s="687"/>
      <c r="AK15" s="687"/>
      <c r="AL15" s="688" t="s">
        <v>244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103306</v>
      </c>
      <c r="BH15" s="684"/>
      <c r="BI15" s="684"/>
      <c r="BJ15" s="684"/>
      <c r="BK15" s="684"/>
      <c r="BL15" s="684"/>
      <c r="BM15" s="684"/>
      <c r="BN15" s="685"/>
      <c r="BO15" s="686">
        <v>5.2</v>
      </c>
      <c r="BP15" s="686"/>
      <c r="BQ15" s="686"/>
      <c r="BR15" s="686"/>
      <c r="BS15" s="692" t="s">
        <v>129</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1039794</v>
      </c>
      <c r="CS15" s="684"/>
      <c r="CT15" s="684"/>
      <c r="CU15" s="684"/>
      <c r="CV15" s="684"/>
      <c r="CW15" s="684"/>
      <c r="CX15" s="684"/>
      <c r="CY15" s="685"/>
      <c r="CZ15" s="686">
        <v>8.1999999999999993</v>
      </c>
      <c r="DA15" s="686"/>
      <c r="DB15" s="686"/>
      <c r="DC15" s="686"/>
      <c r="DD15" s="692">
        <v>101399</v>
      </c>
      <c r="DE15" s="684"/>
      <c r="DF15" s="684"/>
      <c r="DG15" s="684"/>
      <c r="DH15" s="684"/>
      <c r="DI15" s="684"/>
      <c r="DJ15" s="684"/>
      <c r="DK15" s="684"/>
      <c r="DL15" s="684"/>
      <c r="DM15" s="684"/>
      <c r="DN15" s="684"/>
      <c r="DO15" s="684"/>
      <c r="DP15" s="685"/>
      <c r="DQ15" s="692">
        <v>759572</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4906</v>
      </c>
      <c r="S16" s="684"/>
      <c r="T16" s="684"/>
      <c r="U16" s="684"/>
      <c r="V16" s="684"/>
      <c r="W16" s="684"/>
      <c r="X16" s="684"/>
      <c r="Y16" s="685"/>
      <c r="Z16" s="686">
        <v>0</v>
      </c>
      <c r="AA16" s="686"/>
      <c r="AB16" s="686"/>
      <c r="AC16" s="686"/>
      <c r="AD16" s="687">
        <v>4906</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129</v>
      </c>
      <c r="BP16" s="686"/>
      <c r="BQ16" s="686"/>
      <c r="BR16" s="686"/>
      <c r="BS16" s="692" t="s">
        <v>129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286494</v>
      </c>
      <c r="CS16" s="684"/>
      <c r="CT16" s="684"/>
      <c r="CU16" s="684"/>
      <c r="CV16" s="684"/>
      <c r="CW16" s="684"/>
      <c r="CX16" s="684"/>
      <c r="CY16" s="685"/>
      <c r="CZ16" s="686">
        <v>2.2000000000000002</v>
      </c>
      <c r="DA16" s="686"/>
      <c r="DB16" s="686"/>
      <c r="DC16" s="686"/>
      <c r="DD16" s="692" t="s">
        <v>129</v>
      </c>
      <c r="DE16" s="684"/>
      <c r="DF16" s="684"/>
      <c r="DG16" s="684"/>
      <c r="DH16" s="684"/>
      <c r="DI16" s="684"/>
      <c r="DJ16" s="684"/>
      <c r="DK16" s="684"/>
      <c r="DL16" s="684"/>
      <c r="DM16" s="684"/>
      <c r="DN16" s="684"/>
      <c r="DO16" s="684"/>
      <c r="DP16" s="685"/>
      <c r="DQ16" s="692">
        <v>145803</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4854</v>
      </c>
      <c r="S17" s="684"/>
      <c r="T17" s="684"/>
      <c r="U17" s="684"/>
      <c r="V17" s="684"/>
      <c r="W17" s="684"/>
      <c r="X17" s="684"/>
      <c r="Y17" s="685"/>
      <c r="Z17" s="686">
        <v>0</v>
      </c>
      <c r="AA17" s="686"/>
      <c r="AB17" s="686"/>
      <c r="AC17" s="686"/>
      <c r="AD17" s="687">
        <v>4854</v>
      </c>
      <c r="AE17" s="687"/>
      <c r="AF17" s="687"/>
      <c r="AG17" s="687"/>
      <c r="AH17" s="687"/>
      <c r="AI17" s="687"/>
      <c r="AJ17" s="687"/>
      <c r="AK17" s="687"/>
      <c r="AL17" s="688">
        <v>0.1</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244</v>
      </c>
      <c r="BP17" s="686"/>
      <c r="BQ17" s="686"/>
      <c r="BR17" s="686"/>
      <c r="BS17" s="692" t="s">
        <v>244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723162</v>
      </c>
      <c r="CS17" s="684"/>
      <c r="CT17" s="684"/>
      <c r="CU17" s="684"/>
      <c r="CV17" s="684"/>
      <c r="CW17" s="684"/>
      <c r="CX17" s="684"/>
      <c r="CY17" s="685"/>
      <c r="CZ17" s="686">
        <v>5.7</v>
      </c>
      <c r="DA17" s="686"/>
      <c r="DB17" s="686"/>
      <c r="DC17" s="686"/>
      <c r="DD17" s="692" t="s">
        <v>129</v>
      </c>
      <c r="DE17" s="684"/>
      <c r="DF17" s="684"/>
      <c r="DG17" s="684"/>
      <c r="DH17" s="684"/>
      <c r="DI17" s="684"/>
      <c r="DJ17" s="684"/>
      <c r="DK17" s="684"/>
      <c r="DL17" s="684"/>
      <c r="DM17" s="684"/>
      <c r="DN17" s="684"/>
      <c r="DO17" s="684"/>
      <c r="DP17" s="685"/>
      <c r="DQ17" s="692">
        <v>709030</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17919</v>
      </c>
      <c r="S18" s="684"/>
      <c r="T18" s="684"/>
      <c r="U18" s="684"/>
      <c r="V18" s="684"/>
      <c r="W18" s="684"/>
      <c r="X18" s="684"/>
      <c r="Y18" s="685"/>
      <c r="Z18" s="686">
        <v>0.1</v>
      </c>
      <c r="AA18" s="686"/>
      <c r="AB18" s="686"/>
      <c r="AC18" s="686"/>
      <c r="AD18" s="687">
        <v>17919</v>
      </c>
      <c r="AE18" s="687"/>
      <c r="AF18" s="687"/>
      <c r="AG18" s="687"/>
      <c r="AH18" s="687"/>
      <c r="AI18" s="687"/>
      <c r="AJ18" s="687"/>
      <c r="AK18" s="687"/>
      <c r="AL18" s="688">
        <v>0.4</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129</v>
      </c>
      <c r="BH18" s="684"/>
      <c r="BI18" s="684"/>
      <c r="BJ18" s="684"/>
      <c r="BK18" s="684"/>
      <c r="BL18" s="684"/>
      <c r="BM18" s="684"/>
      <c r="BN18" s="685"/>
      <c r="BO18" s="686" t="s">
        <v>244</v>
      </c>
      <c r="BP18" s="686"/>
      <c r="BQ18" s="686"/>
      <c r="BR18" s="686"/>
      <c r="BS18" s="692" t="s">
        <v>129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244</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14259</v>
      </c>
      <c r="S19" s="684"/>
      <c r="T19" s="684"/>
      <c r="U19" s="684"/>
      <c r="V19" s="684"/>
      <c r="W19" s="684"/>
      <c r="X19" s="684"/>
      <c r="Y19" s="685"/>
      <c r="Z19" s="686">
        <v>0.1</v>
      </c>
      <c r="AA19" s="686"/>
      <c r="AB19" s="686"/>
      <c r="AC19" s="686"/>
      <c r="AD19" s="687">
        <v>14259</v>
      </c>
      <c r="AE19" s="687"/>
      <c r="AF19" s="687"/>
      <c r="AG19" s="687"/>
      <c r="AH19" s="687"/>
      <c r="AI19" s="687"/>
      <c r="AJ19" s="687"/>
      <c r="AK19" s="687"/>
      <c r="AL19" s="688">
        <v>0.3</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141153</v>
      </c>
      <c r="BH19" s="684"/>
      <c r="BI19" s="684"/>
      <c r="BJ19" s="684"/>
      <c r="BK19" s="684"/>
      <c r="BL19" s="684"/>
      <c r="BM19" s="684"/>
      <c r="BN19" s="685"/>
      <c r="BO19" s="686">
        <v>7.2</v>
      </c>
      <c r="BP19" s="686"/>
      <c r="BQ19" s="686"/>
      <c r="BR19" s="686"/>
      <c r="BS19" s="692" t="s">
        <v>129</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244</v>
      </c>
      <c r="DA19" s="686"/>
      <c r="DB19" s="686"/>
      <c r="DC19" s="686"/>
      <c r="DD19" s="692" t="s">
        <v>129</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2278</v>
      </c>
      <c r="S20" s="684"/>
      <c r="T20" s="684"/>
      <c r="U20" s="684"/>
      <c r="V20" s="684"/>
      <c r="W20" s="684"/>
      <c r="X20" s="684"/>
      <c r="Y20" s="685"/>
      <c r="Z20" s="686">
        <v>0</v>
      </c>
      <c r="AA20" s="686"/>
      <c r="AB20" s="686"/>
      <c r="AC20" s="686"/>
      <c r="AD20" s="687">
        <v>2278</v>
      </c>
      <c r="AE20" s="687"/>
      <c r="AF20" s="687"/>
      <c r="AG20" s="687"/>
      <c r="AH20" s="687"/>
      <c r="AI20" s="687"/>
      <c r="AJ20" s="687"/>
      <c r="AK20" s="687"/>
      <c r="AL20" s="688">
        <v>0.1</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141153</v>
      </c>
      <c r="BH20" s="684"/>
      <c r="BI20" s="684"/>
      <c r="BJ20" s="684"/>
      <c r="BK20" s="684"/>
      <c r="BL20" s="684"/>
      <c r="BM20" s="684"/>
      <c r="BN20" s="685"/>
      <c r="BO20" s="686">
        <v>7.2</v>
      </c>
      <c r="BP20" s="686"/>
      <c r="BQ20" s="686"/>
      <c r="BR20" s="686"/>
      <c r="BS20" s="692" t="s">
        <v>129</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12747658</v>
      </c>
      <c r="CS20" s="684"/>
      <c r="CT20" s="684"/>
      <c r="CU20" s="684"/>
      <c r="CV20" s="684"/>
      <c r="CW20" s="684"/>
      <c r="CX20" s="684"/>
      <c r="CY20" s="685"/>
      <c r="CZ20" s="686">
        <v>100</v>
      </c>
      <c r="DA20" s="686"/>
      <c r="DB20" s="686"/>
      <c r="DC20" s="686"/>
      <c r="DD20" s="692">
        <v>1411424</v>
      </c>
      <c r="DE20" s="684"/>
      <c r="DF20" s="684"/>
      <c r="DG20" s="684"/>
      <c r="DH20" s="684"/>
      <c r="DI20" s="684"/>
      <c r="DJ20" s="684"/>
      <c r="DK20" s="684"/>
      <c r="DL20" s="684"/>
      <c r="DM20" s="684"/>
      <c r="DN20" s="684"/>
      <c r="DO20" s="684"/>
      <c r="DP20" s="685"/>
      <c r="DQ20" s="692">
        <v>6988148</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1382</v>
      </c>
      <c r="S21" s="684"/>
      <c r="T21" s="684"/>
      <c r="U21" s="684"/>
      <c r="V21" s="684"/>
      <c r="W21" s="684"/>
      <c r="X21" s="684"/>
      <c r="Y21" s="685"/>
      <c r="Z21" s="686">
        <v>0</v>
      </c>
      <c r="AA21" s="686"/>
      <c r="AB21" s="686"/>
      <c r="AC21" s="686"/>
      <c r="AD21" s="687">
        <v>1382</v>
      </c>
      <c r="AE21" s="687"/>
      <c r="AF21" s="687"/>
      <c r="AG21" s="687"/>
      <c r="AH21" s="687"/>
      <c r="AI21" s="687"/>
      <c r="AJ21" s="687"/>
      <c r="AK21" s="687"/>
      <c r="AL21" s="688">
        <v>0</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552</v>
      </c>
      <c r="BH21" s="684"/>
      <c r="BI21" s="684"/>
      <c r="BJ21" s="684"/>
      <c r="BK21" s="684"/>
      <c r="BL21" s="684"/>
      <c r="BM21" s="684"/>
      <c r="BN21" s="685"/>
      <c r="BO21" s="686">
        <v>0</v>
      </c>
      <c r="BP21" s="686"/>
      <c r="BQ21" s="686"/>
      <c r="BR21" s="686"/>
      <c r="BS21" s="692" t="s">
        <v>129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2596811</v>
      </c>
      <c r="S22" s="684"/>
      <c r="T22" s="684"/>
      <c r="U22" s="684"/>
      <c r="V22" s="684"/>
      <c r="W22" s="684"/>
      <c r="X22" s="684"/>
      <c r="Y22" s="685"/>
      <c r="Z22" s="686">
        <v>20</v>
      </c>
      <c r="AA22" s="686"/>
      <c r="AB22" s="686"/>
      <c r="AC22" s="686"/>
      <c r="AD22" s="687">
        <v>2191738</v>
      </c>
      <c r="AE22" s="687"/>
      <c r="AF22" s="687"/>
      <c r="AG22" s="687"/>
      <c r="AH22" s="687"/>
      <c r="AI22" s="687"/>
      <c r="AJ22" s="687"/>
      <c r="AK22" s="687"/>
      <c r="AL22" s="688">
        <v>48.2</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2191738</v>
      </c>
      <c r="S23" s="684"/>
      <c r="T23" s="684"/>
      <c r="U23" s="684"/>
      <c r="V23" s="684"/>
      <c r="W23" s="684"/>
      <c r="X23" s="684"/>
      <c r="Y23" s="685"/>
      <c r="Z23" s="686">
        <v>16.899999999999999</v>
      </c>
      <c r="AA23" s="686"/>
      <c r="AB23" s="686"/>
      <c r="AC23" s="686"/>
      <c r="AD23" s="687">
        <v>2191738</v>
      </c>
      <c r="AE23" s="687"/>
      <c r="AF23" s="687"/>
      <c r="AG23" s="687"/>
      <c r="AH23" s="687"/>
      <c r="AI23" s="687"/>
      <c r="AJ23" s="687"/>
      <c r="AK23" s="687"/>
      <c r="AL23" s="688">
        <v>48.2</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140601</v>
      </c>
      <c r="BH23" s="684"/>
      <c r="BI23" s="684"/>
      <c r="BJ23" s="684"/>
      <c r="BK23" s="684"/>
      <c r="BL23" s="684"/>
      <c r="BM23" s="684"/>
      <c r="BN23" s="685"/>
      <c r="BO23" s="686">
        <v>7.1</v>
      </c>
      <c r="BP23" s="686"/>
      <c r="BQ23" s="686"/>
      <c r="BR23" s="686"/>
      <c r="BS23" s="692" t="s">
        <v>129</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405073</v>
      </c>
      <c r="S24" s="684"/>
      <c r="T24" s="684"/>
      <c r="U24" s="684"/>
      <c r="V24" s="684"/>
      <c r="W24" s="684"/>
      <c r="X24" s="684"/>
      <c r="Y24" s="685"/>
      <c r="Z24" s="686">
        <v>3.1</v>
      </c>
      <c r="AA24" s="686"/>
      <c r="AB24" s="686"/>
      <c r="AC24" s="686"/>
      <c r="AD24" s="687" t="s">
        <v>244</v>
      </c>
      <c r="AE24" s="687"/>
      <c r="AF24" s="687"/>
      <c r="AG24" s="687"/>
      <c r="AH24" s="687"/>
      <c r="AI24" s="687"/>
      <c r="AJ24" s="687"/>
      <c r="AK24" s="687"/>
      <c r="AL24" s="688" t="s">
        <v>129</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241</v>
      </c>
      <c r="BP24" s="686"/>
      <c r="BQ24" s="686"/>
      <c r="BR24" s="686"/>
      <c r="BS24" s="692" t="s">
        <v>129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3154277</v>
      </c>
      <c r="CS24" s="673"/>
      <c r="CT24" s="673"/>
      <c r="CU24" s="673"/>
      <c r="CV24" s="673"/>
      <c r="CW24" s="673"/>
      <c r="CX24" s="673"/>
      <c r="CY24" s="674"/>
      <c r="CZ24" s="677">
        <v>24.7</v>
      </c>
      <c r="DA24" s="678"/>
      <c r="DB24" s="678"/>
      <c r="DC24" s="697"/>
      <c r="DD24" s="717">
        <v>2178754</v>
      </c>
      <c r="DE24" s="673"/>
      <c r="DF24" s="673"/>
      <c r="DG24" s="673"/>
      <c r="DH24" s="673"/>
      <c r="DI24" s="673"/>
      <c r="DJ24" s="673"/>
      <c r="DK24" s="674"/>
      <c r="DL24" s="717">
        <v>2071585</v>
      </c>
      <c r="DM24" s="673"/>
      <c r="DN24" s="673"/>
      <c r="DO24" s="673"/>
      <c r="DP24" s="673"/>
      <c r="DQ24" s="673"/>
      <c r="DR24" s="673"/>
      <c r="DS24" s="673"/>
      <c r="DT24" s="673"/>
      <c r="DU24" s="673"/>
      <c r="DV24" s="674"/>
      <c r="DW24" s="677">
        <v>43.8</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129</v>
      </c>
      <c r="S25" s="684"/>
      <c r="T25" s="684"/>
      <c r="U25" s="684"/>
      <c r="V25" s="684"/>
      <c r="W25" s="684"/>
      <c r="X25" s="684"/>
      <c r="Y25" s="685"/>
      <c r="Z25" s="686" t="s">
        <v>129</v>
      </c>
      <c r="AA25" s="686"/>
      <c r="AB25" s="686"/>
      <c r="AC25" s="686"/>
      <c r="AD25" s="687" t="s">
        <v>129</v>
      </c>
      <c r="AE25" s="687"/>
      <c r="AF25" s="687"/>
      <c r="AG25" s="687"/>
      <c r="AH25" s="687"/>
      <c r="AI25" s="687"/>
      <c r="AJ25" s="687"/>
      <c r="AK25" s="687"/>
      <c r="AL25" s="688" t="s">
        <v>244</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244</v>
      </c>
      <c r="BH25" s="684"/>
      <c r="BI25" s="684"/>
      <c r="BJ25" s="684"/>
      <c r="BK25" s="684"/>
      <c r="BL25" s="684"/>
      <c r="BM25" s="684"/>
      <c r="BN25" s="685"/>
      <c r="BO25" s="686" t="s">
        <v>244</v>
      </c>
      <c r="BP25" s="686"/>
      <c r="BQ25" s="686"/>
      <c r="BR25" s="686"/>
      <c r="BS25" s="692" t="s">
        <v>244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1285903</v>
      </c>
      <c r="CS25" s="720"/>
      <c r="CT25" s="720"/>
      <c r="CU25" s="720"/>
      <c r="CV25" s="720"/>
      <c r="CW25" s="720"/>
      <c r="CX25" s="720"/>
      <c r="CY25" s="721"/>
      <c r="CZ25" s="688">
        <v>10.1</v>
      </c>
      <c r="DA25" s="718"/>
      <c r="DB25" s="718"/>
      <c r="DC25" s="722"/>
      <c r="DD25" s="692">
        <v>1165667</v>
      </c>
      <c r="DE25" s="720"/>
      <c r="DF25" s="720"/>
      <c r="DG25" s="720"/>
      <c r="DH25" s="720"/>
      <c r="DI25" s="720"/>
      <c r="DJ25" s="720"/>
      <c r="DK25" s="721"/>
      <c r="DL25" s="692">
        <v>1113875</v>
      </c>
      <c r="DM25" s="720"/>
      <c r="DN25" s="720"/>
      <c r="DO25" s="720"/>
      <c r="DP25" s="720"/>
      <c r="DQ25" s="720"/>
      <c r="DR25" s="720"/>
      <c r="DS25" s="720"/>
      <c r="DT25" s="720"/>
      <c r="DU25" s="720"/>
      <c r="DV25" s="721"/>
      <c r="DW25" s="688">
        <v>23.5</v>
      </c>
      <c r="DX25" s="718"/>
      <c r="DY25" s="718"/>
      <c r="DZ25" s="718"/>
      <c r="EA25" s="718"/>
      <c r="EB25" s="718"/>
      <c r="EC25" s="719"/>
    </row>
    <row r="26" spans="2:133" ht="11.25" customHeight="1" x14ac:dyDescent="0.15">
      <c r="B26" s="680" t="s">
        <v>295</v>
      </c>
      <c r="C26" s="681"/>
      <c r="D26" s="681"/>
      <c r="E26" s="681"/>
      <c r="F26" s="681"/>
      <c r="G26" s="681"/>
      <c r="H26" s="681"/>
      <c r="I26" s="681"/>
      <c r="J26" s="681"/>
      <c r="K26" s="681"/>
      <c r="L26" s="681"/>
      <c r="M26" s="681"/>
      <c r="N26" s="681"/>
      <c r="O26" s="681"/>
      <c r="P26" s="681"/>
      <c r="Q26" s="682"/>
      <c r="R26" s="683">
        <v>5082363</v>
      </c>
      <c r="S26" s="684"/>
      <c r="T26" s="684"/>
      <c r="U26" s="684"/>
      <c r="V26" s="684"/>
      <c r="W26" s="684"/>
      <c r="X26" s="684"/>
      <c r="Y26" s="685"/>
      <c r="Z26" s="686">
        <v>39.1</v>
      </c>
      <c r="AA26" s="686"/>
      <c r="AB26" s="686"/>
      <c r="AC26" s="686"/>
      <c r="AD26" s="687">
        <v>4536689</v>
      </c>
      <c r="AE26" s="687"/>
      <c r="AF26" s="687"/>
      <c r="AG26" s="687"/>
      <c r="AH26" s="687"/>
      <c r="AI26" s="687"/>
      <c r="AJ26" s="687"/>
      <c r="AK26" s="687"/>
      <c r="AL26" s="688">
        <v>99.8</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244</v>
      </c>
      <c r="BH26" s="684"/>
      <c r="BI26" s="684"/>
      <c r="BJ26" s="684"/>
      <c r="BK26" s="684"/>
      <c r="BL26" s="684"/>
      <c r="BM26" s="684"/>
      <c r="BN26" s="685"/>
      <c r="BO26" s="686" t="s">
        <v>129</v>
      </c>
      <c r="BP26" s="686"/>
      <c r="BQ26" s="686"/>
      <c r="BR26" s="686"/>
      <c r="BS26" s="692" t="s">
        <v>129</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750012</v>
      </c>
      <c r="CS26" s="684"/>
      <c r="CT26" s="684"/>
      <c r="CU26" s="684"/>
      <c r="CV26" s="684"/>
      <c r="CW26" s="684"/>
      <c r="CX26" s="684"/>
      <c r="CY26" s="685"/>
      <c r="CZ26" s="688">
        <v>5.9</v>
      </c>
      <c r="DA26" s="718"/>
      <c r="DB26" s="718"/>
      <c r="DC26" s="722"/>
      <c r="DD26" s="692">
        <v>671428</v>
      </c>
      <c r="DE26" s="684"/>
      <c r="DF26" s="684"/>
      <c r="DG26" s="684"/>
      <c r="DH26" s="684"/>
      <c r="DI26" s="684"/>
      <c r="DJ26" s="684"/>
      <c r="DK26" s="685"/>
      <c r="DL26" s="692" t="s">
        <v>129</v>
      </c>
      <c r="DM26" s="684"/>
      <c r="DN26" s="684"/>
      <c r="DO26" s="684"/>
      <c r="DP26" s="684"/>
      <c r="DQ26" s="684"/>
      <c r="DR26" s="684"/>
      <c r="DS26" s="684"/>
      <c r="DT26" s="684"/>
      <c r="DU26" s="684"/>
      <c r="DV26" s="685"/>
      <c r="DW26" s="688" t="s">
        <v>244</v>
      </c>
      <c r="DX26" s="718"/>
      <c r="DY26" s="718"/>
      <c r="DZ26" s="718"/>
      <c r="EA26" s="718"/>
      <c r="EB26" s="718"/>
      <c r="EC26" s="719"/>
    </row>
    <row r="27" spans="2:133" ht="11.25" customHeight="1" x14ac:dyDescent="0.15">
      <c r="B27" s="680" t="s">
        <v>298</v>
      </c>
      <c r="C27" s="681"/>
      <c r="D27" s="681"/>
      <c r="E27" s="681"/>
      <c r="F27" s="681"/>
      <c r="G27" s="681"/>
      <c r="H27" s="681"/>
      <c r="I27" s="681"/>
      <c r="J27" s="681"/>
      <c r="K27" s="681"/>
      <c r="L27" s="681"/>
      <c r="M27" s="681"/>
      <c r="N27" s="681"/>
      <c r="O27" s="681"/>
      <c r="P27" s="681"/>
      <c r="Q27" s="682"/>
      <c r="R27" s="683">
        <v>2730</v>
      </c>
      <c r="S27" s="684"/>
      <c r="T27" s="684"/>
      <c r="U27" s="684"/>
      <c r="V27" s="684"/>
      <c r="W27" s="684"/>
      <c r="X27" s="684"/>
      <c r="Y27" s="685"/>
      <c r="Z27" s="686">
        <v>0</v>
      </c>
      <c r="AA27" s="686"/>
      <c r="AB27" s="686"/>
      <c r="AC27" s="686"/>
      <c r="AD27" s="687">
        <v>2730</v>
      </c>
      <c r="AE27" s="687"/>
      <c r="AF27" s="687"/>
      <c r="AG27" s="687"/>
      <c r="AH27" s="687"/>
      <c r="AI27" s="687"/>
      <c r="AJ27" s="687"/>
      <c r="AK27" s="687"/>
      <c r="AL27" s="688">
        <v>0.1</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1969362</v>
      </c>
      <c r="BH27" s="684"/>
      <c r="BI27" s="684"/>
      <c r="BJ27" s="684"/>
      <c r="BK27" s="684"/>
      <c r="BL27" s="684"/>
      <c r="BM27" s="684"/>
      <c r="BN27" s="685"/>
      <c r="BO27" s="686">
        <v>100</v>
      </c>
      <c r="BP27" s="686"/>
      <c r="BQ27" s="686"/>
      <c r="BR27" s="686"/>
      <c r="BS27" s="692">
        <v>6956</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1145212</v>
      </c>
      <c r="CS27" s="720"/>
      <c r="CT27" s="720"/>
      <c r="CU27" s="720"/>
      <c r="CV27" s="720"/>
      <c r="CW27" s="720"/>
      <c r="CX27" s="720"/>
      <c r="CY27" s="721"/>
      <c r="CZ27" s="688">
        <v>9</v>
      </c>
      <c r="DA27" s="718"/>
      <c r="DB27" s="718"/>
      <c r="DC27" s="722"/>
      <c r="DD27" s="692">
        <v>304057</v>
      </c>
      <c r="DE27" s="720"/>
      <c r="DF27" s="720"/>
      <c r="DG27" s="720"/>
      <c r="DH27" s="720"/>
      <c r="DI27" s="720"/>
      <c r="DJ27" s="720"/>
      <c r="DK27" s="721"/>
      <c r="DL27" s="692">
        <v>248680</v>
      </c>
      <c r="DM27" s="720"/>
      <c r="DN27" s="720"/>
      <c r="DO27" s="720"/>
      <c r="DP27" s="720"/>
      <c r="DQ27" s="720"/>
      <c r="DR27" s="720"/>
      <c r="DS27" s="720"/>
      <c r="DT27" s="720"/>
      <c r="DU27" s="720"/>
      <c r="DV27" s="721"/>
      <c r="DW27" s="688">
        <v>5.3</v>
      </c>
      <c r="DX27" s="718"/>
      <c r="DY27" s="718"/>
      <c r="DZ27" s="718"/>
      <c r="EA27" s="718"/>
      <c r="EB27" s="718"/>
      <c r="EC27" s="719"/>
    </row>
    <row r="28" spans="2:133" ht="11.25" customHeight="1" x14ac:dyDescent="0.15">
      <c r="B28" s="680" t="s">
        <v>301</v>
      </c>
      <c r="C28" s="681"/>
      <c r="D28" s="681"/>
      <c r="E28" s="681"/>
      <c r="F28" s="681"/>
      <c r="G28" s="681"/>
      <c r="H28" s="681"/>
      <c r="I28" s="681"/>
      <c r="J28" s="681"/>
      <c r="K28" s="681"/>
      <c r="L28" s="681"/>
      <c r="M28" s="681"/>
      <c r="N28" s="681"/>
      <c r="O28" s="681"/>
      <c r="P28" s="681"/>
      <c r="Q28" s="682"/>
      <c r="R28" s="683">
        <v>88038</v>
      </c>
      <c r="S28" s="684"/>
      <c r="T28" s="684"/>
      <c r="U28" s="684"/>
      <c r="V28" s="684"/>
      <c r="W28" s="684"/>
      <c r="X28" s="684"/>
      <c r="Y28" s="685"/>
      <c r="Z28" s="686">
        <v>0.7</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723162</v>
      </c>
      <c r="CS28" s="684"/>
      <c r="CT28" s="684"/>
      <c r="CU28" s="684"/>
      <c r="CV28" s="684"/>
      <c r="CW28" s="684"/>
      <c r="CX28" s="684"/>
      <c r="CY28" s="685"/>
      <c r="CZ28" s="688">
        <v>5.7</v>
      </c>
      <c r="DA28" s="718"/>
      <c r="DB28" s="718"/>
      <c r="DC28" s="722"/>
      <c r="DD28" s="692">
        <v>709030</v>
      </c>
      <c r="DE28" s="684"/>
      <c r="DF28" s="684"/>
      <c r="DG28" s="684"/>
      <c r="DH28" s="684"/>
      <c r="DI28" s="684"/>
      <c r="DJ28" s="684"/>
      <c r="DK28" s="685"/>
      <c r="DL28" s="692">
        <v>709030</v>
      </c>
      <c r="DM28" s="684"/>
      <c r="DN28" s="684"/>
      <c r="DO28" s="684"/>
      <c r="DP28" s="684"/>
      <c r="DQ28" s="684"/>
      <c r="DR28" s="684"/>
      <c r="DS28" s="684"/>
      <c r="DT28" s="684"/>
      <c r="DU28" s="684"/>
      <c r="DV28" s="685"/>
      <c r="DW28" s="688">
        <v>15</v>
      </c>
      <c r="DX28" s="718"/>
      <c r="DY28" s="718"/>
      <c r="DZ28" s="718"/>
      <c r="EA28" s="718"/>
      <c r="EB28" s="718"/>
      <c r="EC28" s="719"/>
    </row>
    <row r="29" spans="2:133" ht="11.25" customHeight="1" x14ac:dyDescent="0.15">
      <c r="B29" s="680" t="s">
        <v>303</v>
      </c>
      <c r="C29" s="681"/>
      <c r="D29" s="681"/>
      <c r="E29" s="681"/>
      <c r="F29" s="681"/>
      <c r="G29" s="681"/>
      <c r="H29" s="681"/>
      <c r="I29" s="681"/>
      <c r="J29" s="681"/>
      <c r="K29" s="681"/>
      <c r="L29" s="681"/>
      <c r="M29" s="681"/>
      <c r="N29" s="681"/>
      <c r="O29" s="681"/>
      <c r="P29" s="681"/>
      <c r="Q29" s="682"/>
      <c r="R29" s="683">
        <v>46495</v>
      </c>
      <c r="S29" s="684"/>
      <c r="T29" s="684"/>
      <c r="U29" s="684"/>
      <c r="V29" s="684"/>
      <c r="W29" s="684"/>
      <c r="X29" s="684"/>
      <c r="Y29" s="685"/>
      <c r="Z29" s="686">
        <v>0.4</v>
      </c>
      <c r="AA29" s="686"/>
      <c r="AB29" s="686"/>
      <c r="AC29" s="686"/>
      <c r="AD29" s="687">
        <v>1639</v>
      </c>
      <c r="AE29" s="687"/>
      <c r="AF29" s="687"/>
      <c r="AG29" s="687"/>
      <c r="AH29" s="687"/>
      <c r="AI29" s="687"/>
      <c r="AJ29" s="687"/>
      <c r="AK29" s="687"/>
      <c r="AL29" s="688">
        <v>0</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723162</v>
      </c>
      <c r="CS29" s="720"/>
      <c r="CT29" s="720"/>
      <c r="CU29" s="720"/>
      <c r="CV29" s="720"/>
      <c r="CW29" s="720"/>
      <c r="CX29" s="720"/>
      <c r="CY29" s="721"/>
      <c r="CZ29" s="688">
        <v>5.7</v>
      </c>
      <c r="DA29" s="718"/>
      <c r="DB29" s="718"/>
      <c r="DC29" s="722"/>
      <c r="DD29" s="692">
        <v>709030</v>
      </c>
      <c r="DE29" s="720"/>
      <c r="DF29" s="720"/>
      <c r="DG29" s="720"/>
      <c r="DH29" s="720"/>
      <c r="DI29" s="720"/>
      <c r="DJ29" s="720"/>
      <c r="DK29" s="721"/>
      <c r="DL29" s="692">
        <v>709030</v>
      </c>
      <c r="DM29" s="720"/>
      <c r="DN29" s="720"/>
      <c r="DO29" s="720"/>
      <c r="DP29" s="720"/>
      <c r="DQ29" s="720"/>
      <c r="DR29" s="720"/>
      <c r="DS29" s="720"/>
      <c r="DT29" s="720"/>
      <c r="DU29" s="720"/>
      <c r="DV29" s="721"/>
      <c r="DW29" s="688">
        <v>15</v>
      </c>
      <c r="DX29" s="718"/>
      <c r="DY29" s="718"/>
      <c r="DZ29" s="718"/>
      <c r="EA29" s="718"/>
      <c r="EB29" s="718"/>
      <c r="EC29" s="719"/>
    </row>
    <row r="30" spans="2:133" ht="11.25" customHeight="1" x14ac:dyDescent="0.15">
      <c r="B30" s="680" t="s">
        <v>306</v>
      </c>
      <c r="C30" s="681"/>
      <c r="D30" s="681"/>
      <c r="E30" s="681"/>
      <c r="F30" s="681"/>
      <c r="G30" s="681"/>
      <c r="H30" s="681"/>
      <c r="I30" s="681"/>
      <c r="J30" s="681"/>
      <c r="K30" s="681"/>
      <c r="L30" s="681"/>
      <c r="M30" s="681"/>
      <c r="N30" s="681"/>
      <c r="O30" s="681"/>
      <c r="P30" s="681"/>
      <c r="Q30" s="682"/>
      <c r="R30" s="683">
        <v>11105</v>
      </c>
      <c r="S30" s="684"/>
      <c r="T30" s="684"/>
      <c r="U30" s="684"/>
      <c r="V30" s="684"/>
      <c r="W30" s="684"/>
      <c r="X30" s="684"/>
      <c r="Y30" s="685"/>
      <c r="Z30" s="686">
        <v>0.1</v>
      </c>
      <c r="AA30" s="686"/>
      <c r="AB30" s="686"/>
      <c r="AC30" s="686"/>
      <c r="AD30" s="687" t="s">
        <v>244</v>
      </c>
      <c r="AE30" s="687"/>
      <c r="AF30" s="687"/>
      <c r="AG30" s="687"/>
      <c r="AH30" s="687"/>
      <c r="AI30" s="687"/>
      <c r="AJ30" s="687"/>
      <c r="AK30" s="687"/>
      <c r="AL30" s="688" t="s">
        <v>129</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30"/>
      <c r="BI30" s="730"/>
      <c r="BJ30" s="730"/>
      <c r="BK30" s="730"/>
      <c r="BL30" s="730"/>
      <c r="BM30" s="730"/>
      <c r="BN30" s="730"/>
      <c r="BO30" s="730"/>
      <c r="BP30" s="730"/>
      <c r="BQ30" s="731"/>
      <c r="BR30" s="662" t="s">
        <v>308</v>
      </c>
      <c r="BS30" s="730"/>
      <c r="BT30" s="730"/>
      <c r="BU30" s="730"/>
      <c r="BV30" s="730"/>
      <c r="BW30" s="730"/>
      <c r="BX30" s="730"/>
      <c r="BY30" s="730"/>
      <c r="BZ30" s="730"/>
      <c r="CA30" s="730"/>
      <c r="CB30" s="731"/>
      <c r="CD30" s="725"/>
      <c r="CE30" s="726"/>
      <c r="CF30" s="698" t="s">
        <v>309</v>
      </c>
      <c r="CG30" s="699"/>
      <c r="CH30" s="699"/>
      <c r="CI30" s="699"/>
      <c r="CJ30" s="699"/>
      <c r="CK30" s="699"/>
      <c r="CL30" s="699"/>
      <c r="CM30" s="699"/>
      <c r="CN30" s="699"/>
      <c r="CO30" s="699"/>
      <c r="CP30" s="699"/>
      <c r="CQ30" s="700"/>
      <c r="CR30" s="683">
        <v>696829</v>
      </c>
      <c r="CS30" s="684"/>
      <c r="CT30" s="684"/>
      <c r="CU30" s="684"/>
      <c r="CV30" s="684"/>
      <c r="CW30" s="684"/>
      <c r="CX30" s="684"/>
      <c r="CY30" s="685"/>
      <c r="CZ30" s="688">
        <v>5.5</v>
      </c>
      <c r="DA30" s="718"/>
      <c r="DB30" s="718"/>
      <c r="DC30" s="722"/>
      <c r="DD30" s="692">
        <v>682697</v>
      </c>
      <c r="DE30" s="684"/>
      <c r="DF30" s="684"/>
      <c r="DG30" s="684"/>
      <c r="DH30" s="684"/>
      <c r="DI30" s="684"/>
      <c r="DJ30" s="684"/>
      <c r="DK30" s="685"/>
      <c r="DL30" s="692">
        <v>682697</v>
      </c>
      <c r="DM30" s="684"/>
      <c r="DN30" s="684"/>
      <c r="DO30" s="684"/>
      <c r="DP30" s="684"/>
      <c r="DQ30" s="684"/>
      <c r="DR30" s="684"/>
      <c r="DS30" s="684"/>
      <c r="DT30" s="684"/>
      <c r="DU30" s="684"/>
      <c r="DV30" s="685"/>
      <c r="DW30" s="688">
        <v>14.4</v>
      </c>
      <c r="DX30" s="718"/>
      <c r="DY30" s="718"/>
      <c r="DZ30" s="718"/>
      <c r="EA30" s="718"/>
      <c r="EB30" s="718"/>
      <c r="EC30" s="719"/>
    </row>
    <row r="31" spans="2:133" ht="11.25" customHeight="1" x14ac:dyDescent="0.15">
      <c r="B31" s="680" t="s">
        <v>310</v>
      </c>
      <c r="C31" s="681"/>
      <c r="D31" s="681"/>
      <c r="E31" s="681"/>
      <c r="F31" s="681"/>
      <c r="G31" s="681"/>
      <c r="H31" s="681"/>
      <c r="I31" s="681"/>
      <c r="J31" s="681"/>
      <c r="K31" s="681"/>
      <c r="L31" s="681"/>
      <c r="M31" s="681"/>
      <c r="N31" s="681"/>
      <c r="O31" s="681"/>
      <c r="P31" s="681"/>
      <c r="Q31" s="682"/>
      <c r="R31" s="683">
        <v>3041838</v>
      </c>
      <c r="S31" s="684"/>
      <c r="T31" s="684"/>
      <c r="U31" s="684"/>
      <c r="V31" s="684"/>
      <c r="W31" s="684"/>
      <c r="X31" s="684"/>
      <c r="Y31" s="685"/>
      <c r="Z31" s="686">
        <v>23.4</v>
      </c>
      <c r="AA31" s="686"/>
      <c r="AB31" s="686"/>
      <c r="AC31" s="686"/>
      <c r="AD31" s="687" t="s">
        <v>129</v>
      </c>
      <c r="AE31" s="687"/>
      <c r="AF31" s="687"/>
      <c r="AG31" s="687"/>
      <c r="AH31" s="687"/>
      <c r="AI31" s="687"/>
      <c r="AJ31" s="687"/>
      <c r="AK31" s="687"/>
      <c r="AL31" s="688" t="s">
        <v>241</v>
      </c>
      <c r="AM31" s="689"/>
      <c r="AN31" s="689"/>
      <c r="AO31" s="690"/>
      <c r="AP31" s="737" t="s">
        <v>311</v>
      </c>
      <c r="AQ31" s="738"/>
      <c r="AR31" s="738"/>
      <c r="AS31" s="738"/>
      <c r="AT31" s="743" t="s">
        <v>312</v>
      </c>
      <c r="AU31" s="229"/>
      <c r="AV31" s="229"/>
      <c r="AW31" s="229"/>
      <c r="AX31" s="669" t="s">
        <v>187</v>
      </c>
      <c r="AY31" s="670"/>
      <c r="AZ31" s="670"/>
      <c r="BA31" s="670"/>
      <c r="BB31" s="670"/>
      <c r="BC31" s="670"/>
      <c r="BD31" s="670"/>
      <c r="BE31" s="670"/>
      <c r="BF31" s="671"/>
      <c r="BG31" s="751">
        <v>99.3</v>
      </c>
      <c r="BH31" s="735"/>
      <c r="BI31" s="735"/>
      <c r="BJ31" s="735"/>
      <c r="BK31" s="735"/>
      <c r="BL31" s="735"/>
      <c r="BM31" s="678">
        <v>95.4</v>
      </c>
      <c r="BN31" s="735"/>
      <c r="BO31" s="735"/>
      <c r="BP31" s="735"/>
      <c r="BQ31" s="736"/>
      <c r="BR31" s="751">
        <v>99.1</v>
      </c>
      <c r="BS31" s="735"/>
      <c r="BT31" s="735"/>
      <c r="BU31" s="735"/>
      <c r="BV31" s="735"/>
      <c r="BW31" s="735"/>
      <c r="BX31" s="678">
        <v>94.8</v>
      </c>
      <c r="BY31" s="735"/>
      <c r="BZ31" s="735"/>
      <c r="CA31" s="735"/>
      <c r="CB31" s="736"/>
      <c r="CD31" s="725"/>
      <c r="CE31" s="726"/>
      <c r="CF31" s="698" t="s">
        <v>313</v>
      </c>
      <c r="CG31" s="699"/>
      <c r="CH31" s="699"/>
      <c r="CI31" s="699"/>
      <c r="CJ31" s="699"/>
      <c r="CK31" s="699"/>
      <c r="CL31" s="699"/>
      <c r="CM31" s="699"/>
      <c r="CN31" s="699"/>
      <c r="CO31" s="699"/>
      <c r="CP31" s="699"/>
      <c r="CQ31" s="700"/>
      <c r="CR31" s="683">
        <v>26333</v>
      </c>
      <c r="CS31" s="720"/>
      <c r="CT31" s="720"/>
      <c r="CU31" s="720"/>
      <c r="CV31" s="720"/>
      <c r="CW31" s="720"/>
      <c r="CX31" s="720"/>
      <c r="CY31" s="721"/>
      <c r="CZ31" s="688">
        <v>0.2</v>
      </c>
      <c r="DA31" s="718"/>
      <c r="DB31" s="718"/>
      <c r="DC31" s="722"/>
      <c r="DD31" s="692">
        <v>26333</v>
      </c>
      <c r="DE31" s="720"/>
      <c r="DF31" s="720"/>
      <c r="DG31" s="720"/>
      <c r="DH31" s="720"/>
      <c r="DI31" s="720"/>
      <c r="DJ31" s="720"/>
      <c r="DK31" s="721"/>
      <c r="DL31" s="692">
        <v>26333</v>
      </c>
      <c r="DM31" s="720"/>
      <c r="DN31" s="720"/>
      <c r="DO31" s="720"/>
      <c r="DP31" s="720"/>
      <c r="DQ31" s="720"/>
      <c r="DR31" s="720"/>
      <c r="DS31" s="720"/>
      <c r="DT31" s="720"/>
      <c r="DU31" s="720"/>
      <c r="DV31" s="721"/>
      <c r="DW31" s="688">
        <v>0.6</v>
      </c>
      <c r="DX31" s="718"/>
      <c r="DY31" s="718"/>
      <c r="DZ31" s="718"/>
      <c r="EA31" s="718"/>
      <c r="EB31" s="718"/>
      <c r="EC31" s="719"/>
    </row>
    <row r="32" spans="2:133" ht="11.25" customHeight="1" x14ac:dyDescent="0.15">
      <c r="B32" s="746" t="s">
        <v>314</v>
      </c>
      <c r="C32" s="747"/>
      <c r="D32" s="747"/>
      <c r="E32" s="747"/>
      <c r="F32" s="747"/>
      <c r="G32" s="747"/>
      <c r="H32" s="747"/>
      <c r="I32" s="747"/>
      <c r="J32" s="747"/>
      <c r="K32" s="747"/>
      <c r="L32" s="747"/>
      <c r="M32" s="747"/>
      <c r="N32" s="747"/>
      <c r="O32" s="747"/>
      <c r="P32" s="747"/>
      <c r="Q32" s="748"/>
      <c r="R32" s="683" t="s">
        <v>129</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244</v>
      </c>
      <c r="AM32" s="689"/>
      <c r="AN32" s="689"/>
      <c r="AO32" s="690"/>
      <c r="AP32" s="739"/>
      <c r="AQ32" s="740"/>
      <c r="AR32" s="740"/>
      <c r="AS32" s="740"/>
      <c r="AT32" s="744"/>
      <c r="AU32" s="228" t="s">
        <v>315</v>
      </c>
      <c r="AV32" s="228"/>
      <c r="AW32" s="228"/>
      <c r="AX32" s="680" t="s">
        <v>316</v>
      </c>
      <c r="AY32" s="681"/>
      <c r="AZ32" s="681"/>
      <c r="BA32" s="681"/>
      <c r="BB32" s="681"/>
      <c r="BC32" s="681"/>
      <c r="BD32" s="681"/>
      <c r="BE32" s="681"/>
      <c r="BF32" s="682"/>
      <c r="BG32" s="752">
        <v>99.5</v>
      </c>
      <c r="BH32" s="720"/>
      <c r="BI32" s="720"/>
      <c r="BJ32" s="720"/>
      <c r="BK32" s="720"/>
      <c r="BL32" s="720"/>
      <c r="BM32" s="689">
        <v>98</v>
      </c>
      <c r="BN32" s="749"/>
      <c r="BO32" s="749"/>
      <c r="BP32" s="749"/>
      <c r="BQ32" s="750"/>
      <c r="BR32" s="752">
        <v>99.6</v>
      </c>
      <c r="BS32" s="720"/>
      <c r="BT32" s="720"/>
      <c r="BU32" s="720"/>
      <c r="BV32" s="720"/>
      <c r="BW32" s="720"/>
      <c r="BX32" s="689">
        <v>97.7</v>
      </c>
      <c r="BY32" s="749"/>
      <c r="BZ32" s="749"/>
      <c r="CA32" s="749"/>
      <c r="CB32" s="750"/>
      <c r="CD32" s="727"/>
      <c r="CE32" s="728"/>
      <c r="CF32" s="698" t="s">
        <v>317</v>
      </c>
      <c r="CG32" s="699"/>
      <c r="CH32" s="699"/>
      <c r="CI32" s="699"/>
      <c r="CJ32" s="699"/>
      <c r="CK32" s="699"/>
      <c r="CL32" s="699"/>
      <c r="CM32" s="699"/>
      <c r="CN32" s="699"/>
      <c r="CO32" s="699"/>
      <c r="CP32" s="699"/>
      <c r="CQ32" s="700"/>
      <c r="CR32" s="683" t="s">
        <v>129</v>
      </c>
      <c r="CS32" s="684"/>
      <c r="CT32" s="684"/>
      <c r="CU32" s="684"/>
      <c r="CV32" s="684"/>
      <c r="CW32" s="684"/>
      <c r="CX32" s="684"/>
      <c r="CY32" s="685"/>
      <c r="CZ32" s="688" t="s">
        <v>244</v>
      </c>
      <c r="DA32" s="718"/>
      <c r="DB32" s="718"/>
      <c r="DC32" s="722"/>
      <c r="DD32" s="692" t="s">
        <v>129</v>
      </c>
      <c r="DE32" s="684"/>
      <c r="DF32" s="684"/>
      <c r="DG32" s="684"/>
      <c r="DH32" s="684"/>
      <c r="DI32" s="684"/>
      <c r="DJ32" s="684"/>
      <c r="DK32" s="685"/>
      <c r="DL32" s="692" t="s">
        <v>129</v>
      </c>
      <c r="DM32" s="684"/>
      <c r="DN32" s="684"/>
      <c r="DO32" s="684"/>
      <c r="DP32" s="684"/>
      <c r="DQ32" s="684"/>
      <c r="DR32" s="684"/>
      <c r="DS32" s="684"/>
      <c r="DT32" s="684"/>
      <c r="DU32" s="684"/>
      <c r="DV32" s="685"/>
      <c r="DW32" s="688" t="s">
        <v>241</v>
      </c>
      <c r="DX32" s="718"/>
      <c r="DY32" s="718"/>
      <c r="DZ32" s="718"/>
      <c r="EA32" s="718"/>
      <c r="EB32" s="718"/>
      <c r="EC32" s="719"/>
    </row>
    <row r="33" spans="2:133" ht="11.25" customHeight="1" x14ac:dyDescent="0.15">
      <c r="B33" s="680" t="s">
        <v>318</v>
      </c>
      <c r="C33" s="681"/>
      <c r="D33" s="681"/>
      <c r="E33" s="681"/>
      <c r="F33" s="681"/>
      <c r="G33" s="681"/>
      <c r="H33" s="681"/>
      <c r="I33" s="681"/>
      <c r="J33" s="681"/>
      <c r="K33" s="681"/>
      <c r="L33" s="681"/>
      <c r="M33" s="681"/>
      <c r="N33" s="681"/>
      <c r="O33" s="681"/>
      <c r="P33" s="681"/>
      <c r="Q33" s="682"/>
      <c r="R33" s="683">
        <v>714095</v>
      </c>
      <c r="S33" s="684"/>
      <c r="T33" s="684"/>
      <c r="U33" s="684"/>
      <c r="V33" s="684"/>
      <c r="W33" s="684"/>
      <c r="X33" s="684"/>
      <c r="Y33" s="685"/>
      <c r="Z33" s="686">
        <v>5.5</v>
      </c>
      <c r="AA33" s="686"/>
      <c r="AB33" s="686"/>
      <c r="AC33" s="686"/>
      <c r="AD33" s="687" t="s">
        <v>129</v>
      </c>
      <c r="AE33" s="687"/>
      <c r="AF33" s="687"/>
      <c r="AG33" s="687"/>
      <c r="AH33" s="687"/>
      <c r="AI33" s="687"/>
      <c r="AJ33" s="687"/>
      <c r="AK33" s="687"/>
      <c r="AL33" s="688" t="s">
        <v>241</v>
      </c>
      <c r="AM33" s="689"/>
      <c r="AN33" s="689"/>
      <c r="AO33" s="690"/>
      <c r="AP33" s="741"/>
      <c r="AQ33" s="742"/>
      <c r="AR33" s="742"/>
      <c r="AS33" s="742"/>
      <c r="AT33" s="745"/>
      <c r="AU33" s="230"/>
      <c r="AV33" s="230"/>
      <c r="AW33" s="230"/>
      <c r="AX33" s="732" t="s">
        <v>319</v>
      </c>
      <c r="AY33" s="733"/>
      <c r="AZ33" s="733"/>
      <c r="BA33" s="733"/>
      <c r="BB33" s="733"/>
      <c r="BC33" s="733"/>
      <c r="BD33" s="733"/>
      <c r="BE33" s="733"/>
      <c r="BF33" s="734"/>
      <c r="BG33" s="753">
        <v>99</v>
      </c>
      <c r="BH33" s="754"/>
      <c r="BI33" s="754"/>
      <c r="BJ33" s="754"/>
      <c r="BK33" s="754"/>
      <c r="BL33" s="754"/>
      <c r="BM33" s="755">
        <v>92.9</v>
      </c>
      <c r="BN33" s="754"/>
      <c r="BO33" s="754"/>
      <c r="BP33" s="754"/>
      <c r="BQ33" s="756"/>
      <c r="BR33" s="753">
        <v>98.6</v>
      </c>
      <c r="BS33" s="754"/>
      <c r="BT33" s="754"/>
      <c r="BU33" s="754"/>
      <c r="BV33" s="754"/>
      <c r="BW33" s="754"/>
      <c r="BX33" s="755">
        <v>92</v>
      </c>
      <c r="BY33" s="754"/>
      <c r="BZ33" s="754"/>
      <c r="CA33" s="754"/>
      <c r="CB33" s="756"/>
      <c r="CD33" s="698" t="s">
        <v>320</v>
      </c>
      <c r="CE33" s="699"/>
      <c r="CF33" s="699"/>
      <c r="CG33" s="699"/>
      <c r="CH33" s="699"/>
      <c r="CI33" s="699"/>
      <c r="CJ33" s="699"/>
      <c r="CK33" s="699"/>
      <c r="CL33" s="699"/>
      <c r="CM33" s="699"/>
      <c r="CN33" s="699"/>
      <c r="CO33" s="699"/>
      <c r="CP33" s="699"/>
      <c r="CQ33" s="700"/>
      <c r="CR33" s="683">
        <v>7895463</v>
      </c>
      <c r="CS33" s="720"/>
      <c r="CT33" s="720"/>
      <c r="CU33" s="720"/>
      <c r="CV33" s="720"/>
      <c r="CW33" s="720"/>
      <c r="CX33" s="720"/>
      <c r="CY33" s="721"/>
      <c r="CZ33" s="688">
        <v>61.9</v>
      </c>
      <c r="DA33" s="718"/>
      <c r="DB33" s="718"/>
      <c r="DC33" s="722"/>
      <c r="DD33" s="692">
        <v>4492650</v>
      </c>
      <c r="DE33" s="720"/>
      <c r="DF33" s="720"/>
      <c r="DG33" s="720"/>
      <c r="DH33" s="720"/>
      <c r="DI33" s="720"/>
      <c r="DJ33" s="720"/>
      <c r="DK33" s="721"/>
      <c r="DL33" s="692">
        <v>2392878</v>
      </c>
      <c r="DM33" s="720"/>
      <c r="DN33" s="720"/>
      <c r="DO33" s="720"/>
      <c r="DP33" s="720"/>
      <c r="DQ33" s="720"/>
      <c r="DR33" s="720"/>
      <c r="DS33" s="720"/>
      <c r="DT33" s="720"/>
      <c r="DU33" s="720"/>
      <c r="DV33" s="721"/>
      <c r="DW33" s="688">
        <v>50.6</v>
      </c>
      <c r="DX33" s="718"/>
      <c r="DY33" s="718"/>
      <c r="DZ33" s="718"/>
      <c r="EA33" s="718"/>
      <c r="EB33" s="718"/>
      <c r="EC33" s="719"/>
    </row>
    <row r="34" spans="2:133" ht="11.25" customHeight="1" x14ac:dyDescent="0.15">
      <c r="B34" s="680" t="s">
        <v>321</v>
      </c>
      <c r="C34" s="681"/>
      <c r="D34" s="681"/>
      <c r="E34" s="681"/>
      <c r="F34" s="681"/>
      <c r="G34" s="681"/>
      <c r="H34" s="681"/>
      <c r="I34" s="681"/>
      <c r="J34" s="681"/>
      <c r="K34" s="681"/>
      <c r="L34" s="681"/>
      <c r="M34" s="681"/>
      <c r="N34" s="681"/>
      <c r="O34" s="681"/>
      <c r="P34" s="681"/>
      <c r="Q34" s="682"/>
      <c r="R34" s="683">
        <v>43958</v>
      </c>
      <c r="S34" s="684"/>
      <c r="T34" s="684"/>
      <c r="U34" s="684"/>
      <c r="V34" s="684"/>
      <c r="W34" s="684"/>
      <c r="X34" s="684"/>
      <c r="Y34" s="685"/>
      <c r="Z34" s="686">
        <v>0.3</v>
      </c>
      <c r="AA34" s="686"/>
      <c r="AB34" s="686"/>
      <c r="AC34" s="686"/>
      <c r="AD34" s="687">
        <v>2695</v>
      </c>
      <c r="AE34" s="687"/>
      <c r="AF34" s="687"/>
      <c r="AG34" s="687"/>
      <c r="AH34" s="687"/>
      <c r="AI34" s="687"/>
      <c r="AJ34" s="687"/>
      <c r="AK34" s="687"/>
      <c r="AL34" s="688">
        <v>0.1</v>
      </c>
      <c r="AM34" s="689"/>
      <c r="AN34" s="689"/>
      <c r="AO34" s="690"/>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8" t="s">
        <v>322</v>
      </c>
      <c r="CE34" s="699"/>
      <c r="CF34" s="699"/>
      <c r="CG34" s="699"/>
      <c r="CH34" s="699"/>
      <c r="CI34" s="699"/>
      <c r="CJ34" s="699"/>
      <c r="CK34" s="699"/>
      <c r="CL34" s="699"/>
      <c r="CM34" s="699"/>
      <c r="CN34" s="699"/>
      <c r="CO34" s="699"/>
      <c r="CP34" s="699"/>
      <c r="CQ34" s="700"/>
      <c r="CR34" s="683">
        <v>1992511</v>
      </c>
      <c r="CS34" s="684"/>
      <c r="CT34" s="684"/>
      <c r="CU34" s="684"/>
      <c r="CV34" s="684"/>
      <c r="CW34" s="684"/>
      <c r="CX34" s="684"/>
      <c r="CY34" s="685"/>
      <c r="CZ34" s="688">
        <v>15.6</v>
      </c>
      <c r="DA34" s="718"/>
      <c r="DB34" s="718"/>
      <c r="DC34" s="722"/>
      <c r="DD34" s="692">
        <v>958651</v>
      </c>
      <c r="DE34" s="684"/>
      <c r="DF34" s="684"/>
      <c r="DG34" s="684"/>
      <c r="DH34" s="684"/>
      <c r="DI34" s="684"/>
      <c r="DJ34" s="684"/>
      <c r="DK34" s="685"/>
      <c r="DL34" s="692">
        <v>702068</v>
      </c>
      <c r="DM34" s="684"/>
      <c r="DN34" s="684"/>
      <c r="DO34" s="684"/>
      <c r="DP34" s="684"/>
      <c r="DQ34" s="684"/>
      <c r="DR34" s="684"/>
      <c r="DS34" s="684"/>
      <c r="DT34" s="684"/>
      <c r="DU34" s="684"/>
      <c r="DV34" s="685"/>
      <c r="DW34" s="688">
        <v>14.8</v>
      </c>
      <c r="DX34" s="718"/>
      <c r="DY34" s="718"/>
      <c r="DZ34" s="718"/>
      <c r="EA34" s="718"/>
      <c r="EB34" s="718"/>
      <c r="EC34" s="719"/>
    </row>
    <row r="35" spans="2:133" ht="11.25" customHeight="1" x14ac:dyDescent="0.15">
      <c r="B35" s="680" t="s">
        <v>323</v>
      </c>
      <c r="C35" s="681"/>
      <c r="D35" s="681"/>
      <c r="E35" s="681"/>
      <c r="F35" s="681"/>
      <c r="G35" s="681"/>
      <c r="H35" s="681"/>
      <c r="I35" s="681"/>
      <c r="J35" s="681"/>
      <c r="K35" s="681"/>
      <c r="L35" s="681"/>
      <c r="M35" s="681"/>
      <c r="N35" s="681"/>
      <c r="O35" s="681"/>
      <c r="P35" s="681"/>
      <c r="Q35" s="682"/>
      <c r="R35" s="683">
        <v>1261357</v>
      </c>
      <c r="S35" s="684"/>
      <c r="T35" s="684"/>
      <c r="U35" s="684"/>
      <c r="V35" s="684"/>
      <c r="W35" s="684"/>
      <c r="X35" s="684"/>
      <c r="Y35" s="685"/>
      <c r="Z35" s="686">
        <v>9.6999999999999993</v>
      </c>
      <c r="AA35" s="686"/>
      <c r="AB35" s="686"/>
      <c r="AC35" s="686"/>
      <c r="AD35" s="687" t="s">
        <v>129</v>
      </c>
      <c r="AE35" s="687"/>
      <c r="AF35" s="687"/>
      <c r="AG35" s="687"/>
      <c r="AH35" s="687"/>
      <c r="AI35" s="687"/>
      <c r="AJ35" s="687"/>
      <c r="AK35" s="687"/>
      <c r="AL35" s="688" t="s">
        <v>129</v>
      </c>
      <c r="AM35" s="689"/>
      <c r="AN35" s="689"/>
      <c r="AO35" s="690"/>
      <c r="AP35" s="233"/>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173974</v>
      </c>
      <c r="CS35" s="720"/>
      <c r="CT35" s="720"/>
      <c r="CU35" s="720"/>
      <c r="CV35" s="720"/>
      <c r="CW35" s="720"/>
      <c r="CX35" s="720"/>
      <c r="CY35" s="721"/>
      <c r="CZ35" s="688">
        <v>1.4</v>
      </c>
      <c r="DA35" s="718"/>
      <c r="DB35" s="718"/>
      <c r="DC35" s="722"/>
      <c r="DD35" s="692">
        <v>141552</v>
      </c>
      <c r="DE35" s="720"/>
      <c r="DF35" s="720"/>
      <c r="DG35" s="720"/>
      <c r="DH35" s="720"/>
      <c r="DI35" s="720"/>
      <c r="DJ35" s="720"/>
      <c r="DK35" s="721"/>
      <c r="DL35" s="692">
        <v>131552</v>
      </c>
      <c r="DM35" s="720"/>
      <c r="DN35" s="720"/>
      <c r="DO35" s="720"/>
      <c r="DP35" s="720"/>
      <c r="DQ35" s="720"/>
      <c r="DR35" s="720"/>
      <c r="DS35" s="720"/>
      <c r="DT35" s="720"/>
      <c r="DU35" s="720"/>
      <c r="DV35" s="721"/>
      <c r="DW35" s="688">
        <v>2.8</v>
      </c>
      <c r="DX35" s="718"/>
      <c r="DY35" s="718"/>
      <c r="DZ35" s="718"/>
      <c r="EA35" s="718"/>
      <c r="EB35" s="718"/>
      <c r="EC35" s="719"/>
    </row>
    <row r="36" spans="2:133" ht="11.25" customHeight="1" x14ac:dyDescent="0.15">
      <c r="B36" s="680" t="s">
        <v>327</v>
      </c>
      <c r="C36" s="681"/>
      <c r="D36" s="681"/>
      <c r="E36" s="681"/>
      <c r="F36" s="681"/>
      <c r="G36" s="681"/>
      <c r="H36" s="681"/>
      <c r="I36" s="681"/>
      <c r="J36" s="681"/>
      <c r="K36" s="681"/>
      <c r="L36" s="681"/>
      <c r="M36" s="681"/>
      <c r="N36" s="681"/>
      <c r="O36" s="681"/>
      <c r="P36" s="681"/>
      <c r="Q36" s="682"/>
      <c r="R36" s="683">
        <v>1334350</v>
      </c>
      <c r="S36" s="684"/>
      <c r="T36" s="684"/>
      <c r="U36" s="684"/>
      <c r="V36" s="684"/>
      <c r="W36" s="684"/>
      <c r="X36" s="684"/>
      <c r="Y36" s="685"/>
      <c r="Z36" s="686">
        <v>10.3</v>
      </c>
      <c r="AA36" s="686"/>
      <c r="AB36" s="686"/>
      <c r="AC36" s="686"/>
      <c r="AD36" s="687" t="s">
        <v>244</v>
      </c>
      <c r="AE36" s="687"/>
      <c r="AF36" s="687"/>
      <c r="AG36" s="687"/>
      <c r="AH36" s="687"/>
      <c r="AI36" s="687"/>
      <c r="AJ36" s="687"/>
      <c r="AK36" s="687"/>
      <c r="AL36" s="688" t="s">
        <v>244</v>
      </c>
      <c r="AM36" s="689"/>
      <c r="AN36" s="689"/>
      <c r="AO36" s="690"/>
      <c r="AP36" s="233"/>
      <c r="AQ36" s="757" t="s">
        <v>328</v>
      </c>
      <c r="AR36" s="758"/>
      <c r="AS36" s="758"/>
      <c r="AT36" s="758"/>
      <c r="AU36" s="758"/>
      <c r="AV36" s="758"/>
      <c r="AW36" s="758"/>
      <c r="AX36" s="758"/>
      <c r="AY36" s="759"/>
      <c r="AZ36" s="672">
        <v>1200109</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60135</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2911324</v>
      </c>
      <c r="CS36" s="684"/>
      <c r="CT36" s="684"/>
      <c r="CU36" s="684"/>
      <c r="CV36" s="684"/>
      <c r="CW36" s="684"/>
      <c r="CX36" s="684"/>
      <c r="CY36" s="685"/>
      <c r="CZ36" s="688">
        <v>22.8</v>
      </c>
      <c r="DA36" s="718"/>
      <c r="DB36" s="718"/>
      <c r="DC36" s="722"/>
      <c r="DD36" s="692">
        <v>861413</v>
      </c>
      <c r="DE36" s="684"/>
      <c r="DF36" s="684"/>
      <c r="DG36" s="684"/>
      <c r="DH36" s="684"/>
      <c r="DI36" s="684"/>
      <c r="DJ36" s="684"/>
      <c r="DK36" s="685"/>
      <c r="DL36" s="692">
        <v>522411</v>
      </c>
      <c r="DM36" s="684"/>
      <c r="DN36" s="684"/>
      <c r="DO36" s="684"/>
      <c r="DP36" s="684"/>
      <c r="DQ36" s="684"/>
      <c r="DR36" s="684"/>
      <c r="DS36" s="684"/>
      <c r="DT36" s="684"/>
      <c r="DU36" s="684"/>
      <c r="DV36" s="685"/>
      <c r="DW36" s="688">
        <v>11</v>
      </c>
      <c r="DX36" s="718"/>
      <c r="DY36" s="718"/>
      <c r="DZ36" s="718"/>
      <c r="EA36" s="718"/>
      <c r="EB36" s="718"/>
      <c r="EC36" s="719"/>
    </row>
    <row r="37" spans="2:133" ht="11.25" customHeight="1" x14ac:dyDescent="0.15">
      <c r="B37" s="680" t="s">
        <v>331</v>
      </c>
      <c r="C37" s="681"/>
      <c r="D37" s="681"/>
      <c r="E37" s="681"/>
      <c r="F37" s="681"/>
      <c r="G37" s="681"/>
      <c r="H37" s="681"/>
      <c r="I37" s="681"/>
      <c r="J37" s="681"/>
      <c r="K37" s="681"/>
      <c r="L37" s="681"/>
      <c r="M37" s="681"/>
      <c r="N37" s="681"/>
      <c r="O37" s="681"/>
      <c r="P37" s="681"/>
      <c r="Q37" s="682"/>
      <c r="R37" s="683">
        <v>17615</v>
      </c>
      <c r="S37" s="684"/>
      <c r="T37" s="684"/>
      <c r="U37" s="684"/>
      <c r="V37" s="684"/>
      <c r="W37" s="684"/>
      <c r="X37" s="684"/>
      <c r="Y37" s="685"/>
      <c r="Z37" s="686">
        <v>0.1</v>
      </c>
      <c r="AA37" s="686"/>
      <c r="AB37" s="686"/>
      <c r="AC37" s="686"/>
      <c r="AD37" s="687" t="s">
        <v>244</v>
      </c>
      <c r="AE37" s="687"/>
      <c r="AF37" s="687"/>
      <c r="AG37" s="687"/>
      <c r="AH37" s="687"/>
      <c r="AI37" s="687"/>
      <c r="AJ37" s="687"/>
      <c r="AK37" s="687"/>
      <c r="AL37" s="688" t="s">
        <v>244</v>
      </c>
      <c r="AM37" s="689"/>
      <c r="AN37" s="689"/>
      <c r="AO37" s="690"/>
      <c r="AQ37" s="761" t="s">
        <v>332</v>
      </c>
      <c r="AR37" s="762"/>
      <c r="AS37" s="762"/>
      <c r="AT37" s="762"/>
      <c r="AU37" s="762"/>
      <c r="AV37" s="762"/>
      <c r="AW37" s="762"/>
      <c r="AX37" s="762"/>
      <c r="AY37" s="763"/>
      <c r="AZ37" s="683">
        <v>373974</v>
      </c>
      <c r="BA37" s="684"/>
      <c r="BB37" s="684"/>
      <c r="BC37" s="684"/>
      <c r="BD37" s="720"/>
      <c r="BE37" s="720"/>
      <c r="BF37" s="750"/>
      <c r="BG37" s="698" t="s">
        <v>333</v>
      </c>
      <c r="BH37" s="699"/>
      <c r="BI37" s="699"/>
      <c r="BJ37" s="699"/>
      <c r="BK37" s="699"/>
      <c r="BL37" s="699"/>
      <c r="BM37" s="699"/>
      <c r="BN37" s="699"/>
      <c r="BO37" s="699"/>
      <c r="BP37" s="699"/>
      <c r="BQ37" s="699"/>
      <c r="BR37" s="699"/>
      <c r="BS37" s="699"/>
      <c r="BT37" s="699"/>
      <c r="BU37" s="700"/>
      <c r="BV37" s="683">
        <v>52829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424582</v>
      </c>
      <c r="CS37" s="720"/>
      <c r="CT37" s="720"/>
      <c r="CU37" s="720"/>
      <c r="CV37" s="720"/>
      <c r="CW37" s="720"/>
      <c r="CX37" s="720"/>
      <c r="CY37" s="721"/>
      <c r="CZ37" s="688">
        <v>3.3</v>
      </c>
      <c r="DA37" s="718"/>
      <c r="DB37" s="718"/>
      <c r="DC37" s="722"/>
      <c r="DD37" s="692">
        <v>424582</v>
      </c>
      <c r="DE37" s="720"/>
      <c r="DF37" s="720"/>
      <c r="DG37" s="720"/>
      <c r="DH37" s="720"/>
      <c r="DI37" s="720"/>
      <c r="DJ37" s="720"/>
      <c r="DK37" s="721"/>
      <c r="DL37" s="692">
        <v>370239</v>
      </c>
      <c r="DM37" s="720"/>
      <c r="DN37" s="720"/>
      <c r="DO37" s="720"/>
      <c r="DP37" s="720"/>
      <c r="DQ37" s="720"/>
      <c r="DR37" s="720"/>
      <c r="DS37" s="720"/>
      <c r="DT37" s="720"/>
      <c r="DU37" s="720"/>
      <c r="DV37" s="721"/>
      <c r="DW37" s="688">
        <v>7.8</v>
      </c>
      <c r="DX37" s="718"/>
      <c r="DY37" s="718"/>
      <c r="DZ37" s="718"/>
      <c r="EA37" s="718"/>
      <c r="EB37" s="718"/>
      <c r="EC37" s="719"/>
    </row>
    <row r="38" spans="2:133" ht="11.25" customHeight="1" x14ac:dyDescent="0.15">
      <c r="B38" s="680" t="s">
        <v>335</v>
      </c>
      <c r="C38" s="681"/>
      <c r="D38" s="681"/>
      <c r="E38" s="681"/>
      <c r="F38" s="681"/>
      <c r="G38" s="681"/>
      <c r="H38" s="681"/>
      <c r="I38" s="681"/>
      <c r="J38" s="681"/>
      <c r="K38" s="681"/>
      <c r="L38" s="681"/>
      <c r="M38" s="681"/>
      <c r="N38" s="681"/>
      <c r="O38" s="681"/>
      <c r="P38" s="681"/>
      <c r="Q38" s="682"/>
      <c r="R38" s="683">
        <v>214406</v>
      </c>
      <c r="S38" s="684"/>
      <c r="T38" s="684"/>
      <c r="U38" s="684"/>
      <c r="V38" s="684"/>
      <c r="W38" s="684"/>
      <c r="X38" s="684"/>
      <c r="Y38" s="685"/>
      <c r="Z38" s="686">
        <v>1.7</v>
      </c>
      <c r="AA38" s="686"/>
      <c r="AB38" s="686"/>
      <c r="AC38" s="686"/>
      <c r="AD38" s="687">
        <v>438</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2292</v>
      </c>
      <c r="BA38" s="684"/>
      <c r="BB38" s="684"/>
      <c r="BC38" s="684"/>
      <c r="BD38" s="720"/>
      <c r="BE38" s="720"/>
      <c r="BF38" s="750"/>
      <c r="BG38" s="698" t="s">
        <v>337</v>
      </c>
      <c r="BH38" s="699"/>
      <c r="BI38" s="699"/>
      <c r="BJ38" s="699"/>
      <c r="BK38" s="699"/>
      <c r="BL38" s="699"/>
      <c r="BM38" s="699"/>
      <c r="BN38" s="699"/>
      <c r="BO38" s="699"/>
      <c r="BP38" s="699"/>
      <c r="BQ38" s="699"/>
      <c r="BR38" s="699"/>
      <c r="BS38" s="699"/>
      <c r="BT38" s="699"/>
      <c r="BU38" s="700"/>
      <c r="BV38" s="683">
        <v>2290</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1197817</v>
      </c>
      <c r="CS38" s="684"/>
      <c r="CT38" s="684"/>
      <c r="CU38" s="684"/>
      <c r="CV38" s="684"/>
      <c r="CW38" s="684"/>
      <c r="CX38" s="684"/>
      <c r="CY38" s="685"/>
      <c r="CZ38" s="688">
        <v>9.4</v>
      </c>
      <c r="DA38" s="718"/>
      <c r="DB38" s="718"/>
      <c r="DC38" s="722"/>
      <c r="DD38" s="692">
        <v>1071945</v>
      </c>
      <c r="DE38" s="684"/>
      <c r="DF38" s="684"/>
      <c r="DG38" s="684"/>
      <c r="DH38" s="684"/>
      <c r="DI38" s="684"/>
      <c r="DJ38" s="684"/>
      <c r="DK38" s="685"/>
      <c r="DL38" s="692">
        <v>1036847</v>
      </c>
      <c r="DM38" s="684"/>
      <c r="DN38" s="684"/>
      <c r="DO38" s="684"/>
      <c r="DP38" s="684"/>
      <c r="DQ38" s="684"/>
      <c r="DR38" s="684"/>
      <c r="DS38" s="684"/>
      <c r="DT38" s="684"/>
      <c r="DU38" s="684"/>
      <c r="DV38" s="685"/>
      <c r="DW38" s="688">
        <v>21.9</v>
      </c>
      <c r="DX38" s="718"/>
      <c r="DY38" s="718"/>
      <c r="DZ38" s="718"/>
      <c r="EA38" s="718"/>
      <c r="EB38" s="718"/>
      <c r="EC38" s="719"/>
    </row>
    <row r="39" spans="2:133" ht="11.25" customHeight="1" x14ac:dyDescent="0.15">
      <c r="B39" s="680" t="s">
        <v>339</v>
      </c>
      <c r="C39" s="681"/>
      <c r="D39" s="681"/>
      <c r="E39" s="681"/>
      <c r="F39" s="681"/>
      <c r="G39" s="681"/>
      <c r="H39" s="681"/>
      <c r="I39" s="681"/>
      <c r="J39" s="681"/>
      <c r="K39" s="681"/>
      <c r="L39" s="681"/>
      <c r="M39" s="681"/>
      <c r="N39" s="681"/>
      <c r="O39" s="681"/>
      <c r="P39" s="681"/>
      <c r="Q39" s="682"/>
      <c r="R39" s="683">
        <v>1125000</v>
      </c>
      <c r="S39" s="684"/>
      <c r="T39" s="684"/>
      <c r="U39" s="684"/>
      <c r="V39" s="684"/>
      <c r="W39" s="684"/>
      <c r="X39" s="684"/>
      <c r="Y39" s="685"/>
      <c r="Z39" s="686">
        <v>8.6999999999999993</v>
      </c>
      <c r="AA39" s="686"/>
      <c r="AB39" s="686"/>
      <c r="AC39" s="686"/>
      <c r="AD39" s="687" t="s">
        <v>129</v>
      </c>
      <c r="AE39" s="687"/>
      <c r="AF39" s="687"/>
      <c r="AG39" s="687"/>
      <c r="AH39" s="687"/>
      <c r="AI39" s="687"/>
      <c r="AJ39" s="687"/>
      <c r="AK39" s="687"/>
      <c r="AL39" s="688" t="s">
        <v>129</v>
      </c>
      <c r="AM39" s="689"/>
      <c r="AN39" s="689"/>
      <c r="AO39" s="690"/>
      <c r="AQ39" s="761" t="s">
        <v>340</v>
      </c>
      <c r="AR39" s="762"/>
      <c r="AS39" s="762"/>
      <c r="AT39" s="762"/>
      <c r="AU39" s="762"/>
      <c r="AV39" s="762"/>
      <c r="AW39" s="762"/>
      <c r="AX39" s="762"/>
      <c r="AY39" s="763"/>
      <c r="AZ39" s="683" t="s">
        <v>244</v>
      </c>
      <c r="BA39" s="684"/>
      <c r="BB39" s="684"/>
      <c r="BC39" s="684"/>
      <c r="BD39" s="720"/>
      <c r="BE39" s="720"/>
      <c r="BF39" s="750"/>
      <c r="BG39" s="698" t="s">
        <v>341</v>
      </c>
      <c r="BH39" s="699"/>
      <c r="BI39" s="699"/>
      <c r="BJ39" s="699"/>
      <c r="BK39" s="699"/>
      <c r="BL39" s="699"/>
      <c r="BM39" s="699"/>
      <c r="BN39" s="699"/>
      <c r="BO39" s="699"/>
      <c r="BP39" s="699"/>
      <c r="BQ39" s="699"/>
      <c r="BR39" s="699"/>
      <c r="BS39" s="699"/>
      <c r="BT39" s="699"/>
      <c r="BU39" s="700"/>
      <c r="BV39" s="683">
        <v>3785</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1462376</v>
      </c>
      <c r="CS39" s="720"/>
      <c r="CT39" s="720"/>
      <c r="CU39" s="720"/>
      <c r="CV39" s="720"/>
      <c r="CW39" s="720"/>
      <c r="CX39" s="720"/>
      <c r="CY39" s="721"/>
      <c r="CZ39" s="688">
        <v>11.5</v>
      </c>
      <c r="DA39" s="718"/>
      <c r="DB39" s="718"/>
      <c r="DC39" s="722"/>
      <c r="DD39" s="692">
        <v>1459089</v>
      </c>
      <c r="DE39" s="720"/>
      <c r="DF39" s="720"/>
      <c r="DG39" s="720"/>
      <c r="DH39" s="720"/>
      <c r="DI39" s="720"/>
      <c r="DJ39" s="720"/>
      <c r="DK39" s="721"/>
      <c r="DL39" s="692" t="s">
        <v>129</v>
      </c>
      <c r="DM39" s="720"/>
      <c r="DN39" s="720"/>
      <c r="DO39" s="720"/>
      <c r="DP39" s="720"/>
      <c r="DQ39" s="720"/>
      <c r="DR39" s="720"/>
      <c r="DS39" s="720"/>
      <c r="DT39" s="720"/>
      <c r="DU39" s="720"/>
      <c r="DV39" s="721"/>
      <c r="DW39" s="688" t="s">
        <v>241</v>
      </c>
      <c r="DX39" s="718"/>
      <c r="DY39" s="718"/>
      <c r="DZ39" s="718"/>
      <c r="EA39" s="718"/>
      <c r="EB39" s="718"/>
      <c r="EC39" s="719"/>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244</v>
      </c>
      <c r="S40" s="684"/>
      <c r="T40" s="684"/>
      <c r="U40" s="684"/>
      <c r="V40" s="684"/>
      <c r="W40" s="684"/>
      <c r="X40" s="684"/>
      <c r="Y40" s="685"/>
      <c r="Z40" s="686" t="s">
        <v>129</v>
      </c>
      <c r="AA40" s="686"/>
      <c r="AB40" s="686"/>
      <c r="AC40" s="686"/>
      <c r="AD40" s="687" t="s">
        <v>129</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t="s">
        <v>244</v>
      </c>
      <c r="BA40" s="684"/>
      <c r="BB40" s="684"/>
      <c r="BC40" s="684"/>
      <c r="BD40" s="720"/>
      <c r="BE40" s="720"/>
      <c r="BF40" s="750"/>
      <c r="BG40" s="770" t="s">
        <v>345</v>
      </c>
      <c r="BH40" s="771"/>
      <c r="BI40" s="771"/>
      <c r="BJ40" s="771"/>
      <c r="BK40" s="771"/>
      <c r="BL40" s="234"/>
      <c r="BM40" s="699" t="s">
        <v>346</v>
      </c>
      <c r="BN40" s="699"/>
      <c r="BO40" s="699"/>
      <c r="BP40" s="699"/>
      <c r="BQ40" s="699"/>
      <c r="BR40" s="699"/>
      <c r="BS40" s="699"/>
      <c r="BT40" s="699"/>
      <c r="BU40" s="700"/>
      <c r="BV40" s="683">
        <v>95</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157461</v>
      </c>
      <c r="CS40" s="684"/>
      <c r="CT40" s="684"/>
      <c r="CU40" s="684"/>
      <c r="CV40" s="684"/>
      <c r="CW40" s="684"/>
      <c r="CX40" s="684"/>
      <c r="CY40" s="685"/>
      <c r="CZ40" s="688">
        <v>1.2</v>
      </c>
      <c r="DA40" s="718"/>
      <c r="DB40" s="718"/>
      <c r="DC40" s="722"/>
      <c r="DD40" s="692" t="s">
        <v>241</v>
      </c>
      <c r="DE40" s="684"/>
      <c r="DF40" s="684"/>
      <c r="DG40" s="684"/>
      <c r="DH40" s="684"/>
      <c r="DI40" s="684"/>
      <c r="DJ40" s="684"/>
      <c r="DK40" s="685"/>
      <c r="DL40" s="692" t="s">
        <v>129</v>
      </c>
      <c r="DM40" s="684"/>
      <c r="DN40" s="684"/>
      <c r="DO40" s="684"/>
      <c r="DP40" s="684"/>
      <c r="DQ40" s="684"/>
      <c r="DR40" s="684"/>
      <c r="DS40" s="684"/>
      <c r="DT40" s="684"/>
      <c r="DU40" s="684"/>
      <c r="DV40" s="685"/>
      <c r="DW40" s="688" t="s">
        <v>244</v>
      </c>
      <c r="DX40" s="718"/>
      <c r="DY40" s="718"/>
      <c r="DZ40" s="718"/>
      <c r="EA40" s="718"/>
      <c r="EB40" s="718"/>
      <c r="EC40" s="719"/>
    </row>
    <row r="41" spans="2:133" ht="11.25" customHeight="1" x14ac:dyDescent="0.15">
      <c r="B41" s="680" t="s">
        <v>348</v>
      </c>
      <c r="C41" s="681"/>
      <c r="D41" s="681"/>
      <c r="E41" s="681"/>
      <c r="F41" s="681"/>
      <c r="G41" s="681"/>
      <c r="H41" s="681"/>
      <c r="I41" s="681"/>
      <c r="J41" s="681"/>
      <c r="K41" s="681"/>
      <c r="L41" s="681"/>
      <c r="M41" s="681"/>
      <c r="N41" s="681"/>
      <c r="O41" s="681"/>
      <c r="P41" s="681"/>
      <c r="Q41" s="682"/>
      <c r="R41" s="683" t="s">
        <v>129</v>
      </c>
      <c r="S41" s="684"/>
      <c r="T41" s="684"/>
      <c r="U41" s="684"/>
      <c r="V41" s="684"/>
      <c r="W41" s="684"/>
      <c r="X41" s="684"/>
      <c r="Y41" s="685"/>
      <c r="Z41" s="686" t="s">
        <v>244</v>
      </c>
      <c r="AA41" s="686"/>
      <c r="AB41" s="686"/>
      <c r="AC41" s="686"/>
      <c r="AD41" s="687" t="s">
        <v>129</v>
      </c>
      <c r="AE41" s="687"/>
      <c r="AF41" s="687"/>
      <c r="AG41" s="687"/>
      <c r="AH41" s="687"/>
      <c r="AI41" s="687"/>
      <c r="AJ41" s="687"/>
      <c r="AK41" s="687"/>
      <c r="AL41" s="688" t="s">
        <v>129</v>
      </c>
      <c r="AM41" s="689"/>
      <c r="AN41" s="689"/>
      <c r="AO41" s="690"/>
      <c r="AQ41" s="761" t="s">
        <v>349</v>
      </c>
      <c r="AR41" s="762"/>
      <c r="AS41" s="762"/>
      <c r="AT41" s="762"/>
      <c r="AU41" s="762"/>
      <c r="AV41" s="762"/>
      <c r="AW41" s="762"/>
      <c r="AX41" s="762"/>
      <c r="AY41" s="763"/>
      <c r="AZ41" s="683">
        <v>168948</v>
      </c>
      <c r="BA41" s="684"/>
      <c r="BB41" s="684"/>
      <c r="BC41" s="684"/>
      <c r="BD41" s="720"/>
      <c r="BE41" s="720"/>
      <c r="BF41" s="750"/>
      <c r="BG41" s="770"/>
      <c r="BH41" s="771"/>
      <c r="BI41" s="771"/>
      <c r="BJ41" s="771"/>
      <c r="BK41" s="771"/>
      <c r="BL41" s="234"/>
      <c r="BM41" s="699" t="s">
        <v>350</v>
      </c>
      <c r="BN41" s="699"/>
      <c r="BO41" s="699"/>
      <c r="BP41" s="699"/>
      <c r="BQ41" s="699"/>
      <c r="BR41" s="699"/>
      <c r="BS41" s="699"/>
      <c r="BT41" s="699"/>
      <c r="BU41" s="700"/>
      <c r="BV41" s="683">
        <v>1</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244</v>
      </c>
      <c r="CS41" s="720"/>
      <c r="CT41" s="720"/>
      <c r="CU41" s="720"/>
      <c r="CV41" s="720"/>
      <c r="CW41" s="720"/>
      <c r="CX41" s="720"/>
      <c r="CY41" s="721"/>
      <c r="CZ41" s="688" t="s">
        <v>129</v>
      </c>
      <c r="DA41" s="718"/>
      <c r="DB41" s="718"/>
      <c r="DC41" s="722"/>
      <c r="DD41" s="692" t="s">
        <v>129</v>
      </c>
      <c r="DE41" s="720"/>
      <c r="DF41" s="720"/>
      <c r="DG41" s="720"/>
      <c r="DH41" s="720"/>
      <c r="DI41" s="720"/>
      <c r="DJ41" s="720"/>
      <c r="DK41" s="721"/>
      <c r="DL41" s="764"/>
      <c r="DM41" s="765"/>
      <c r="DN41" s="765"/>
      <c r="DO41" s="765"/>
      <c r="DP41" s="765"/>
      <c r="DQ41" s="765"/>
      <c r="DR41" s="765"/>
      <c r="DS41" s="765"/>
      <c r="DT41" s="765"/>
      <c r="DU41" s="765"/>
      <c r="DV41" s="766"/>
      <c r="DW41" s="767"/>
      <c r="DX41" s="768"/>
      <c r="DY41" s="768"/>
      <c r="DZ41" s="768"/>
      <c r="EA41" s="768"/>
      <c r="EB41" s="768"/>
      <c r="EC41" s="769"/>
    </row>
    <row r="42" spans="2:133" ht="11.25" customHeight="1" x14ac:dyDescent="0.15">
      <c r="B42" s="680" t="s">
        <v>352</v>
      </c>
      <c r="C42" s="681"/>
      <c r="D42" s="681"/>
      <c r="E42" s="681"/>
      <c r="F42" s="681"/>
      <c r="G42" s="681"/>
      <c r="H42" s="681"/>
      <c r="I42" s="681"/>
      <c r="J42" s="681"/>
      <c r="K42" s="681"/>
      <c r="L42" s="681"/>
      <c r="M42" s="681"/>
      <c r="N42" s="681"/>
      <c r="O42" s="681"/>
      <c r="P42" s="681"/>
      <c r="Q42" s="682"/>
      <c r="R42" s="683">
        <v>186500</v>
      </c>
      <c r="S42" s="684"/>
      <c r="T42" s="684"/>
      <c r="U42" s="684"/>
      <c r="V42" s="684"/>
      <c r="W42" s="684"/>
      <c r="X42" s="684"/>
      <c r="Y42" s="685"/>
      <c r="Z42" s="686">
        <v>1.4</v>
      </c>
      <c r="AA42" s="686"/>
      <c r="AB42" s="686"/>
      <c r="AC42" s="686"/>
      <c r="AD42" s="687" t="s">
        <v>129</v>
      </c>
      <c r="AE42" s="687"/>
      <c r="AF42" s="687"/>
      <c r="AG42" s="687"/>
      <c r="AH42" s="687"/>
      <c r="AI42" s="687"/>
      <c r="AJ42" s="687"/>
      <c r="AK42" s="687"/>
      <c r="AL42" s="688" t="s">
        <v>244</v>
      </c>
      <c r="AM42" s="689"/>
      <c r="AN42" s="689"/>
      <c r="AO42" s="690"/>
      <c r="AQ42" s="782" t="s">
        <v>353</v>
      </c>
      <c r="AR42" s="783"/>
      <c r="AS42" s="783"/>
      <c r="AT42" s="783"/>
      <c r="AU42" s="783"/>
      <c r="AV42" s="783"/>
      <c r="AW42" s="783"/>
      <c r="AX42" s="783"/>
      <c r="AY42" s="784"/>
      <c r="AZ42" s="774">
        <v>654895</v>
      </c>
      <c r="BA42" s="775"/>
      <c r="BB42" s="775"/>
      <c r="BC42" s="775"/>
      <c r="BD42" s="754"/>
      <c r="BE42" s="754"/>
      <c r="BF42" s="756"/>
      <c r="BG42" s="772"/>
      <c r="BH42" s="773"/>
      <c r="BI42" s="773"/>
      <c r="BJ42" s="773"/>
      <c r="BK42" s="773"/>
      <c r="BL42" s="235"/>
      <c r="BM42" s="709" t="s">
        <v>354</v>
      </c>
      <c r="BN42" s="709"/>
      <c r="BO42" s="709"/>
      <c r="BP42" s="709"/>
      <c r="BQ42" s="709"/>
      <c r="BR42" s="709"/>
      <c r="BS42" s="709"/>
      <c r="BT42" s="709"/>
      <c r="BU42" s="710"/>
      <c r="BV42" s="774">
        <v>339</v>
      </c>
      <c r="BW42" s="775"/>
      <c r="BX42" s="775"/>
      <c r="BY42" s="775"/>
      <c r="BZ42" s="775"/>
      <c r="CA42" s="775"/>
      <c r="CB42" s="781"/>
      <c r="CD42" s="680" t="s">
        <v>355</v>
      </c>
      <c r="CE42" s="681"/>
      <c r="CF42" s="681"/>
      <c r="CG42" s="681"/>
      <c r="CH42" s="681"/>
      <c r="CI42" s="681"/>
      <c r="CJ42" s="681"/>
      <c r="CK42" s="681"/>
      <c r="CL42" s="681"/>
      <c r="CM42" s="681"/>
      <c r="CN42" s="681"/>
      <c r="CO42" s="681"/>
      <c r="CP42" s="681"/>
      <c r="CQ42" s="682"/>
      <c r="CR42" s="683">
        <v>1697918</v>
      </c>
      <c r="CS42" s="684"/>
      <c r="CT42" s="684"/>
      <c r="CU42" s="684"/>
      <c r="CV42" s="684"/>
      <c r="CW42" s="684"/>
      <c r="CX42" s="684"/>
      <c r="CY42" s="685"/>
      <c r="CZ42" s="688">
        <v>13.3</v>
      </c>
      <c r="DA42" s="689"/>
      <c r="DB42" s="689"/>
      <c r="DC42" s="701"/>
      <c r="DD42" s="692">
        <v>316744</v>
      </c>
      <c r="DE42" s="684"/>
      <c r="DF42" s="684"/>
      <c r="DG42" s="684"/>
      <c r="DH42" s="684"/>
      <c r="DI42" s="684"/>
      <c r="DJ42" s="684"/>
      <c r="DK42" s="685"/>
      <c r="DL42" s="764"/>
      <c r="DM42" s="765"/>
      <c r="DN42" s="765"/>
      <c r="DO42" s="765"/>
      <c r="DP42" s="765"/>
      <c r="DQ42" s="765"/>
      <c r="DR42" s="765"/>
      <c r="DS42" s="765"/>
      <c r="DT42" s="765"/>
      <c r="DU42" s="765"/>
      <c r="DV42" s="766"/>
      <c r="DW42" s="767"/>
      <c r="DX42" s="768"/>
      <c r="DY42" s="768"/>
      <c r="DZ42" s="768"/>
      <c r="EA42" s="768"/>
      <c r="EB42" s="768"/>
      <c r="EC42" s="769"/>
    </row>
    <row r="43" spans="2:133" ht="11.25" customHeight="1" x14ac:dyDescent="0.15">
      <c r="B43" s="732" t="s">
        <v>356</v>
      </c>
      <c r="C43" s="733"/>
      <c r="D43" s="733"/>
      <c r="E43" s="733"/>
      <c r="F43" s="733"/>
      <c r="G43" s="733"/>
      <c r="H43" s="733"/>
      <c r="I43" s="733"/>
      <c r="J43" s="733"/>
      <c r="K43" s="733"/>
      <c r="L43" s="733"/>
      <c r="M43" s="733"/>
      <c r="N43" s="733"/>
      <c r="O43" s="733"/>
      <c r="P43" s="733"/>
      <c r="Q43" s="734"/>
      <c r="R43" s="774">
        <v>12983350</v>
      </c>
      <c r="S43" s="775"/>
      <c r="T43" s="775"/>
      <c r="U43" s="775"/>
      <c r="V43" s="775"/>
      <c r="W43" s="775"/>
      <c r="X43" s="775"/>
      <c r="Y43" s="776"/>
      <c r="Z43" s="777">
        <v>100</v>
      </c>
      <c r="AA43" s="777"/>
      <c r="AB43" s="777"/>
      <c r="AC43" s="777"/>
      <c r="AD43" s="778">
        <v>4544191</v>
      </c>
      <c r="AE43" s="778"/>
      <c r="AF43" s="778"/>
      <c r="AG43" s="778"/>
      <c r="AH43" s="778"/>
      <c r="AI43" s="778"/>
      <c r="AJ43" s="778"/>
      <c r="AK43" s="778"/>
      <c r="AL43" s="779">
        <v>100</v>
      </c>
      <c r="AM43" s="755"/>
      <c r="AN43" s="755"/>
      <c r="AO43" s="780"/>
      <c r="BV43" s="236"/>
      <c r="BW43" s="236"/>
      <c r="BX43" s="236"/>
      <c r="BY43" s="236"/>
      <c r="BZ43" s="236"/>
      <c r="CA43" s="236"/>
      <c r="CB43" s="236"/>
      <c r="CD43" s="680" t="s">
        <v>357</v>
      </c>
      <c r="CE43" s="681"/>
      <c r="CF43" s="681"/>
      <c r="CG43" s="681"/>
      <c r="CH43" s="681"/>
      <c r="CI43" s="681"/>
      <c r="CJ43" s="681"/>
      <c r="CK43" s="681"/>
      <c r="CL43" s="681"/>
      <c r="CM43" s="681"/>
      <c r="CN43" s="681"/>
      <c r="CO43" s="681"/>
      <c r="CP43" s="681"/>
      <c r="CQ43" s="682"/>
      <c r="CR43" s="683">
        <v>33342</v>
      </c>
      <c r="CS43" s="720"/>
      <c r="CT43" s="720"/>
      <c r="CU43" s="720"/>
      <c r="CV43" s="720"/>
      <c r="CW43" s="720"/>
      <c r="CX43" s="720"/>
      <c r="CY43" s="721"/>
      <c r="CZ43" s="688">
        <v>0.3</v>
      </c>
      <c r="DA43" s="718"/>
      <c r="DB43" s="718"/>
      <c r="DC43" s="722"/>
      <c r="DD43" s="692">
        <v>33342</v>
      </c>
      <c r="DE43" s="720"/>
      <c r="DF43" s="720"/>
      <c r="DG43" s="720"/>
      <c r="DH43" s="720"/>
      <c r="DI43" s="720"/>
      <c r="DJ43" s="720"/>
      <c r="DK43" s="721"/>
      <c r="DL43" s="764"/>
      <c r="DM43" s="765"/>
      <c r="DN43" s="765"/>
      <c r="DO43" s="765"/>
      <c r="DP43" s="765"/>
      <c r="DQ43" s="765"/>
      <c r="DR43" s="765"/>
      <c r="DS43" s="765"/>
      <c r="DT43" s="765"/>
      <c r="DU43" s="765"/>
      <c r="DV43" s="766"/>
      <c r="DW43" s="767"/>
      <c r="DX43" s="768"/>
      <c r="DY43" s="768"/>
      <c r="DZ43" s="768"/>
      <c r="EA43" s="768"/>
      <c r="EB43" s="768"/>
      <c r="EC43" s="769"/>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5" t="s">
        <v>304</v>
      </c>
      <c r="CE44" s="796"/>
      <c r="CF44" s="680" t="s">
        <v>358</v>
      </c>
      <c r="CG44" s="681"/>
      <c r="CH44" s="681"/>
      <c r="CI44" s="681"/>
      <c r="CJ44" s="681"/>
      <c r="CK44" s="681"/>
      <c r="CL44" s="681"/>
      <c r="CM44" s="681"/>
      <c r="CN44" s="681"/>
      <c r="CO44" s="681"/>
      <c r="CP44" s="681"/>
      <c r="CQ44" s="682"/>
      <c r="CR44" s="683">
        <v>1411424</v>
      </c>
      <c r="CS44" s="684"/>
      <c r="CT44" s="684"/>
      <c r="CU44" s="684"/>
      <c r="CV44" s="684"/>
      <c r="CW44" s="684"/>
      <c r="CX44" s="684"/>
      <c r="CY44" s="685"/>
      <c r="CZ44" s="688">
        <v>11.1</v>
      </c>
      <c r="DA44" s="689"/>
      <c r="DB44" s="689"/>
      <c r="DC44" s="701"/>
      <c r="DD44" s="692">
        <v>170941</v>
      </c>
      <c r="DE44" s="684"/>
      <c r="DF44" s="684"/>
      <c r="DG44" s="684"/>
      <c r="DH44" s="684"/>
      <c r="DI44" s="684"/>
      <c r="DJ44" s="684"/>
      <c r="DK44" s="685"/>
      <c r="DL44" s="764"/>
      <c r="DM44" s="765"/>
      <c r="DN44" s="765"/>
      <c r="DO44" s="765"/>
      <c r="DP44" s="765"/>
      <c r="DQ44" s="765"/>
      <c r="DR44" s="765"/>
      <c r="DS44" s="765"/>
      <c r="DT44" s="765"/>
      <c r="DU44" s="765"/>
      <c r="DV44" s="766"/>
      <c r="DW44" s="767"/>
      <c r="DX44" s="768"/>
      <c r="DY44" s="768"/>
      <c r="DZ44" s="768"/>
      <c r="EA44" s="768"/>
      <c r="EB44" s="768"/>
      <c r="EC44" s="769"/>
    </row>
    <row r="45" spans="2:133" ht="11.25" customHeight="1" x14ac:dyDescent="0.15">
      <c r="B45" s="238" t="s">
        <v>359</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797"/>
      <c r="CE45" s="798"/>
      <c r="CF45" s="680" t="s">
        <v>360</v>
      </c>
      <c r="CG45" s="681"/>
      <c r="CH45" s="681"/>
      <c r="CI45" s="681"/>
      <c r="CJ45" s="681"/>
      <c r="CK45" s="681"/>
      <c r="CL45" s="681"/>
      <c r="CM45" s="681"/>
      <c r="CN45" s="681"/>
      <c r="CO45" s="681"/>
      <c r="CP45" s="681"/>
      <c r="CQ45" s="682"/>
      <c r="CR45" s="683">
        <v>219422</v>
      </c>
      <c r="CS45" s="720"/>
      <c r="CT45" s="720"/>
      <c r="CU45" s="720"/>
      <c r="CV45" s="720"/>
      <c r="CW45" s="720"/>
      <c r="CX45" s="720"/>
      <c r="CY45" s="721"/>
      <c r="CZ45" s="688">
        <v>1.7</v>
      </c>
      <c r="DA45" s="718"/>
      <c r="DB45" s="718"/>
      <c r="DC45" s="722"/>
      <c r="DD45" s="692">
        <v>16117</v>
      </c>
      <c r="DE45" s="720"/>
      <c r="DF45" s="720"/>
      <c r="DG45" s="720"/>
      <c r="DH45" s="720"/>
      <c r="DI45" s="720"/>
      <c r="DJ45" s="720"/>
      <c r="DK45" s="721"/>
      <c r="DL45" s="764"/>
      <c r="DM45" s="765"/>
      <c r="DN45" s="765"/>
      <c r="DO45" s="765"/>
      <c r="DP45" s="765"/>
      <c r="DQ45" s="765"/>
      <c r="DR45" s="765"/>
      <c r="DS45" s="765"/>
      <c r="DT45" s="765"/>
      <c r="DU45" s="765"/>
      <c r="DV45" s="766"/>
      <c r="DW45" s="767"/>
      <c r="DX45" s="768"/>
      <c r="DY45" s="768"/>
      <c r="DZ45" s="768"/>
      <c r="EA45" s="768"/>
      <c r="EB45" s="768"/>
      <c r="EC45" s="769"/>
    </row>
    <row r="46" spans="2:133" ht="11.25" customHeight="1" x14ac:dyDescent="0.15">
      <c r="B46" s="239" t="s">
        <v>361</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797"/>
      <c r="CE46" s="798"/>
      <c r="CF46" s="680" t="s">
        <v>362</v>
      </c>
      <c r="CG46" s="681"/>
      <c r="CH46" s="681"/>
      <c r="CI46" s="681"/>
      <c r="CJ46" s="681"/>
      <c r="CK46" s="681"/>
      <c r="CL46" s="681"/>
      <c r="CM46" s="681"/>
      <c r="CN46" s="681"/>
      <c r="CO46" s="681"/>
      <c r="CP46" s="681"/>
      <c r="CQ46" s="682"/>
      <c r="CR46" s="683">
        <v>1147569</v>
      </c>
      <c r="CS46" s="684"/>
      <c r="CT46" s="684"/>
      <c r="CU46" s="684"/>
      <c r="CV46" s="684"/>
      <c r="CW46" s="684"/>
      <c r="CX46" s="684"/>
      <c r="CY46" s="685"/>
      <c r="CZ46" s="688">
        <v>9</v>
      </c>
      <c r="DA46" s="689"/>
      <c r="DB46" s="689"/>
      <c r="DC46" s="701"/>
      <c r="DD46" s="692">
        <v>150391</v>
      </c>
      <c r="DE46" s="684"/>
      <c r="DF46" s="684"/>
      <c r="DG46" s="684"/>
      <c r="DH46" s="684"/>
      <c r="DI46" s="684"/>
      <c r="DJ46" s="684"/>
      <c r="DK46" s="685"/>
      <c r="DL46" s="764"/>
      <c r="DM46" s="765"/>
      <c r="DN46" s="765"/>
      <c r="DO46" s="765"/>
      <c r="DP46" s="765"/>
      <c r="DQ46" s="765"/>
      <c r="DR46" s="765"/>
      <c r="DS46" s="765"/>
      <c r="DT46" s="765"/>
      <c r="DU46" s="765"/>
      <c r="DV46" s="766"/>
      <c r="DW46" s="767"/>
      <c r="DX46" s="768"/>
      <c r="DY46" s="768"/>
      <c r="DZ46" s="768"/>
      <c r="EA46" s="768"/>
      <c r="EB46" s="768"/>
      <c r="EC46" s="769"/>
    </row>
    <row r="47" spans="2:133" ht="11.25" customHeight="1" x14ac:dyDescent="0.15">
      <c r="B47" s="240" t="s">
        <v>363</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797"/>
      <c r="CE47" s="798"/>
      <c r="CF47" s="680" t="s">
        <v>364</v>
      </c>
      <c r="CG47" s="681"/>
      <c r="CH47" s="681"/>
      <c r="CI47" s="681"/>
      <c r="CJ47" s="681"/>
      <c r="CK47" s="681"/>
      <c r="CL47" s="681"/>
      <c r="CM47" s="681"/>
      <c r="CN47" s="681"/>
      <c r="CO47" s="681"/>
      <c r="CP47" s="681"/>
      <c r="CQ47" s="682"/>
      <c r="CR47" s="683">
        <v>286494</v>
      </c>
      <c r="CS47" s="720"/>
      <c r="CT47" s="720"/>
      <c r="CU47" s="720"/>
      <c r="CV47" s="720"/>
      <c r="CW47" s="720"/>
      <c r="CX47" s="720"/>
      <c r="CY47" s="721"/>
      <c r="CZ47" s="688">
        <v>2.2000000000000002</v>
      </c>
      <c r="DA47" s="718"/>
      <c r="DB47" s="718"/>
      <c r="DC47" s="722"/>
      <c r="DD47" s="692">
        <v>145803</v>
      </c>
      <c r="DE47" s="720"/>
      <c r="DF47" s="720"/>
      <c r="DG47" s="720"/>
      <c r="DH47" s="720"/>
      <c r="DI47" s="720"/>
      <c r="DJ47" s="720"/>
      <c r="DK47" s="721"/>
      <c r="DL47" s="764"/>
      <c r="DM47" s="765"/>
      <c r="DN47" s="765"/>
      <c r="DO47" s="765"/>
      <c r="DP47" s="765"/>
      <c r="DQ47" s="765"/>
      <c r="DR47" s="765"/>
      <c r="DS47" s="765"/>
      <c r="DT47" s="765"/>
      <c r="DU47" s="765"/>
      <c r="DV47" s="766"/>
      <c r="DW47" s="767"/>
      <c r="DX47" s="768"/>
      <c r="DY47" s="768"/>
      <c r="DZ47" s="768"/>
      <c r="EA47" s="768"/>
      <c r="EB47" s="768"/>
      <c r="EC47" s="769"/>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799"/>
      <c r="CE48" s="800"/>
      <c r="CF48" s="680" t="s">
        <v>365</v>
      </c>
      <c r="CG48" s="681"/>
      <c r="CH48" s="681"/>
      <c r="CI48" s="681"/>
      <c r="CJ48" s="681"/>
      <c r="CK48" s="681"/>
      <c r="CL48" s="681"/>
      <c r="CM48" s="681"/>
      <c r="CN48" s="681"/>
      <c r="CO48" s="681"/>
      <c r="CP48" s="681"/>
      <c r="CQ48" s="682"/>
      <c r="CR48" s="683" t="s">
        <v>244</v>
      </c>
      <c r="CS48" s="684"/>
      <c r="CT48" s="684"/>
      <c r="CU48" s="684"/>
      <c r="CV48" s="684"/>
      <c r="CW48" s="684"/>
      <c r="CX48" s="684"/>
      <c r="CY48" s="685"/>
      <c r="CZ48" s="688" t="s">
        <v>244</v>
      </c>
      <c r="DA48" s="689"/>
      <c r="DB48" s="689"/>
      <c r="DC48" s="701"/>
      <c r="DD48" s="692" t="s">
        <v>244</v>
      </c>
      <c r="DE48" s="684"/>
      <c r="DF48" s="684"/>
      <c r="DG48" s="684"/>
      <c r="DH48" s="684"/>
      <c r="DI48" s="684"/>
      <c r="DJ48" s="684"/>
      <c r="DK48" s="685"/>
      <c r="DL48" s="764"/>
      <c r="DM48" s="765"/>
      <c r="DN48" s="765"/>
      <c r="DO48" s="765"/>
      <c r="DP48" s="765"/>
      <c r="DQ48" s="765"/>
      <c r="DR48" s="765"/>
      <c r="DS48" s="765"/>
      <c r="DT48" s="765"/>
      <c r="DU48" s="765"/>
      <c r="DV48" s="766"/>
      <c r="DW48" s="767"/>
      <c r="DX48" s="768"/>
      <c r="DY48" s="768"/>
      <c r="DZ48" s="768"/>
      <c r="EA48" s="768"/>
      <c r="EB48" s="768"/>
      <c r="EC48" s="769"/>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32" t="s">
        <v>366</v>
      </c>
      <c r="CE49" s="733"/>
      <c r="CF49" s="733"/>
      <c r="CG49" s="733"/>
      <c r="CH49" s="733"/>
      <c r="CI49" s="733"/>
      <c r="CJ49" s="733"/>
      <c r="CK49" s="733"/>
      <c r="CL49" s="733"/>
      <c r="CM49" s="733"/>
      <c r="CN49" s="733"/>
      <c r="CO49" s="733"/>
      <c r="CP49" s="733"/>
      <c r="CQ49" s="734"/>
      <c r="CR49" s="774">
        <v>12747658</v>
      </c>
      <c r="CS49" s="754"/>
      <c r="CT49" s="754"/>
      <c r="CU49" s="754"/>
      <c r="CV49" s="754"/>
      <c r="CW49" s="754"/>
      <c r="CX49" s="754"/>
      <c r="CY49" s="785"/>
      <c r="CZ49" s="779">
        <v>100</v>
      </c>
      <c r="DA49" s="786"/>
      <c r="DB49" s="786"/>
      <c r="DC49" s="787"/>
      <c r="DD49" s="788">
        <v>6988148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LUDmj/7KHfByF/w+ENh+T6It6NfUyqZ9LXX76zP01i4pqUzgrlYPl21YPdCO54EG+CbOLcha6gvdob9qVxUQg==" saltValue="DyTSWvWJ4DY1m+v+WVMp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30" t="s">
        <v>368</v>
      </c>
      <c r="DK2" s="831"/>
      <c r="DL2" s="831"/>
      <c r="DM2" s="831"/>
      <c r="DN2" s="831"/>
      <c r="DO2" s="832"/>
      <c r="DP2" s="249"/>
      <c r="DQ2" s="830" t="s">
        <v>369</v>
      </c>
      <c r="DR2" s="831"/>
      <c r="DS2" s="831"/>
      <c r="DT2" s="831"/>
      <c r="DU2" s="831"/>
      <c r="DV2" s="831"/>
      <c r="DW2" s="831"/>
      <c r="DX2" s="831"/>
      <c r="DY2" s="831"/>
      <c r="DZ2" s="83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6"/>
      <c r="BA5" s="256"/>
      <c r="BB5" s="256"/>
      <c r="BC5" s="256"/>
      <c r="BD5" s="256"/>
      <c r="BE5" s="257"/>
      <c r="BF5" s="257"/>
      <c r="BG5" s="257"/>
      <c r="BH5" s="257"/>
      <c r="BI5" s="257"/>
      <c r="BJ5" s="257"/>
      <c r="BK5" s="257"/>
      <c r="BL5" s="257"/>
      <c r="BM5" s="257"/>
      <c r="BN5" s="257"/>
      <c r="BO5" s="257"/>
      <c r="BP5" s="257"/>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4"/>
    </row>
    <row r="6" spans="1:131" s="255"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2"/>
      <c r="BA6" s="252"/>
      <c r="BB6" s="252"/>
      <c r="BC6" s="252"/>
      <c r="BD6" s="252"/>
      <c r="BE6" s="253"/>
      <c r="BF6" s="253"/>
      <c r="BG6" s="253"/>
      <c r="BH6" s="253"/>
      <c r="BI6" s="253"/>
      <c r="BJ6" s="253"/>
      <c r="BK6" s="253"/>
      <c r="BL6" s="253"/>
      <c r="BM6" s="253"/>
      <c r="BN6" s="253"/>
      <c r="BO6" s="253"/>
      <c r="BP6" s="253"/>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4"/>
    </row>
    <row r="7" spans="1:131" s="255" customFormat="1" ht="26.25" customHeight="1" thickTop="1" x14ac:dyDescent="0.15">
      <c r="A7" s="258">
        <v>1</v>
      </c>
      <c r="B7" s="815" t="s">
        <v>389</v>
      </c>
      <c r="C7" s="816"/>
      <c r="D7" s="816"/>
      <c r="E7" s="816"/>
      <c r="F7" s="816"/>
      <c r="G7" s="816"/>
      <c r="H7" s="816"/>
      <c r="I7" s="816"/>
      <c r="J7" s="816"/>
      <c r="K7" s="816"/>
      <c r="L7" s="816"/>
      <c r="M7" s="816"/>
      <c r="N7" s="816"/>
      <c r="O7" s="816"/>
      <c r="P7" s="817"/>
      <c r="Q7" s="818">
        <v>13000</v>
      </c>
      <c r="R7" s="819"/>
      <c r="S7" s="819"/>
      <c r="T7" s="819"/>
      <c r="U7" s="819"/>
      <c r="V7" s="819">
        <v>12764</v>
      </c>
      <c r="W7" s="819"/>
      <c r="X7" s="819"/>
      <c r="Y7" s="819"/>
      <c r="Z7" s="819"/>
      <c r="AA7" s="819">
        <v>236</v>
      </c>
      <c r="AB7" s="819"/>
      <c r="AC7" s="819"/>
      <c r="AD7" s="819"/>
      <c r="AE7" s="820"/>
      <c r="AF7" s="821">
        <v>185</v>
      </c>
      <c r="AG7" s="822"/>
      <c r="AH7" s="822"/>
      <c r="AI7" s="822"/>
      <c r="AJ7" s="823"/>
      <c r="AK7" s="858">
        <v>1334</v>
      </c>
      <c r="AL7" s="859"/>
      <c r="AM7" s="859"/>
      <c r="AN7" s="859"/>
      <c r="AO7" s="859"/>
      <c r="AP7" s="859">
        <v>7149</v>
      </c>
      <c r="AQ7" s="859"/>
      <c r="AR7" s="859"/>
      <c r="AS7" s="859"/>
      <c r="AT7" s="859"/>
      <c r="AU7" s="860"/>
      <c r="AV7" s="860"/>
      <c r="AW7" s="860"/>
      <c r="AX7" s="860"/>
      <c r="AY7" s="861"/>
      <c r="AZ7" s="252"/>
      <c r="BA7" s="252"/>
      <c r="BB7" s="252"/>
      <c r="BC7" s="252"/>
      <c r="BD7" s="252"/>
      <c r="BE7" s="253"/>
      <c r="BF7" s="253"/>
      <c r="BG7" s="253"/>
      <c r="BH7" s="253"/>
      <c r="BI7" s="253"/>
      <c r="BJ7" s="253"/>
      <c r="BK7" s="253"/>
      <c r="BL7" s="253"/>
      <c r="BM7" s="253"/>
      <c r="BN7" s="253"/>
      <c r="BO7" s="253"/>
      <c r="BP7" s="253"/>
      <c r="BQ7" s="259">
        <v>1</v>
      </c>
      <c r="BR7" s="260"/>
      <c r="BS7" s="862" t="s">
        <v>596</v>
      </c>
      <c r="BT7" s="863"/>
      <c r="BU7" s="863"/>
      <c r="BV7" s="863"/>
      <c r="BW7" s="863"/>
      <c r="BX7" s="863"/>
      <c r="BY7" s="863"/>
      <c r="BZ7" s="863"/>
      <c r="CA7" s="863"/>
      <c r="CB7" s="863"/>
      <c r="CC7" s="863"/>
      <c r="CD7" s="863"/>
      <c r="CE7" s="863"/>
      <c r="CF7" s="863"/>
      <c r="CG7" s="864"/>
      <c r="CH7" s="855">
        <v>-9</v>
      </c>
      <c r="CI7" s="856"/>
      <c r="CJ7" s="856"/>
      <c r="CK7" s="856"/>
      <c r="CL7" s="857"/>
      <c r="CM7" s="855">
        <v>57</v>
      </c>
      <c r="CN7" s="856"/>
      <c r="CO7" s="856"/>
      <c r="CP7" s="856"/>
      <c r="CQ7" s="857"/>
      <c r="CR7" s="855">
        <v>13</v>
      </c>
      <c r="CS7" s="856"/>
      <c r="CT7" s="856"/>
      <c r="CU7" s="856"/>
      <c r="CV7" s="857"/>
      <c r="CW7" s="855" t="s">
        <v>597</v>
      </c>
      <c r="CX7" s="856"/>
      <c r="CY7" s="856"/>
      <c r="CZ7" s="856"/>
      <c r="DA7" s="857"/>
      <c r="DB7" s="855" t="s">
        <v>597</v>
      </c>
      <c r="DC7" s="856"/>
      <c r="DD7" s="856"/>
      <c r="DE7" s="856"/>
      <c r="DF7" s="857"/>
      <c r="DG7" s="855" t="s">
        <v>597</v>
      </c>
      <c r="DH7" s="856"/>
      <c r="DI7" s="856"/>
      <c r="DJ7" s="856"/>
      <c r="DK7" s="857"/>
      <c r="DL7" s="855" t="s">
        <v>597</v>
      </c>
      <c r="DM7" s="856"/>
      <c r="DN7" s="856"/>
      <c r="DO7" s="856"/>
      <c r="DP7" s="857"/>
      <c r="DQ7" s="855" t="s">
        <v>597</v>
      </c>
      <c r="DR7" s="856"/>
      <c r="DS7" s="856"/>
      <c r="DT7" s="856"/>
      <c r="DU7" s="857"/>
      <c r="DV7" s="836"/>
      <c r="DW7" s="837"/>
      <c r="DX7" s="837"/>
      <c r="DY7" s="837"/>
      <c r="DZ7" s="838"/>
      <c r="EA7" s="254"/>
    </row>
    <row r="8" spans="1:131" s="255" customFormat="1" ht="26.25" customHeight="1" x14ac:dyDescent="0.15">
      <c r="A8" s="261">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2"/>
      <c r="BA8" s="252"/>
      <c r="BB8" s="252"/>
      <c r="BC8" s="252"/>
      <c r="BD8" s="252"/>
      <c r="BE8" s="253"/>
      <c r="BF8" s="253"/>
      <c r="BG8" s="253"/>
      <c r="BH8" s="253"/>
      <c r="BI8" s="253"/>
      <c r="BJ8" s="253"/>
      <c r="BK8" s="253"/>
      <c r="BL8" s="253"/>
      <c r="BM8" s="253"/>
      <c r="BN8" s="253"/>
      <c r="BO8" s="253"/>
      <c r="BP8" s="253"/>
      <c r="BQ8" s="262">
        <v>2</v>
      </c>
      <c r="BR8" s="263"/>
      <c r="BS8" s="852" t="s">
        <v>598</v>
      </c>
      <c r="BT8" s="853"/>
      <c r="BU8" s="853"/>
      <c r="BV8" s="853"/>
      <c r="BW8" s="853"/>
      <c r="BX8" s="853"/>
      <c r="BY8" s="853"/>
      <c r="BZ8" s="853"/>
      <c r="CA8" s="853"/>
      <c r="CB8" s="853"/>
      <c r="CC8" s="853"/>
      <c r="CD8" s="853"/>
      <c r="CE8" s="853"/>
      <c r="CF8" s="853"/>
      <c r="CG8" s="854"/>
      <c r="CH8" s="865">
        <v>-37</v>
      </c>
      <c r="CI8" s="866"/>
      <c r="CJ8" s="866"/>
      <c r="CK8" s="866"/>
      <c r="CL8" s="867"/>
      <c r="CM8" s="865">
        <v>59</v>
      </c>
      <c r="CN8" s="866"/>
      <c r="CO8" s="866"/>
      <c r="CP8" s="866"/>
      <c r="CQ8" s="867"/>
      <c r="CR8" s="865">
        <v>10</v>
      </c>
      <c r="CS8" s="866"/>
      <c r="CT8" s="866"/>
      <c r="CU8" s="866"/>
      <c r="CV8" s="867"/>
      <c r="CW8" s="865" t="s">
        <v>597</v>
      </c>
      <c r="CX8" s="866"/>
      <c r="CY8" s="866"/>
      <c r="CZ8" s="866"/>
      <c r="DA8" s="867"/>
      <c r="DB8" s="865" t="s">
        <v>597</v>
      </c>
      <c r="DC8" s="866"/>
      <c r="DD8" s="866"/>
      <c r="DE8" s="866"/>
      <c r="DF8" s="867"/>
      <c r="DG8" s="865" t="s">
        <v>597</v>
      </c>
      <c r="DH8" s="866"/>
      <c r="DI8" s="866"/>
      <c r="DJ8" s="866"/>
      <c r="DK8" s="867"/>
      <c r="DL8" s="865" t="s">
        <v>597</v>
      </c>
      <c r="DM8" s="866"/>
      <c r="DN8" s="866"/>
      <c r="DO8" s="866"/>
      <c r="DP8" s="867"/>
      <c r="DQ8" s="865" t="s">
        <v>597</v>
      </c>
      <c r="DR8" s="866"/>
      <c r="DS8" s="866"/>
      <c r="DT8" s="866"/>
      <c r="DU8" s="867"/>
      <c r="DV8" s="868"/>
      <c r="DW8" s="869"/>
      <c r="DX8" s="869"/>
      <c r="DY8" s="869"/>
      <c r="DZ8" s="870"/>
      <c r="EA8" s="254"/>
    </row>
    <row r="9" spans="1:131" s="255" customFormat="1" ht="26.25" customHeight="1" x14ac:dyDescent="0.15">
      <c r="A9" s="261">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2"/>
      <c r="BA9" s="252"/>
      <c r="BB9" s="252"/>
      <c r="BC9" s="252"/>
      <c r="BD9" s="252"/>
      <c r="BE9" s="253"/>
      <c r="BF9" s="253"/>
      <c r="BG9" s="253"/>
      <c r="BH9" s="253"/>
      <c r="BI9" s="253"/>
      <c r="BJ9" s="253"/>
      <c r="BK9" s="253"/>
      <c r="BL9" s="253"/>
      <c r="BM9" s="253"/>
      <c r="BN9" s="253"/>
      <c r="BO9" s="253"/>
      <c r="BP9" s="253"/>
      <c r="BQ9" s="262">
        <v>3</v>
      </c>
      <c r="BR9" s="263" t="s">
        <v>599</v>
      </c>
      <c r="BS9" s="852" t="s">
        <v>600</v>
      </c>
      <c r="BT9" s="853"/>
      <c r="BU9" s="853"/>
      <c r="BV9" s="853"/>
      <c r="BW9" s="853"/>
      <c r="BX9" s="853"/>
      <c r="BY9" s="853"/>
      <c r="BZ9" s="853"/>
      <c r="CA9" s="853"/>
      <c r="CB9" s="853"/>
      <c r="CC9" s="853"/>
      <c r="CD9" s="853"/>
      <c r="CE9" s="853"/>
      <c r="CF9" s="853"/>
      <c r="CG9" s="854"/>
      <c r="CH9" s="865">
        <v>-5</v>
      </c>
      <c r="CI9" s="866"/>
      <c r="CJ9" s="866"/>
      <c r="CK9" s="866"/>
      <c r="CL9" s="867"/>
      <c r="CM9" s="865">
        <v>155</v>
      </c>
      <c r="CN9" s="866"/>
      <c r="CO9" s="866"/>
      <c r="CP9" s="866"/>
      <c r="CQ9" s="867"/>
      <c r="CR9" s="865">
        <v>5</v>
      </c>
      <c r="CS9" s="866"/>
      <c r="CT9" s="866"/>
      <c r="CU9" s="866"/>
      <c r="CV9" s="867"/>
      <c r="CW9" s="865" t="s">
        <v>597</v>
      </c>
      <c r="CX9" s="866"/>
      <c r="CY9" s="866"/>
      <c r="CZ9" s="866"/>
      <c r="DA9" s="867"/>
      <c r="DB9" s="865" t="s">
        <v>597</v>
      </c>
      <c r="DC9" s="866"/>
      <c r="DD9" s="866"/>
      <c r="DE9" s="866"/>
      <c r="DF9" s="867"/>
      <c r="DG9" s="865">
        <v>200</v>
      </c>
      <c r="DH9" s="866"/>
      <c r="DI9" s="866"/>
      <c r="DJ9" s="866"/>
      <c r="DK9" s="867"/>
      <c r="DL9" s="865" t="s">
        <v>597</v>
      </c>
      <c r="DM9" s="866"/>
      <c r="DN9" s="866"/>
      <c r="DO9" s="866"/>
      <c r="DP9" s="867"/>
      <c r="DQ9" s="865">
        <v>146</v>
      </c>
      <c r="DR9" s="866"/>
      <c r="DS9" s="866"/>
      <c r="DT9" s="866"/>
      <c r="DU9" s="867"/>
      <c r="DV9" s="868"/>
      <c r="DW9" s="869"/>
      <c r="DX9" s="869"/>
      <c r="DY9" s="869"/>
      <c r="DZ9" s="870"/>
      <c r="EA9" s="254"/>
    </row>
    <row r="10" spans="1:131" s="255" customFormat="1" ht="26.25" customHeight="1" x14ac:dyDescent="0.15">
      <c r="A10" s="261">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2"/>
      <c r="BA10" s="252"/>
      <c r="BB10" s="252"/>
      <c r="BC10" s="252"/>
      <c r="BD10" s="252"/>
      <c r="BE10" s="253"/>
      <c r="BF10" s="253"/>
      <c r="BG10" s="253"/>
      <c r="BH10" s="253"/>
      <c r="BI10" s="253"/>
      <c r="BJ10" s="253"/>
      <c r="BK10" s="253"/>
      <c r="BL10" s="253"/>
      <c r="BM10" s="253"/>
      <c r="BN10" s="253"/>
      <c r="BO10" s="253"/>
      <c r="BP10" s="253"/>
      <c r="BQ10" s="262">
        <v>4</v>
      </c>
      <c r="BR10" s="263"/>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4"/>
    </row>
    <row r="11" spans="1:131" s="255" customFormat="1" ht="26.25" customHeight="1" x14ac:dyDescent="0.15">
      <c r="A11" s="261">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2"/>
      <c r="BA11" s="252"/>
      <c r="BB11" s="252"/>
      <c r="BC11" s="252"/>
      <c r="BD11" s="252"/>
      <c r="BE11" s="253"/>
      <c r="BF11" s="253"/>
      <c r="BG11" s="253"/>
      <c r="BH11" s="253"/>
      <c r="BI11" s="253"/>
      <c r="BJ11" s="253"/>
      <c r="BK11" s="253"/>
      <c r="BL11" s="253"/>
      <c r="BM11" s="253"/>
      <c r="BN11" s="253"/>
      <c r="BO11" s="253"/>
      <c r="BP11" s="253"/>
      <c r="BQ11" s="262">
        <v>5</v>
      </c>
      <c r="BR11" s="263"/>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4"/>
    </row>
    <row r="12" spans="1:131" s="255" customFormat="1" ht="26.25" customHeight="1" x14ac:dyDescent="0.15">
      <c r="A12" s="261">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2"/>
      <c r="BA12" s="252"/>
      <c r="BB12" s="252"/>
      <c r="BC12" s="252"/>
      <c r="BD12" s="252"/>
      <c r="BE12" s="253"/>
      <c r="BF12" s="253"/>
      <c r="BG12" s="253"/>
      <c r="BH12" s="253"/>
      <c r="BI12" s="253"/>
      <c r="BJ12" s="253"/>
      <c r="BK12" s="253"/>
      <c r="BL12" s="253"/>
      <c r="BM12" s="253"/>
      <c r="BN12" s="253"/>
      <c r="BO12" s="253"/>
      <c r="BP12" s="253"/>
      <c r="BQ12" s="262">
        <v>6</v>
      </c>
      <c r="BR12" s="263"/>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4"/>
    </row>
    <row r="13" spans="1:131" s="255" customFormat="1" ht="26.25" customHeight="1" x14ac:dyDescent="0.15">
      <c r="A13" s="261">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2"/>
      <c r="BA13" s="252"/>
      <c r="BB13" s="252"/>
      <c r="BC13" s="252"/>
      <c r="BD13" s="252"/>
      <c r="BE13" s="253"/>
      <c r="BF13" s="253"/>
      <c r="BG13" s="253"/>
      <c r="BH13" s="253"/>
      <c r="BI13" s="253"/>
      <c r="BJ13" s="253"/>
      <c r="BK13" s="253"/>
      <c r="BL13" s="253"/>
      <c r="BM13" s="253"/>
      <c r="BN13" s="253"/>
      <c r="BO13" s="253"/>
      <c r="BP13" s="253"/>
      <c r="BQ13" s="262">
        <v>7</v>
      </c>
      <c r="BR13" s="263"/>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4"/>
    </row>
    <row r="14" spans="1:131" s="255" customFormat="1" ht="26.25" customHeight="1" x14ac:dyDescent="0.15">
      <c r="A14" s="261">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2"/>
      <c r="BA14" s="252"/>
      <c r="BB14" s="252"/>
      <c r="BC14" s="252"/>
      <c r="BD14" s="252"/>
      <c r="BE14" s="253"/>
      <c r="BF14" s="253"/>
      <c r="BG14" s="253"/>
      <c r="BH14" s="253"/>
      <c r="BI14" s="253"/>
      <c r="BJ14" s="253"/>
      <c r="BK14" s="253"/>
      <c r="BL14" s="253"/>
      <c r="BM14" s="253"/>
      <c r="BN14" s="253"/>
      <c r="BO14" s="253"/>
      <c r="BP14" s="253"/>
      <c r="BQ14" s="262">
        <v>8</v>
      </c>
      <c r="BR14" s="263"/>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4"/>
    </row>
    <row r="15" spans="1:131" s="255" customFormat="1" ht="26.25" customHeight="1" x14ac:dyDescent="0.15">
      <c r="A15" s="261">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2"/>
      <c r="BA15" s="252"/>
      <c r="BB15" s="252"/>
      <c r="BC15" s="252"/>
      <c r="BD15" s="252"/>
      <c r="BE15" s="253"/>
      <c r="BF15" s="253"/>
      <c r="BG15" s="253"/>
      <c r="BH15" s="253"/>
      <c r="BI15" s="253"/>
      <c r="BJ15" s="253"/>
      <c r="BK15" s="253"/>
      <c r="BL15" s="253"/>
      <c r="BM15" s="253"/>
      <c r="BN15" s="253"/>
      <c r="BO15" s="253"/>
      <c r="BP15" s="253"/>
      <c r="BQ15" s="262">
        <v>9</v>
      </c>
      <c r="BR15" s="263"/>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4"/>
    </row>
    <row r="16" spans="1:131" s="255" customFormat="1" ht="26.25" customHeight="1" x14ac:dyDescent="0.15">
      <c r="A16" s="261">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2"/>
      <c r="BA16" s="252"/>
      <c r="BB16" s="252"/>
      <c r="BC16" s="252"/>
      <c r="BD16" s="252"/>
      <c r="BE16" s="253"/>
      <c r="BF16" s="253"/>
      <c r="BG16" s="253"/>
      <c r="BH16" s="253"/>
      <c r="BI16" s="253"/>
      <c r="BJ16" s="253"/>
      <c r="BK16" s="253"/>
      <c r="BL16" s="253"/>
      <c r="BM16" s="253"/>
      <c r="BN16" s="253"/>
      <c r="BO16" s="253"/>
      <c r="BP16" s="253"/>
      <c r="BQ16" s="262">
        <v>10</v>
      </c>
      <c r="BR16" s="263"/>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4"/>
    </row>
    <row r="17" spans="1:131" s="255" customFormat="1" ht="26.25" customHeight="1" x14ac:dyDescent="0.15">
      <c r="A17" s="261">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2"/>
      <c r="BA17" s="252"/>
      <c r="BB17" s="252"/>
      <c r="BC17" s="252"/>
      <c r="BD17" s="252"/>
      <c r="BE17" s="253"/>
      <c r="BF17" s="253"/>
      <c r="BG17" s="253"/>
      <c r="BH17" s="253"/>
      <c r="BI17" s="253"/>
      <c r="BJ17" s="253"/>
      <c r="BK17" s="253"/>
      <c r="BL17" s="253"/>
      <c r="BM17" s="253"/>
      <c r="BN17" s="253"/>
      <c r="BO17" s="253"/>
      <c r="BP17" s="253"/>
      <c r="BQ17" s="262">
        <v>11</v>
      </c>
      <c r="BR17" s="263"/>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4"/>
    </row>
    <row r="18" spans="1:131" s="255" customFormat="1" ht="26.25" customHeight="1" x14ac:dyDescent="0.15">
      <c r="A18" s="261">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2"/>
      <c r="BA18" s="252"/>
      <c r="BB18" s="252"/>
      <c r="BC18" s="252"/>
      <c r="BD18" s="252"/>
      <c r="BE18" s="253"/>
      <c r="BF18" s="253"/>
      <c r="BG18" s="253"/>
      <c r="BH18" s="253"/>
      <c r="BI18" s="253"/>
      <c r="BJ18" s="253"/>
      <c r="BK18" s="253"/>
      <c r="BL18" s="253"/>
      <c r="BM18" s="253"/>
      <c r="BN18" s="253"/>
      <c r="BO18" s="253"/>
      <c r="BP18" s="253"/>
      <c r="BQ18" s="262">
        <v>12</v>
      </c>
      <c r="BR18" s="263"/>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4"/>
    </row>
    <row r="19" spans="1:131" s="255" customFormat="1" ht="26.25" customHeight="1" x14ac:dyDescent="0.15">
      <c r="A19" s="261">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2"/>
      <c r="BA19" s="252"/>
      <c r="BB19" s="252"/>
      <c r="BC19" s="252"/>
      <c r="BD19" s="252"/>
      <c r="BE19" s="253"/>
      <c r="BF19" s="253"/>
      <c r="BG19" s="253"/>
      <c r="BH19" s="253"/>
      <c r="BI19" s="253"/>
      <c r="BJ19" s="253"/>
      <c r="BK19" s="253"/>
      <c r="BL19" s="253"/>
      <c r="BM19" s="253"/>
      <c r="BN19" s="253"/>
      <c r="BO19" s="253"/>
      <c r="BP19" s="253"/>
      <c r="BQ19" s="262">
        <v>13</v>
      </c>
      <c r="BR19" s="263"/>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4"/>
    </row>
    <row r="20" spans="1:131" s="255" customFormat="1" ht="26.25" customHeight="1" x14ac:dyDescent="0.15">
      <c r="A20" s="261">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2"/>
      <c r="BA20" s="252"/>
      <c r="BB20" s="252"/>
      <c r="BC20" s="252"/>
      <c r="BD20" s="252"/>
      <c r="BE20" s="253"/>
      <c r="BF20" s="253"/>
      <c r="BG20" s="253"/>
      <c r="BH20" s="253"/>
      <c r="BI20" s="253"/>
      <c r="BJ20" s="253"/>
      <c r="BK20" s="253"/>
      <c r="BL20" s="253"/>
      <c r="BM20" s="253"/>
      <c r="BN20" s="253"/>
      <c r="BO20" s="253"/>
      <c r="BP20" s="253"/>
      <c r="BQ20" s="262">
        <v>14</v>
      </c>
      <c r="BR20" s="263"/>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4"/>
    </row>
    <row r="21" spans="1:131" s="255" customFormat="1" ht="26.25" customHeight="1" thickBot="1" x14ac:dyDescent="0.2">
      <c r="A21" s="261">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2"/>
      <c r="BA21" s="252"/>
      <c r="BB21" s="252"/>
      <c r="BC21" s="252"/>
      <c r="BD21" s="252"/>
      <c r="BE21" s="253"/>
      <c r="BF21" s="253"/>
      <c r="BG21" s="253"/>
      <c r="BH21" s="253"/>
      <c r="BI21" s="253"/>
      <c r="BJ21" s="253"/>
      <c r="BK21" s="253"/>
      <c r="BL21" s="253"/>
      <c r="BM21" s="253"/>
      <c r="BN21" s="253"/>
      <c r="BO21" s="253"/>
      <c r="BP21" s="253"/>
      <c r="BQ21" s="262">
        <v>15</v>
      </c>
      <c r="BR21" s="263"/>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4"/>
    </row>
    <row r="22" spans="1:131" s="255" customFormat="1" ht="26.25" customHeight="1" x14ac:dyDescent="0.15">
      <c r="A22" s="261">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3"/>
      <c r="BF22" s="253"/>
      <c r="BG22" s="253"/>
      <c r="BH22" s="253"/>
      <c r="BI22" s="253"/>
      <c r="BJ22" s="253"/>
      <c r="BK22" s="253"/>
      <c r="BL22" s="253"/>
      <c r="BM22" s="253"/>
      <c r="BN22" s="253"/>
      <c r="BO22" s="253"/>
      <c r="BP22" s="253"/>
      <c r="BQ22" s="262">
        <v>16</v>
      </c>
      <c r="BR22" s="263"/>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4"/>
    </row>
    <row r="23" spans="1:131" s="255" customFormat="1" ht="26.25" customHeight="1" thickBot="1" x14ac:dyDescent="0.2">
      <c r="A23" s="264" t="s">
        <v>391</v>
      </c>
      <c r="B23" s="874" t="s">
        <v>392</v>
      </c>
      <c r="C23" s="875"/>
      <c r="D23" s="875"/>
      <c r="E23" s="875"/>
      <c r="F23" s="875"/>
      <c r="G23" s="875"/>
      <c r="H23" s="875"/>
      <c r="I23" s="875"/>
      <c r="J23" s="875"/>
      <c r="K23" s="875"/>
      <c r="L23" s="875"/>
      <c r="M23" s="875"/>
      <c r="N23" s="875"/>
      <c r="O23" s="875"/>
      <c r="P23" s="876"/>
      <c r="Q23" s="877">
        <v>13000</v>
      </c>
      <c r="R23" s="878"/>
      <c r="S23" s="878"/>
      <c r="T23" s="878"/>
      <c r="U23" s="878"/>
      <c r="V23" s="878">
        <v>12764</v>
      </c>
      <c r="W23" s="878"/>
      <c r="X23" s="878"/>
      <c r="Y23" s="878"/>
      <c r="Z23" s="878"/>
      <c r="AA23" s="878">
        <v>236</v>
      </c>
      <c r="AB23" s="878"/>
      <c r="AC23" s="878"/>
      <c r="AD23" s="878"/>
      <c r="AE23" s="879"/>
      <c r="AF23" s="880">
        <v>185</v>
      </c>
      <c r="AG23" s="878"/>
      <c r="AH23" s="878"/>
      <c r="AI23" s="878"/>
      <c r="AJ23" s="881"/>
      <c r="AK23" s="882"/>
      <c r="AL23" s="883"/>
      <c r="AM23" s="883"/>
      <c r="AN23" s="883"/>
      <c r="AO23" s="883"/>
      <c r="AP23" s="878">
        <v>7149</v>
      </c>
      <c r="AQ23" s="878"/>
      <c r="AR23" s="878"/>
      <c r="AS23" s="878"/>
      <c r="AT23" s="878"/>
      <c r="AU23" s="884"/>
      <c r="AV23" s="884"/>
      <c r="AW23" s="884"/>
      <c r="AX23" s="884"/>
      <c r="AY23" s="885"/>
      <c r="AZ23" s="893" t="s">
        <v>393</v>
      </c>
      <c r="BA23" s="894"/>
      <c r="BB23" s="894"/>
      <c r="BC23" s="894"/>
      <c r="BD23" s="895"/>
      <c r="BE23" s="253"/>
      <c r="BF23" s="253"/>
      <c r="BG23" s="253"/>
      <c r="BH23" s="253"/>
      <c r="BI23" s="253"/>
      <c r="BJ23" s="253"/>
      <c r="BK23" s="253"/>
      <c r="BL23" s="253"/>
      <c r="BM23" s="253"/>
      <c r="BN23" s="253"/>
      <c r="BO23" s="253"/>
      <c r="BP23" s="253"/>
      <c r="BQ23" s="262">
        <v>17</v>
      </c>
      <c r="BR23" s="263"/>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4"/>
    </row>
    <row r="24" spans="1:131" s="255"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2"/>
      <c r="BA24" s="252"/>
      <c r="BB24" s="252"/>
      <c r="BC24" s="252"/>
      <c r="BD24" s="252"/>
      <c r="BE24" s="253"/>
      <c r="BF24" s="253"/>
      <c r="BG24" s="253"/>
      <c r="BH24" s="253"/>
      <c r="BI24" s="253"/>
      <c r="BJ24" s="253"/>
      <c r="BK24" s="253"/>
      <c r="BL24" s="253"/>
      <c r="BM24" s="253"/>
      <c r="BN24" s="253"/>
      <c r="BO24" s="253"/>
      <c r="BP24" s="253"/>
      <c r="BQ24" s="262">
        <v>18</v>
      </c>
      <c r="BR24" s="263"/>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4"/>
    </row>
    <row r="25" spans="1:131" s="247"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2"/>
      <c r="BK25" s="252"/>
      <c r="BL25" s="252"/>
      <c r="BM25" s="252"/>
      <c r="BN25" s="252"/>
      <c r="BO25" s="265"/>
      <c r="BP25" s="265"/>
      <c r="BQ25" s="262">
        <v>19</v>
      </c>
      <c r="BR25" s="263"/>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6"/>
    </row>
    <row r="26" spans="1:131" s="247"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2"/>
      <c r="BK26" s="252"/>
      <c r="BL26" s="252"/>
      <c r="BM26" s="252"/>
      <c r="BN26" s="252"/>
      <c r="BO26" s="265"/>
      <c r="BP26" s="265"/>
      <c r="BQ26" s="262">
        <v>20</v>
      </c>
      <c r="BR26" s="263"/>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6"/>
    </row>
    <row r="27" spans="1:131" s="247"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2"/>
      <c r="BK27" s="252"/>
      <c r="BL27" s="252"/>
      <c r="BM27" s="252"/>
      <c r="BN27" s="252"/>
      <c r="BO27" s="265"/>
      <c r="BP27" s="265"/>
      <c r="BQ27" s="262">
        <v>21</v>
      </c>
      <c r="BR27" s="263"/>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6"/>
    </row>
    <row r="28" spans="1:131" s="247" customFormat="1" ht="26.25" customHeight="1" thickTop="1" x14ac:dyDescent="0.15">
      <c r="A28" s="266">
        <v>1</v>
      </c>
      <c r="B28" s="815" t="s">
        <v>404</v>
      </c>
      <c r="C28" s="816"/>
      <c r="D28" s="816"/>
      <c r="E28" s="816"/>
      <c r="F28" s="816"/>
      <c r="G28" s="816"/>
      <c r="H28" s="816"/>
      <c r="I28" s="816"/>
      <c r="J28" s="816"/>
      <c r="K28" s="816"/>
      <c r="L28" s="816"/>
      <c r="M28" s="816"/>
      <c r="N28" s="816"/>
      <c r="O28" s="816"/>
      <c r="P28" s="817"/>
      <c r="Q28" s="906">
        <v>1945</v>
      </c>
      <c r="R28" s="907"/>
      <c r="S28" s="907"/>
      <c r="T28" s="907"/>
      <c r="U28" s="907"/>
      <c r="V28" s="907">
        <v>1885</v>
      </c>
      <c r="W28" s="907"/>
      <c r="X28" s="907"/>
      <c r="Y28" s="907"/>
      <c r="Z28" s="907"/>
      <c r="AA28" s="907">
        <v>60</v>
      </c>
      <c r="AB28" s="907"/>
      <c r="AC28" s="907"/>
      <c r="AD28" s="907"/>
      <c r="AE28" s="908"/>
      <c r="AF28" s="909">
        <v>60</v>
      </c>
      <c r="AG28" s="907"/>
      <c r="AH28" s="907"/>
      <c r="AI28" s="907"/>
      <c r="AJ28" s="910"/>
      <c r="AK28" s="911">
        <v>157</v>
      </c>
      <c r="AL28" s="902"/>
      <c r="AM28" s="902"/>
      <c r="AN28" s="902"/>
      <c r="AO28" s="902"/>
      <c r="AP28" s="902" t="s">
        <v>597</v>
      </c>
      <c r="AQ28" s="902"/>
      <c r="AR28" s="902"/>
      <c r="AS28" s="902"/>
      <c r="AT28" s="902"/>
      <c r="AU28" s="902" t="s">
        <v>597</v>
      </c>
      <c r="AV28" s="902"/>
      <c r="AW28" s="902"/>
      <c r="AX28" s="902"/>
      <c r="AY28" s="902"/>
      <c r="AZ28" s="903" t="s">
        <v>597</v>
      </c>
      <c r="BA28" s="903"/>
      <c r="BB28" s="903"/>
      <c r="BC28" s="903"/>
      <c r="BD28" s="903"/>
      <c r="BE28" s="904"/>
      <c r="BF28" s="904"/>
      <c r="BG28" s="904"/>
      <c r="BH28" s="904"/>
      <c r="BI28" s="905"/>
      <c r="BJ28" s="252"/>
      <c r="BK28" s="252"/>
      <c r="BL28" s="252"/>
      <c r="BM28" s="252"/>
      <c r="BN28" s="252"/>
      <c r="BO28" s="265"/>
      <c r="BP28" s="265"/>
      <c r="BQ28" s="262">
        <v>22</v>
      </c>
      <c r="BR28" s="263"/>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6"/>
    </row>
    <row r="29" spans="1:131" s="247" customFormat="1" ht="26.25" customHeight="1" x14ac:dyDescent="0.15">
      <c r="A29" s="266">
        <v>2</v>
      </c>
      <c r="B29" s="839" t="s">
        <v>405</v>
      </c>
      <c r="C29" s="840"/>
      <c r="D29" s="840"/>
      <c r="E29" s="840"/>
      <c r="F29" s="840"/>
      <c r="G29" s="840"/>
      <c r="H29" s="840"/>
      <c r="I29" s="840"/>
      <c r="J29" s="840"/>
      <c r="K29" s="840"/>
      <c r="L29" s="840"/>
      <c r="M29" s="840"/>
      <c r="N29" s="840"/>
      <c r="O29" s="840"/>
      <c r="P29" s="841"/>
      <c r="Q29" s="842">
        <v>2462</v>
      </c>
      <c r="R29" s="843"/>
      <c r="S29" s="843"/>
      <c r="T29" s="843"/>
      <c r="U29" s="843"/>
      <c r="V29" s="843">
        <v>2393</v>
      </c>
      <c r="W29" s="843"/>
      <c r="X29" s="843"/>
      <c r="Y29" s="843"/>
      <c r="Z29" s="843"/>
      <c r="AA29" s="843">
        <v>69</v>
      </c>
      <c r="AB29" s="843"/>
      <c r="AC29" s="843"/>
      <c r="AD29" s="843"/>
      <c r="AE29" s="844"/>
      <c r="AF29" s="845">
        <v>69</v>
      </c>
      <c r="AG29" s="846"/>
      <c r="AH29" s="846"/>
      <c r="AI29" s="846"/>
      <c r="AJ29" s="847"/>
      <c r="AK29" s="914">
        <v>410</v>
      </c>
      <c r="AL29" s="915"/>
      <c r="AM29" s="915"/>
      <c r="AN29" s="915"/>
      <c r="AO29" s="915"/>
      <c r="AP29" s="915" t="s">
        <v>597</v>
      </c>
      <c r="AQ29" s="915"/>
      <c r="AR29" s="915"/>
      <c r="AS29" s="915"/>
      <c r="AT29" s="915"/>
      <c r="AU29" s="915" t="s">
        <v>597</v>
      </c>
      <c r="AV29" s="915"/>
      <c r="AW29" s="915"/>
      <c r="AX29" s="915"/>
      <c r="AY29" s="915"/>
      <c r="AZ29" s="916" t="s">
        <v>597</v>
      </c>
      <c r="BA29" s="916"/>
      <c r="BB29" s="916"/>
      <c r="BC29" s="916"/>
      <c r="BD29" s="916"/>
      <c r="BE29" s="912"/>
      <c r="BF29" s="912"/>
      <c r="BG29" s="912"/>
      <c r="BH29" s="912"/>
      <c r="BI29" s="913"/>
      <c r="BJ29" s="252"/>
      <c r="BK29" s="252"/>
      <c r="BL29" s="252"/>
      <c r="BM29" s="252"/>
      <c r="BN29" s="252"/>
      <c r="BO29" s="265"/>
      <c r="BP29" s="265"/>
      <c r="BQ29" s="262">
        <v>23</v>
      </c>
      <c r="BR29" s="263"/>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6"/>
    </row>
    <row r="30" spans="1:131" s="247" customFormat="1" ht="26.25" customHeight="1" x14ac:dyDescent="0.15">
      <c r="A30" s="266">
        <v>3</v>
      </c>
      <c r="B30" s="839" t="s">
        <v>406</v>
      </c>
      <c r="C30" s="840"/>
      <c r="D30" s="840"/>
      <c r="E30" s="840"/>
      <c r="F30" s="840"/>
      <c r="G30" s="840"/>
      <c r="H30" s="840"/>
      <c r="I30" s="840"/>
      <c r="J30" s="840"/>
      <c r="K30" s="840"/>
      <c r="L30" s="840"/>
      <c r="M30" s="840"/>
      <c r="N30" s="840"/>
      <c r="O30" s="840"/>
      <c r="P30" s="841"/>
      <c r="Q30" s="842">
        <v>252</v>
      </c>
      <c r="R30" s="843"/>
      <c r="S30" s="843"/>
      <c r="T30" s="843"/>
      <c r="U30" s="843"/>
      <c r="V30" s="843">
        <v>251</v>
      </c>
      <c r="W30" s="843"/>
      <c r="X30" s="843"/>
      <c r="Y30" s="843"/>
      <c r="Z30" s="843"/>
      <c r="AA30" s="843">
        <v>1</v>
      </c>
      <c r="AB30" s="843"/>
      <c r="AC30" s="843"/>
      <c r="AD30" s="843"/>
      <c r="AE30" s="844"/>
      <c r="AF30" s="845">
        <v>1</v>
      </c>
      <c r="AG30" s="846"/>
      <c r="AH30" s="846"/>
      <c r="AI30" s="846"/>
      <c r="AJ30" s="847"/>
      <c r="AK30" s="914">
        <v>63</v>
      </c>
      <c r="AL30" s="915"/>
      <c r="AM30" s="915"/>
      <c r="AN30" s="915"/>
      <c r="AO30" s="915"/>
      <c r="AP30" s="915" t="s">
        <v>597</v>
      </c>
      <c r="AQ30" s="915"/>
      <c r="AR30" s="915"/>
      <c r="AS30" s="915"/>
      <c r="AT30" s="915"/>
      <c r="AU30" s="915" t="s">
        <v>597</v>
      </c>
      <c r="AV30" s="915"/>
      <c r="AW30" s="915"/>
      <c r="AX30" s="915"/>
      <c r="AY30" s="915"/>
      <c r="AZ30" s="916" t="s">
        <v>597</v>
      </c>
      <c r="BA30" s="916"/>
      <c r="BB30" s="916"/>
      <c r="BC30" s="916"/>
      <c r="BD30" s="916"/>
      <c r="BE30" s="912"/>
      <c r="BF30" s="912"/>
      <c r="BG30" s="912"/>
      <c r="BH30" s="912"/>
      <c r="BI30" s="913"/>
      <c r="BJ30" s="252"/>
      <c r="BK30" s="252"/>
      <c r="BL30" s="252"/>
      <c r="BM30" s="252"/>
      <c r="BN30" s="252"/>
      <c r="BO30" s="265"/>
      <c r="BP30" s="265"/>
      <c r="BQ30" s="262">
        <v>24</v>
      </c>
      <c r="BR30" s="263"/>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6"/>
    </row>
    <row r="31" spans="1:131" s="247" customFormat="1" ht="26.25" customHeight="1" x14ac:dyDescent="0.15">
      <c r="A31" s="266">
        <v>4</v>
      </c>
      <c r="B31" s="839" t="s">
        <v>407</v>
      </c>
      <c r="C31" s="840"/>
      <c r="D31" s="840"/>
      <c r="E31" s="840"/>
      <c r="F31" s="840"/>
      <c r="G31" s="840"/>
      <c r="H31" s="840"/>
      <c r="I31" s="840"/>
      <c r="J31" s="840"/>
      <c r="K31" s="840"/>
      <c r="L31" s="840"/>
      <c r="M31" s="840"/>
      <c r="N31" s="840"/>
      <c r="O31" s="840"/>
      <c r="P31" s="841"/>
      <c r="Q31" s="842">
        <v>474</v>
      </c>
      <c r="R31" s="843"/>
      <c r="S31" s="843"/>
      <c r="T31" s="843"/>
      <c r="U31" s="843"/>
      <c r="V31" s="843">
        <v>437</v>
      </c>
      <c r="W31" s="843"/>
      <c r="X31" s="843"/>
      <c r="Y31" s="843"/>
      <c r="Z31" s="843"/>
      <c r="AA31" s="843">
        <v>38</v>
      </c>
      <c r="AB31" s="843"/>
      <c r="AC31" s="843"/>
      <c r="AD31" s="843"/>
      <c r="AE31" s="844"/>
      <c r="AF31" s="845">
        <v>1035</v>
      </c>
      <c r="AG31" s="846"/>
      <c r="AH31" s="846"/>
      <c r="AI31" s="846"/>
      <c r="AJ31" s="847"/>
      <c r="AK31" s="914">
        <v>2</v>
      </c>
      <c r="AL31" s="915"/>
      <c r="AM31" s="915"/>
      <c r="AN31" s="915"/>
      <c r="AO31" s="915"/>
      <c r="AP31" s="915">
        <v>601</v>
      </c>
      <c r="AQ31" s="915"/>
      <c r="AR31" s="915"/>
      <c r="AS31" s="915"/>
      <c r="AT31" s="915"/>
      <c r="AU31" s="915">
        <v>2</v>
      </c>
      <c r="AV31" s="915"/>
      <c r="AW31" s="915"/>
      <c r="AX31" s="915"/>
      <c r="AY31" s="915"/>
      <c r="AZ31" s="916" t="s">
        <v>597</v>
      </c>
      <c r="BA31" s="916"/>
      <c r="BB31" s="916"/>
      <c r="BC31" s="916"/>
      <c r="BD31" s="916"/>
      <c r="BE31" s="912" t="s">
        <v>408</v>
      </c>
      <c r="BF31" s="912"/>
      <c r="BG31" s="912"/>
      <c r="BH31" s="912"/>
      <c r="BI31" s="913"/>
      <c r="BJ31" s="252"/>
      <c r="BK31" s="252"/>
      <c r="BL31" s="252"/>
      <c r="BM31" s="252"/>
      <c r="BN31" s="252"/>
      <c r="BO31" s="265"/>
      <c r="BP31" s="265"/>
      <c r="BQ31" s="262">
        <v>25</v>
      </c>
      <c r="BR31" s="263"/>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6"/>
    </row>
    <row r="32" spans="1:131" s="247" customFormat="1" ht="26.25" customHeight="1" x14ac:dyDescent="0.15">
      <c r="A32" s="266">
        <v>5</v>
      </c>
      <c r="B32" s="839" t="s">
        <v>409</v>
      </c>
      <c r="C32" s="840"/>
      <c r="D32" s="840"/>
      <c r="E32" s="840"/>
      <c r="F32" s="840"/>
      <c r="G32" s="840"/>
      <c r="H32" s="840"/>
      <c r="I32" s="840"/>
      <c r="J32" s="840"/>
      <c r="K32" s="840"/>
      <c r="L32" s="840"/>
      <c r="M32" s="840"/>
      <c r="N32" s="840"/>
      <c r="O32" s="840"/>
      <c r="P32" s="841"/>
      <c r="Q32" s="842">
        <v>970</v>
      </c>
      <c r="R32" s="843"/>
      <c r="S32" s="843"/>
      <c r="T32" s="843"/>
      <c r="U32" s="843"/>
      <c r="V32" s="843">
        <v>970</v>
      </c>
      <c r="W32" s="843"/>
      <c r="X32" s="843"/>
      <c r="Y32" s="843"/>
      <c r="Z32" s="843"/>
      <c r="AA32" s="843">
        <v>0</v>
      </c>
      <c r="AB32" s="843"/>
      <c r="AC32" s="843"/>
      <c r="AD32" s="843"/>
      <c r="AE32" s="844"/>
      <c r="AF32" s="845">
        <v>0</v>
      </c>
      <c r="AG32" s="846"/>
      <c r="AH32" s="846"/>
      <c r="AI32" s="846"/>
      <c r="AJ32" s="847"/>
      <c r="AK32" s="914">
        <v>356</v>
      </c>
      <c r="AL32" s="915"/>
      <c r="AM32" s="915"/>
      <c r="AN32" s="915"/>
      <c r="AO32" s="915"/>
      <c r="AP32" s="915">
        <v>4217</v>
      </c>
      <c r="AQ32" s="915"/>
      <c r="AR32" s="915"/>
      <c r="AS32" s="915"/>
      <c r="AT32" s="915"/>
      <c r="AU32" s="915">
        <v>3462</v>
      </c>
      <c r="AV32" s="915"/>
      <c r="AW32" s="915"/>
      <c r="AX32" s="915"/>
      <c r="AY32" s="915"/>
      <c r="AZ32" s="916" t="s">
        <v>597</v>
      </c>
      <c r="BA32" s="916"/>
      <c r="BB32" s="916"/>
      <c r="BC32" s="916"/>
      <c r="BD32" s="916"/>
      <c r="BE32" s="912" t="s">
        <v>410</v>
      </c>
      <c r="BF32" s="912"/>
      <c r="BG32" s="912"/>
      <c r="BH32" s="912"/>
      <c r="BI32" s="913"/>
      <c r="BJ32" s="252"/>
      <c r="BK32" s="252"/>
      <c r="BL32" s="252"/>
      <c r="BM32" s="252"/>
      <c r="BN32" s="252"/>
      <c r="BO32" s="265"/>
      <c r="BP32" s="265"/>
      <c r="BQ32" s="262">
        <v>26</v>
      </c>
      <c r="BR32" s="263"/>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6"/>
    </row>
    <row r="33" spans="1:131" s="247" customFormat="1" ht="26.25" customHeight="1" x14ac:dyDescent="0.15">
      <c r="A33" s="266">
        <v>6</v>
      </c>
      <c r="B33" s="839" t="s">
        <v>411</v>
      </c>
      <c r="C33" s="840"/>
      <c r="D33" s="840"/>
      <c r="E33" s="840"/>
      <c r="F33" s="840"/>
      <c r="G33" s="840"/>
      <c r="H33" s="840"/>
      <c r="I33" s="840"/>
      <c r="J33" s="840"/>
      <c r="K33" s="840"/>
      <c r="L33" s="840"/>
      <c r="M33" s="840"/>
      <c r="N33" s="840"/>
      <c r="O33" s="840"/>
      <c r="P33" s="841"/>
      <c r="Q33" s="842">
        <v>28</v>
      </c>
      <c r="R33" s="843"/>
      <c r="S33" s="843"/>
      <c r="T33" s="843"/>
      <c r="U33" s="843"/>
      <c r="V33" s="843">
        <v>28</v>
      </c>
      <c r="W33" s="843"/>
      <c r="X33" s="843"/>
      <c r="Y33" s="843"/>
      <c r="Z33" s="843"/>
      <c r="AA33" s="843">
        <v>0</v>
      </c>
      <c r="AB33" s="843"/>
      <c r="AC33" s="843"/>
      <c r="AD33" s="843"/>
      <c r="AE33" s="844"/>
      <c r="AF33" s="845">
        <v>0</v>
      </c>
      <c r="AG33" s="846"/>
      <c r="AH33" s="846"/>
      <c r="AI33" s="846"/>
      <c r="AJ33" s="847"/>
      <c r="AK33" s="914">
        <v>18</v>
      </c>
      <c r="AL33" s="915"/>
      <c r="AM33" s="915"/>
      <c r="AN33" s="915"/>
      <c r="AO33" s="915"/>
      <c r="AP33" s="915">
        <v>73</v>
      </c>
      <c r="AQ33" s="915"/>
      <c r="AR33" s="915"/>
      <c r="AS33" s="915"/>
      <c r="AT33" s="915"/>
      <c r="AU33" s="915">
        <v>73</v>
      </c>
      <c r="AV33" s="915"/>
      <c r="AW33" s="915"/>
      <c r="AX33" s="915"/>
      <c r="AY33" s="915"/>
      <c r="AZ33" s="916" t="s">
        <v>597</v>
      </c>
      <c r="BA33" s="916"/>
      <c r="BB33" s="916"/>
      <c r="BC33" s="916"/>
      <c r="BD33" s="916"/>
      <c r="BE33" s="912" t="s">
        <v>413</v>
      </c>
      <c r="BF33" s="912"/>
      <c r="BG33" s="912"/>
      <c r="BH33" s="912"/>
      <c r="BI33" s="913"/>
      <c r="BJ33" s="252"/>
      <c r="BK33" s="252"/>
      <c r="BL33" s="252"/>
      <c r="BM33" s="252"/>
      <c r="BN33" s="252"/>
      <c r="BO33" s="265"/>
      <c r="BP33" s="265"/>
      <c r="BQ33" s="262">
        <v>27</v>
      </c>
      <c r="BR33" s="263"/>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6"/>
    </row>
    <row r="34" spans="1:131" s="247" customFormat="1" ht="26.25" customHeight="1" x14ac:dyDescent="0.15">
      <c r="A34" s="266">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2"/>
      <c r="BK34" s="252"/>
      <c r="BL34" s="252"/>
      <c r="BM34" s="252"/>
      <c r="BN34" s="252"/>
      <c r="BO34" s="265"/>
      <c r="BP34" s="265"/>
      <c r="BQ34" s="262">
        <v>28</v>
      </c>
      <c r="BR34" s="263"/>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6"/>
    </row>
    <row r="35" spans="1:131" s="247" customFormat="1" ht="26.25" customHeight="1" x14ac:dyDescent="0.15">
      <c r="A35" s="266">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2"/>
      <c r="BK35" s="252"/>
      <c r="BL35" s="252"/>
      <c r="BM35" s="252"/>
      <c r="BN35" s="252"/>
      <c r="BO35" s="265"/>
      <c r="BP35" s="265"/>
      <c r="BQ35" s="262">
        <v>29</v>
      </c>
      <c r="BR35" s="263"/>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6"/>
    </row>
    <row r="36" spans="1:131" s="247" customFormat="1" ht="26.25" customHeight="1" x14ac:dyDescent="0.15">
      <c r="A36" s="266">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2"/>
      <c r="BK36" s="252"/>
      <c r="BL36" s="252"/>
      <c r="BM36" s="252"/>
      <c r="BN36" s="252"/>
      <c r="BO36" s="265"/>
      <c r="BP36" s="265"/>
      <c r="BQ36" s="262">
        <v>30</v>
      </c>
      <c r="BR36" s="263"/>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6"/>
    </row>
    <row r="37" spans="1:131" s="247" customFormat="1" ht="26.25" customHeight="1" x14ac:dyDescent="0.15">
      <c r="A37" s="266">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2"/>
      <c r="BK37" s="252"/>
      <c r="BL37" s="252"/>
      <c r="BM37" s="252"/>
      <c r="BN37" s="252"/>
      <c r="BO37" s="265"/>
      <c r="BP37" s="265"/>
      <c r="BQ37" s="262">
        <v>31</v>
      </c>
      <c r="BR37" s="263"/>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6"/>
    </row>
    <row r="38" spans="1:131" s="247" customFormat="1" ht="26.25" customHeight="1" x14ac:dyDescent="0.15">
      <c r="A38" s="266">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2"/>
      <c r="BK38" s="252"/>
      <c r="BL38" s="252"/>
      <c r="BM38" s="252"/>
      <c r="BN38" s="252"/>
      <c r="BO38" s="265"/>
      <c r="BP38" s="265"/>
      <c r="BQ38" s="262">
        <v>32</v>
      </c>
      <c r="BR38" s="263"/>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6"/>
    </row>
    <row r="39" spans="1:131" s="247" customFormat="1" ht="26.25" customHeight="1" x14ac:dyDescent="0.15">
      <c r="A39" s="266">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2"/>
      <c r="BK39" s="252"/>
      <c r="BL39" s="252"/>
      <c r="BM39" s="252"/>
      <c r="BN39" s="252"/>
      <c r="BO39" s="265"/>
      <c r="BP39" s="265"/>
      <c r="BQ39" s="262">
        <v>33</v>
      </c>
      <c r="BR39" s="263"/>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6"/>
    </row>
    <row r="40" spans="1:131" s="247" customFormat="1" ht="26.25" customHeight="1" x14ac:dyDescent="0.15">
      <c r="A40" s="261">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2"/>
      <c r="BK40" s="252"/>
      <c r="BL40" s="252"/>
      <c r="BM40" s="252"/>
      <c r="BN40" s="252"/>
      <c r="BO40" s="265"/>
      <c r="BP40" s="265"/>
      <c r="BQ40" s="262">
        <v>34</v>
      </c>
      <c r="BR40" s="263"/>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6"/>
    </row>
    <row r="41" spans="1:131" s="247" customFormat="1" ht="26.25" customHeight="1" x14ac:dyDescent="0.15">
      <c r="A41" s="261">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2"/>
      <c r="BK41" s="252"/>
      <c r="BL41" s="252"/>
      <c r="BM41" s="252"/>
      <c r="BN41" s="252"/>
      <c r="BO41" s="265"/>
      <c r="BP41" s="265"/>
      <c r="BQ41" s="262">
        <v>35</v>
      </c>
      <c r="BR41" s="263"/>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6"/>
    </row>
    <row r="42" spans="1:131" s="247" customFormat="1" ht="26.25" customHeight="1" x14ac:dyDescent="0.15">
      <c r="A42" s="261">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2"/>
      <c r="BK42" s="252"/>
      <c r="BL42" s="252"/>
      <c r="BM42" s="252"/>
      <c r="BN42" s="252"/>
      <c r="BO42" s="265"/>
      <c r="BP42" s="265"/>
      <c r="BQ42" s="262">
        <v>36</v>
      </c>
      <c r="BR42" s="263"/>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6"/>
    </row>
    <row r="43" spans="1:131" s="247" customFormat="1" ht="26.25" customHeight="1" x14ac:dyDescent="0.15">
      <c r="A43" s="261">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2"/>
      <c r="BK43" s="252"/>
      <c r="BL43" s="252"/>
      <c r="BM43" s="252"/>
      <c r="BN43" s="252"/>
      <c r="BO43" s="265"/>
      <c r="BP43" s="265"/>
      <c r="BQ43" s="262">
        <v>37</v>
      </c>
      <c r="BR43" s="263"/>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6"/>
    </row>
    <row r="44" spans="1:131" s="247" customFormat="1" ht="26.25" customHeight="1" x14ac:dyDescent="0.15">
      <c r="A44" s="261">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2"/>
      <c r="BK44" s="252"/>
      <c r="BL44" s="252"/>
      <c r="BM44" s="252"/>
      <c r="BN44" s="252"/>
      <c r="BO44" s="265"/>
      <c r="BP44" s="265"/>
      <c r="BQ44" s="262">
        <v>38</v>
      </c>
      <c r="BR44" s="263"/>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6"/>
    </row>
    <row r="45" spans="1:131" s="247" customFormat="1" ht="26.25" customHeight="1" x14ac:dyDescent="0.15">
      <c r="A45" s="261">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2"/>
      <c r="BK45" s="252"/>
      <c r="BL45" s="252"/>
      <c r="BM45" s="252"/>
      <c r="BN45" s="252"/>
      <c r="BO45" s="265"/>
      <c r="BP45" s="265"/>
      <c r="BQ45" s="262">
        <v>39</v>
      </c>
      <c r="BR45" s="263"/>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6"/>
    </row>
    <row r="46" spans="1:131" s="247" customFormat="1" ht="26.25" customHeight="1" x14ac:dyDescent="0.15">
      <c r="A46" s="261">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2"/>
      <c r="BK46" s="252"/>
      <c r="BL46" s="252"/>
      <c r="BM46" s="252"/>
      <c r="BN46" s="252"/>
      <c r="BO46" s="265"/>
      <c r="BP46" s="265"/>
      <c r="BQ46" s="262">
        <v>40</v>
      </c>
      <c r="BR46" s="263"/>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6"/>
    </row>
    <row r="47" spans="1:131" s="247" customFormat="1" ht="26.25" customHeight="1" x14ac:dyDescent="0.15">
      <c r="A47" s="261">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2"/>
      <c r="BK47" s="252"/>
      <c r="BL47" s="252"/>
      <c r="BM47" s="252"/>
      <c r="BN47" s="252"/>
      <c r="BO47" s="265"/>
      <c r="BP47" s="265"/>
      <c r="BQ47" s="262">
        <v>41</v>
      </c>
      <c r="BR47" s="263"/>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6"/>
    </row>
    <row r="48" spans="1:131" s="247" customFormat="1" ht="26.25" customHeight="1" x14ac:dyDescent="0.15">
      <c r="A48" s="261">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2"/>
      <c r="BK48" s="252"/>
      <c r="BL48" s="252"/>
      <c r="BM48" s="252"/>
      <c r="BN48" s="252"/>
      <c r="BO48" s="265"/>
      <c r="BP48" s="265"/>
      <c r="BQ48" s="262">
        <v>42</v>
      </c>
      <c r="BR48" s="263"/>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6"/>
    </row>
    <row r="49" spans="1:131" s="247" customFormat="1" ht="26.25" customHeight="1" x14ac:dyDescent="0.15">
      <c r="A49" s="261">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2"/>
      <c r="BK49" s="252"/>
      <c r="BL49" s="252"/>
      <c r="BM49" s="252"/>
      <c r="BN49" s="252"/>
      <c r="BO49" s="265"/>
      <c r="BP49" s="265"/>
      <c r="BQ49" s="262">
        <v>43</v>
      </c>
      <c r="BR49" s="263"/>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6"/>
    </row>
    <row r="50" spans="1:131" s="247" customFormat="1" ht="26.25" customHeight="1" x14ac:dyDescent="0.15">
      <c r="A50" s="261">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2"/>
      <c r="BK50" s="252"/>
      <c r="BL50" s="252"/>
      <c r="BM50" s="252"/>
      <c r="BN50" s="252"/>
      <c r="BO50" s="265"/>
      <c r="BP50" s="265"/>
      <c r="BQ50" s="262">
        <v>44</v>
      </c>
      <c r="BR50" s="263"/>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6"/>
    </row>
    <row r="51" spans="1:131" s="247" customFormat="1" ht="26.25" customHeight="1" x14ac:dyDescent="0.15">
      <c r="A51" s="261">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2"/>
      <c r="BK51" s="252"/>
      <c r="BL51" s="252"/>
      <c r="BM51" s="252"/>
      <c r="BN51" s="252"/>
      <c r="BO51" s="265"/>
      <c r="BP51" s="265"/>
      <c r="BQ51" s="262">
        <v>45</v>
      </c>
      <c r="BR51" s="263"/>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6"/>
    </row>
    <row r="52" spans="1:131" s="247" customFormat="1" ht="26.25" customHeight="1" x14ac:dyDescent="0.15">
      <c r="A52" s="261">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2"/>
      <c r="BK52" s="252"/>
      <c r="BL52" s="252"/>
      <c r="BM52" s="252"/>
      <c r="BN52" s="252"/>
      <c r="BO52" s="265"/>
      <c r="BP52" s="265"/>
      <c r="BQ52" s="262">
        <v>46</v>
      </c>
      <c r="BR52" s="263"/>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6"/>
    </row>
    <row r="53" spans="1:131" s="247" customFormat="1" ht="26.25" customHeight="1" x14ac:dyDescent="0.15">
      <c r="A53" s="261">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2"/>
      <c r="BK53" s="252"/>
      <c r="BL53" s="252"/>
      <c r="BM53" s="252"/>
      <c r="BN53" s="252"/>
      <c r="BO53" s="265"/>
      <c r="BP53" s="265"/>
      <c r="BQ53" s="262">
        <v>47</v>
      </c>
      <c r="BR53" s="263"/>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6"/>
    </row>
    <row r="54" spans="1:131" s="247" customFormat="1" ht="26.25" customHeight="1" x14ac:dyDescent="0.15">
      <c r="A54" s="261">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2"/>
      <c r="BK54" s="252"/>
      <c r="BL54" s="252"/>
      <c r="BM54" s="252"/>
      <c r="BN54" s="252"/>
      <c r="BO54" s="265"/>
      <c r="BP54" s="265"/>
      <c r="BQ54" s="262">
        <v>48</v>
      </c>
      <c r="BR54" s="263"/>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6"/>
    </row>
    <row r="55" spans="1:131" s="247" customFormat="1" ht="26.25" customHeight="1" x14ac:dyDescent="0.15">
      <c r="A55" s="261">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2"/>
      <c r="BK55" s="252"/>
      <c r="BL55" s="252"/>
      <c r="BM55" s="252"/>
      <c r="BN55" s="252"/>
      <c r="BO55" s="265"/>
      <c r="BP55" s="265"/>
      <c r="BQ55" s="262">
        <v>49</v>
      </c>
      <c r="BR55" s="263"/>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6"/>
    </row>
    <row r="56" spans="1:131" s="247" customFormat="1" ht="26.25" customHeight="1" x14ac:dyDescent="0.15">
      <c r="A56" s="261">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2"/>
      <c r="BK56" s="252"/>
      <c r="BL56" s="252"/>
      <c r="BM56" s="252"/>
      <c r="BN56" s="252"/>
      <c r="BO56" s="265"/>
      <c r="BP56" s="265"/>
      <c r="BQ56" s="262">
        <v>50</v>
      </c>
      <c r="BR56" s="263"/>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6"/>
    </row>
    <row r="57" spans="1:131" s="247" customFormat="1" ht="26.25" customHeight="1" x14ac:dyDescent="0.15">
      <c r="A57" s="261">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2"/>
      <c r="BK57" s="252"/>
      <c r="BL57" s="252"/>
      <c r="BM57" s="252"/>
      <c r="BN57" s="252"/>
      <c r="BO57" s="265"/>
      <c r="BP57" s="265"/>
      <c r="BQ57" s="262">
        <v>51</v>
      </c>
      <c r="BR57" s="263"/>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6"/>
    </row>
    <row r="58" spans="1:131" s="247" customFormat="1" ht="26.25" customHeight="1" x14ac:dyDescent="0.15">
      <c r="A58" s="261">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2"/>
      <c r="BK58" s="252"/>
      <c r="BL58" s="252"/>
      <c r="BM58" s="252"/>
      <c r="BN58" s="252"/>
      <c r="BO58" s="265"/>
      <c r="BP58" s="265"/>
      <c r="BQ58" s="262">
        <v>52</v>
      </c>
      <c r="BR58" s="263"/>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6"/>
    </row>
    <row r="59" spans="1:131" s="247" customFormat="1" ht="26.25" customHeight="1" x14ac:dyDescent="0.15">
      <c r="A59" s="261">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2"/>
      <c r="BK59" s="252"/>
      <c r="BL59" s="252"/>
      <c r="BM59" s="252"/>
      <c r="BN59" s="252"/>
      <c r="BO59" s="265"/>
      <c r="BP59" s="265"/>
      <c r="BQ59" s="262">
        <v>53</v>
      </c>
      <c r="BR59" s="263"/>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6"/>
    </row>
    <row r="60" spans="1:131" s="247" customFormat="1" ht="26.25" customHeight="1" x14ac:dyDescent="0.15">
      <c r="A60" s="261">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2"/>
      <c r="BK60" s="252"/>
      <c r="BL60" s="252"/>
      <c r="BM60" s="252"/>
      <c r="BN60" s="252"/>
      <c r="BO60" s="265"/>
      <c r="BP60" s="265"/>
      <c r="BQ60" s="262">
        <v>54</v>
      </c>
      <c r="BR60" s="263"/>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6"/>
    </row>
    <row r="61" spans="1:131" s="247" customFormat="1" ht="26.25" customHeight="1" thickBot="1" x14ac:dyDescent="0.2">
      <c r="A61" s="261">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2"/>
      <c r="BK61" s="252"/>
      <c r="BL61" s="252"/>
      <c r="BM61" s="252"/>
      <c r="BN61" s="252"/>
      <c r="BO61" s="265"/>
      <c r="BP61" s="265"/>
      <c r="BQ61" s="262">
        <v>55</v>
      </c>
      <c r="BR61" s="263"/>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6"/>
    </row>
    <row r="62" spans="1:131" s="247" customFormat="1" ht="26.25" customHeight="1" x14ac:dyDescent="0.15">
      <c r="A62" s="261">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5"/>
      <c r="BP62" s="265"/>
      <c r="BQ62" s="262">
        <v>56</v>
      </c>
      <c r="BR62" s="263"/>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6"/>
    </row>
    <row r="63" spans="1:131" s="247" customFormat="1" ht="26.25" customHeight="1" thickBot="1" x14ac:dyDescent="0.2">
      <c r="A63" s="264" t="s">
        <v>391</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1166</v>
      </c>
      <c r="AG63" s="926"/>
      <c r="AH63" s="926"/>
      <c r="AI63" s="926"/>
      <c r="AJ63" s="927"/>
      <c r="AK63" s="928"/>
      <c r="AL63" s="923"/>
      <c r="AM63" s="923"/>
      <c r="AN63" s="923"/>
      <c r="AO63" s="923"/>
      <c r="AP63" s="926">
        <v>4892</v>
      </c>
      <c r="AQ63" s="926"/>
      <c r="AR63" s="926"/>
      <c r="AS63" s="926"/>
      <c r="AT63" s="926"/>
      <c r="AU63" s="926">
        <v>3538</v>
      </c>
      <c r="AV63" s="926"/>
      <c r="AW63" s="926"/>
      <c r="AX63" s="926"/>
      <c r="AY63" s="926"/>
      <c r="AZ63" s="930"/>
      <c r="BA63" s="930"/>
      <c r="BB63" s="930"/>
      <c r="BC63" s="930"/>
      <c r="BD63" s="930"/>
      <c r="BE63" s="931"/>
      <c r="BF63" s="931"/>
      <c r="BG63" s="931"/>
      <c r="BH63" s="931"/>
      <c r="BI63" s="932"/>
      <c r="BJ63" s="933" t="s">
        <v>416</v>
      </c>
      <c r="BK63" s="934"/>
      <c r="BL63" s="934"/>
      <c r="BM63" s="934"/>
      <c r="BN63" s="935"/>
      <c r="BO63" s="265"/>
      <c r="BP63" s="265"/>
      <c r="BQ63" s="262">
        <v>57</v>
      </c>
      <c r="BR63" s="263"/>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6"/>
    </row>
    <row r="66" spans="1:131" s="247" customFormat="1" ht="26.25" customHeight="1" x14ac:dyDescent="0.15">
      <c r="A66" s="824" t="s">
        <v>418</v>
      </c>
      <c r="B66" s="825"/>
      <c r="C66" s="825"/>
      <c r="D66" s="825"/>
      <c r="E66" s="825"/>
      <c r="F66" s="825"/>
      <c r="G66" s="825"/>
      <c r="H66" s="825"/>
      <c r="I66" s="825"/>
      <c r="J66" s="825"/>
      <c r="K66" s="825"/>
      <c r="L66" s="825"/>
      <c r="M66" s="825"/>
      <c r="N66" s="825"/>
      <c r="O66" s="825"/>
      <c r="P66" s="826"/>
      <c r="Q66" s="801" t="s">
        <v>419</v>
      </c>
      <c r="R66" s="802"/>
      <c r="S66" s="802"/>
      <c r="T66" s="802"/>
      <c r="U66" s="803"/>
      <c r="V66" s="801" t="s">
        <v>420</v>
      </c>
      <c r="W66" s="802"/>
      <c r="X66" s="802"/>
      <c r="Y66" s="802"/>
      <c r="Z66" s="803"/>
      <c r="AA66" s="801" t="s">
        <v>421</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379</v>
      </c>
      <c r="BA66" s="802"/>
      <c r="BB66" s="802"/>
      <c r="BC66" s="802"/>
      <c r="BD66" s="813"/>
      <c r="BE66" s="265"/>
      <c r="BF66" s="265"/>
      <c r="BG66" s="265"/>
      <c r="BH66" s="265"/>
      <c r="BI66" s="265"/>
      <c r="BJ66" s="265"/>
      <c r="BK66" s="265"/>
      <c r="BL66" s="265"/>
      <c r="BM66" s="265"/>
      <c r="BN66" s="265"/>
      <c r="BO66" s="265"/>
      <c r="BP66" s="265"/>
      <c r="BQ66" s="262">
        <v>60</v>
      </c>
      <c r="BR66" s="267"/>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6"/>
    </row>
    <row r="67" spans="1:131" s="247"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5"/>
      <c r="BF67" s="265"/>
      <c r="BG67" s="265"/>
      <c r="BH67" s="265"/>
      <c r="BI67" s="265"/>
      <c r="BJ67" s="265"/>
      <c r="BK67" s="265"/>
      <c r="BL67" s="265"/>
      <c r="BM67" s="265"/>
      <c r="BN67" s="265"/>
      <c r="BO67" s="265"/>
      <c r="BP67" s="265"/>
      <c r="BQ67" s="262">
        <v>61</v>
      </c>
      <c r="BR67" s="267"/>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6"/>
    </row>
    <row r="68" spans="1:131" s="247" customFormat="1" ht="26.25" customHeight="1" thickTop="1" x14ac:dyDescent="0.15">
      <c r="A68" s="258">
        <v>1</v>
      </c>
      <c r="B68" s="953" t="s">
        <v>602</v>
      </c>
      <c r="C68" s="954"/>
      <c r="D68" s="954"/>
      <c r="E68" s="954"/>
      <c r="F68" s="954"/>
      <c r="G68" s="954"/>
      <c r="H68" s="954"/>
      <c r="I68" s="954"/>
      <c r="J68" s="954"/>
      <c r="K68" s="954"/>
      <c r="L68" s="954"/>
      <c r="M68" s="954"/>
      <c r="N68" s="954"/>
      <c r="O68" s="954"/>
      <c r="P68" s="955"/>
      <c r="Q68" s="956">
        <v>1109</v>
      </c>
      <c r="R68" s="950"/>
      <c r="S68" s="950"/>
      <c r="T68" s="950"/>
      <c r="U68" s="950"/>
      <c r="V68" s="950">
        <v>1105</v>
      </c>
      <c r="W68" s="950"/>
      <c r="X68" s="950"/>
      <c r="Y68" s="950"/>
      <c r="Z68" s="950"/>
      <c r="AA68" s="950">
        <v>4</v>
      </c>
      <c r="AB68" s="950"/>
      <c r="AC68" s="950"/>
      <c r="AD68" s="950"/>
      <c r="AE68" s="950"/>
      <c r="AF68" s="950">
        <v>4</v>
      </c>
      <c r="AG68" s="950"/>
      <c r="AH68" s="950"/>
      <c r="AI68" s="950"/>
      <c r="AJ68" s="950"/>
      <c r="AK68" s="950" t="s">
        <v>597</v>
      </c>
      <c r="AL68" s="950"/>
      <c r="AM68" s="950"/>
      <c r="AN68" s="950"/>
      <c r="AO68" s="950"/>
      <c r="AP68" s="950" t="s">
        <v>597</v>
      </c>
      <c r="AQ68" s="950"/>
      <c r="AR68" s="950"/>
      <c r="AS68" s="950"/>
      <c r="AT68" s="950"/>
      <c r="AU68" s="950" t="s">
        <v>597</v>
      </c>
      <c r="AV68" s="950"/>
      <c r="AW68" s="950"/>
      <c r="AX68" s="950"/>
      <c r="AY68" s="950"/>
      <c r="AZ68" s="951"/>
      <c r="BA68" s="951"/>
      <c r="BB68" s="951"/>
      <c r="BC68" s="951"/>
      <c r="BD68" s="952"/>
      <c r="BE68" s="265"/>
      <c r="BF68" s="265"/>
      <c r="BG68" s="265"/>
      <c r="BH68" s="265"/>
      <c r="BI68" s="265"/>
      <c r="BJ68" s="265"/>
      <c r="BK68" s="265"/>
      <c r="BL68" s="265"/>
      <c r="BM68" s="265"/>
      <c r="BN68" s="265"/>
      <c r="BO68" s="265"/>
      <c r="BP68" s="265"/>
      <c r="BQ68" s="262">
        <v>62</v>
      </c>
      <c r="BR68" s="267"/>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6"/>
    </row>
    <row r="69" spans="1:131" s="247" customFormat="1" ht="26.25" customHeight="1" x14ac:dyDescent="0.15">
      <c r="A69" s="261">
        <v>2</v>
      </c>
      <c r="B69" s="957" t="s">
        <v>603</v>
      </c>
      <c r="C69" s="958"/>
      <c r="D69" s="958"/>
      <c r="E69" s="958"/>
      <c r="F69" s="958"/>
      <c r="G69" s="958"/>
      <c r="H69" s="958"/>
      <c r="I69" s="958"/>
      <c r="J69" s="958"/>
      <c r="K69" s="958"/>
      <c r="L69" s="958"/>
      <c r="M69" s="958"/>
      <c r="N69" s="958"/>
      <c r="O69" s="958"/>
      <c r="P69" s="959"/>
      <c r="Q69" s="960">
        <v>86</v>
      </c>
      <c r="R69" s="915"/>
      <c r="S69" s="915"/>
      <c r="T69" s="915"/>
      <c r="U69" s="915"/>
      <c r="V69" s="915">
        <v>70</v>
      </c>
      <c r="W69" s="915"/>
      <c r="X69" s="915"/>
      <c r="Y69" s="915"/>
      <c r="Z69" s="915"/>
      <c r="AA69" s="915">
        <v>17</v>
      </c>
      <c r="AB69" s="915"/>
      <c r="AC69" s="915"/>
      <c r="AD69" s="915"/>
      <c r="AE69" s="915"/>
      <c r="AF69" s="915">
        <v>17</v>
      </c>
      <c r="AG69" s="915"/>
      <c r="AH69" s="915"/>
      <c r="AI69" s="915"/>
      <c r="AJ69" s="915"/>
      <c r="AK69" s="915" t="s">
        <v>601</v>
      </c>
      <c r="AL69" s="915"/>
      <c r="AM69" s="915"/>
      <c r="AN69" s="915"/>
      <c r="AO69" s="915"/>
      <c r="AP69" s="915" t="s">
        <v>597</v>
      </c>
      <c r="AQ69" s="915"/>
      <c r="AR69" s="915"/>
      <c r="AS69" s="915"/>
      <c r="AT69" s="915"/>
      <c r="AU69" s="915" t="s">
        <v>597</v>
      </c>
      <c r="AV69" s="915"/>
      <c r="AW69" s="915"/>
      <c r="AX69" s="915"/>
      <c r="AY69" s="915"/>
      <c r="AZ69" s="961"/>
      <c r="BA69" s="961"/>
      <c r="BB69" s="961"/>
      <c r="BC69" s="961"/>
      <c r="BD69" s="962"/>
      <c r="BE69" s="265"/>
      <c r="BF69" s="265"/>
      <c r="BG69" s="265"/>
      <c r="BH69" s="265"/>
      <c r="BI69" s="265"/>
      <c r="BJ69" s="265"/>
      <c r="BK69" s="265"/>
      <c r="BL69" s="265"/>
      <c r="BM69" s="265"/>
      <c r="BN69" s="265"/>
      <c r="BO69" s="265"/>
      <c r="BP69" s="265"/>
      <c r="BQ69" s="262">
        <v>63</v>
      </c>
      <c r="BR69" s="267"/>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6"/>
    </row>
    <row r="70" spans="1:131" s="247" customFormat="1" ht="26.25" customHeight="1" x14ac:dyDescent="0.15">
      <c r="A70" s="261">
        <v>3</v>
      </c>
      <c r="B70" s="957" t="s">
        <v>604</v>
      </c>
      <c r="C70" s="958"/>
      <c r="D70" s="958"/>
      <c r="E70" s="958"/>
      <c r="F70" s="958"/>
      <c r="G70" s="958"/>
      <c r="H70" s="958"/>
      <c r="I70" s="958"/>
      <c r="J70" s="958"/>
      <c r="K70" s="958"/>
      <c r="L70" s="958"/>
      <c r="M70" s="958"/>
      <c r="N70" s="958"/>
      <c r="O70" s="958"/>
      <c r="P70" s="959"/>
      <c r="Q70" s="960">
        <v>7102</v>
      </c>
      <c r="R70" s="915"/>
      <c r="S70" s="915"/>
      <c r="T70" s="915"/>
      <c r="U70" s="915"/>
      <c r="V70" s="915">
        <v>6921</v>
      </c>
      <c r="W70" s="915"/>
      <c r="X70" s="915"/>
      <c r="Y70" s="915"/>
      <c r="Z70" s="915"/>
      <c r="AA70" s="915">
        <v>181</v>
      </c>
      <c r="AB70" s="915"/>
      <c r="AC70" s="915"/>
      <c r="AD70" s="915"/>
      <c r="AE70" s="915"/>
      <c r="AF70" s="915">
        <v>181</v>
      </c>
      <c r="AG70" s="915"/>
      <c r="AH70" s="915"/>
      <c r="AI70" s="915"/>
      <c r="AJ70" s="915"/>
      <c r="AK70" s="915" t="s">
        <v>597</v>
      </c>
      <c r="AL70" s="915"/>
      <c r="AM70" s="915"/>
      <c r="AN70" s="915"/>
      <c r="AO70" s="915"/>
      <c r="AP70" s="915" t="s">
        <v>597</v>
      </c>
      <c r="AQ70" s="915"/>
      <c r="AR70" s="915"/>
      <c r="AS70" s="915"/>
      <c r="AT70" s="915"/>
      <c r="AU70" s="915" t="s">
        <v>597</v>
      </c>
      <c r="AV70" s="915"/>
      <c r="AW70" s="915"/>
      <c r="AX70" s="915"/>
      <c r="AY70" s="915"/>
      <c r="AZ70" s="961"/>
      <c r="BA70" s="961"/>
      <c r="BB70" s="961"/>
      <c r="BC70" s="961"/>
      <c r="BD70" s="962"/>
      <c r="BE70" s="265"/>
      <c r="BF70" s="265"/>
      <c r="BG70" s="265"/>
      <c r="BH70" s="265"/>
      <c r="BI70" s="265"/>
      <c r="BJ70" s="265"/>
      <c r="BK70" s="265"/>
      <c r="BL70" s="265"/>
      <c r="BM70" s="265"/>
      <c r="BN70" s="265"/>
      <c r="BO70" s="265"/>
      <c r="BP70" s="265"/>
      <c r="BQ70" s="262">
        <v>64</v>
      </c>
      <c r="BR70" s="267"/>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6"/>
    </row>
    <row r="71" spans="1:131" s="247" customFormat="1" ht="26.25" customHeight="1" x14ac:dyDescent="0.15">
      <c r="A71" s="261">
        <v>4</v>
      </c>
      <c r="B71" s="957" t="s">
        <v>605</v>
      </c>
      <c r="C71" s="958"/>
      <c r="D71" s="958"/>
      <c r="E71" s="958"/>
      <c r="F71" s="958"/>
      <c r="G71" s="958"/>
      <c r="H71" s="958"/>
      <c r="I71" s="958"/>
      <c r="J71" s="958"/>
      <c r="K71" s="958"/>
      <c r="L71" s="958"/>
      <c r="M71" s="958"/>
      <c r="N71" s="958"/>
      <c r="O71" s="958"/>
      <c r="P71" s="959"/>
      <c r="Q71" s="960">
        <v>2368</v>
      </c>
      <c r="R71" s="915"/>
      <c r="S71" s="915"/>
      <c r="T71" s="915"/>
      <c r="U71" s="915"/>
      <c r="V71" s="915">
        <v>2284</v>
      </c>
      <c r="W71" s="915"/>
      <c r="X71" s="915"/>
      <c r="Y71" s="915"/>
      <c r="Z71" s="915"/>
      <c r="AA71" s="915">
        <v>84</v>
      </c>
      <c r="AB71" s="915"/>
      <c r="AC71" s="915"/>
      <c r="AD71" s="915"/>
      <c r="AE71" s="915"/>
      <c r="AF71" s="915">
        <v>84</v>
      </c>
      <c r="AG71" s="915"/>
      <c r="AH71" s="915"/>
      <c r="AI71" s="915"/>
      <c r="AJ71" s="915"/>
      <c r="AK71" s="915">
        <v>49</v>
      </c>
      <c r="AL71" s="915"/>
      <c r="AM71" s="915"/>
      <c r="AN71" s="915"/>
      <c r="AO71" s="915"/>
      <c r="AP71" s="915">
        <v>1966</v>
      </c>
      <c r="AQ71" s="915"/>
      <c r="AR71" s="915"/>
      <c r="AS71" s="915"/>
      <c r="AT71" s="915"/>
      <c r="AU71" s="915">
        <v>117</v>
      </c>
      <c r="AV71" s="915"/>
      <c r="AW71" s="915"/>
      <c r="AX71" s="915"/>
      <c r="AY71" s="915"/>
      <c r="AZ71" s="961"/>
      <c r="BA71" s="961"/>
      <c r="BB71" s="961"/>
      <c r="BC71" s="961"/>
      <c r="BD71" s="962"/>
      <c r="BE71" s="265"/>
      <c r="BF71" s="265"/>
      <c r="BG71" s="265"/>
      <c r="BH71" s="265"/>
      <c r="BI71" s="265"/>
      <c r="BJ71" s="265"/>
      <c r="BK71" s="265"/>
      <c r="BL71" s="265"/>
      <c r="BM71" s="265"/>
      <c r="BN71" s="265"/>
      <c r="BO71" s="265"/>
      <c r="BP71" s="265"/>
      <c r="BQ71" s="262">
        <v>65</v>
      </c>
      <c r="BR71" s="267"/>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6"/>
    </row>
    <row r="72" spans="1:131" s="247" customFormat="1" ht="26.25" customHeight="1" x14ac:dyDescent="0.15">
      <c r="A72" s="261">
        <v>5</v>
      </c>
      <c r="B72" s="957" t="s">
        <v>606</v>
      </c>
      <c r="C72" s="958"/>
      <c r="D72" s="958"/>
      <c r="E72" s="958"/>
      <c r="F72" s="958"/>
      <c r="G72" s="958"/>
      <c r="H72" s="958"/>
      <c r="I72" s="958"/>
      <c r="J72" s="958"/>
      <c r="K72" s="958"/>
      <c r="L72" s="958"/>
      <c r="M72" s="958"/>
      <c r="N72" s="958"/>
      <c r="O72" s="958"/>
      <c r="P72" s="959"/>
      <c r="Q72" s="960">
        <v>2578</v>
      </c>
      <c r="R72" s="915"/>
      <c r="S72" s="915"/>
      <c r="T72" s="915"/>
      <c r="U72" s="915"/>
      <c r="V72" s="915">
        <v>2531</v>
      </c>
      <c r="W72" s="915"/>
      <c r="X72" s="915"/>
      <c r="Y72" s="915"/>
      <c r="Z72" s="915"/>
      <c r="AA72" s="915">
        <v>46</v>
      </c>
      <c r="AB72" s="915"/>
      <c r="AC72" s="915"/>
      <c r="AD72" s="915"/>
      <c r="AE72" s="915"/>
      <c r="AF72" s="915">
        <v>46</v>
      </c>
      <c r="AG72" s="915"/>
      <c r="AH72" s="915"/>
      <c r="AI72" s="915"/>
      <c r="AJ72" s="915"/>
      <c r="AK72" s="915">
        <v>5</v>
      </c>
      <c r="AL72" s="915"/>
      <c r="AM72" s="915"/>
      <c r="AN72" s="915"/>
      <c r="AO72" s="915"/>
      <c r="AP72" s="915">
        <v>1948</v>
      </c>
      <c r="AQ72" s="915"/>
      <c r="AR72" s="915"/>
      <c r="AS72" s="915"/>
      <c r="AT72" s="915"/>
      <c r="AU72" s="915">
        <v>80</v>
      </c>
      <c r="AV72" s="915"/>
      <c r="AW72" s="915"/>
      <c r="AX72" s="915"/>
      <c r="AY72" s="915"/>
      <c r="AZ72" s="961"/>
      <c r="BA72" s="961"/>
      <c r="BB72" s="961"/>
      <c r="BC72" s="961"/>
      <c r="BD72" s="962"/>
      <c r="BE72" s="265"/>
      <c r="BF72" s="265"/>
      <c r="BG72" s="265"/>
      <c r="BH72" s="265"/>
      <c r="BI72" s="265"/>
      <c r="BJ72" s="265"/>
      <c r="BK72" s="265"/>
      <c r="BL72" s="265"/>
      <c r="BM72" s="265"/>
      <c r="BN72" s="265"/>
      <c r="BO72" s="265"/>
      <c r="BP72" s="265"/>
      <c r="BQ72" s="262">
        <v>66</v>
      </c>
      <c r="BR72" s="267"/>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6"/>
    </row>
    <row r="73" spans="1:131" s="247" customFormat="1" ht="26.25" customHeight="1" x14ac:dyDescent="0.15">
      <c r="A73" s="261">
        <v>6</v>
      </c>
      <c r="B73" s="957" t="s">
        <v>607</v>
      </c>
      <c r="C73" s="958"/>
      <c r="D73" s="958"/>
      <c r="E73" s="958"/>
      <c r="F73" s="958"/>
      <c r="G73" s="958"/>
      <c r="H73" s="958"/>
      <c r="I73" s="958"/>
      <c r="J73" s="958"/>
      <c r="K73" s="958"/>
      <c r="L73" s="958"/>
      <c r="M73" s="958"/>
      <c r="N73" s="958"/>
      <c r="O73" s="958"/>
      <c r="P73" s="959"/>
      <c r="Q73" s="960">
        <v>70</v>
      </c>
      <c r="R73" s="915"/>
      <c r="S73" s="915"/>
      <c r="T73" s="915"/>
      <c r="U73" s="915"/>
      <c r="V73" s="915">
        <v>64</v>
      </c>
      <c r="W73" s="915"/>
      <c r="X73" s="915"/>
      <c r="Y73" s="915"/>
      <c r="Z73" s="915"/>
      <c r="AA73" s="915">
        <v>6</v>
      </c>
      <c r="AB73" s="915"/>
      <c r="AC73" s="915"/>
      <c r="AD73" s="915"/>
      <c r="AE73" s="915"/>
      <c r="AF73" s="915">
        <v>6</v>
      </c>
      <c r="AG73" s="915"/>
      <c r="AH73" s="915"/>
      <c r="AI73" s="915"/>
      <c r="AJ73" s="915"/>
      <c r="AK73" s="915" t="s">
        <v>597</v>
      </c>
      <c r="AL73" s="915"/>
      <c r="AM73" s="915"/>
      <c r="AN73" s="915"/>
      <c r="AO73" s="915"/>
      <c r="AP73" s="915" t="s">
        <v>597</v>
      </c>
      <c r="AQ73" s="915"/>
      <c r="AR73" s="915"/>
      <c r="AS73" s="915"/>
      <c r="AT73" s="915"/>
      <c r="AU73" s="915" t="s">
        <v>597</v>
      </c>
      <c r="AV73" s="915"/>
      <c r="AW73" s="915"/>
      <c r="AX73" s="915"/>
      <c r="AY73" s="915"/>
      <c r="AZ73" s="961"/>
      <c r="BA73" s="961"/>
      <c r="BB73" s="961"/>
      <c r="BC73" s="961"/>
      <c r="BD73" s="962"/>
      <c r="BE73" s="265"/>
      <c r="BF73" s="265"/>
      <c r="BG73" s="265"/>
      <c r="BH73" s="265"/>
      <c r="BI73" s="265"/>
      <c r="BJ73" s="265"/>
      <c r="BK73" s="265"/>
      <c r="BL73" s="265"/>
      <c r="BM73" s="265"/>
      <c r="BN73" s="265"/>
      <c r="BO73" s="265"/>
      <c r="BP73" s="265"/>
      <c r="BQ73" s="262">
        <v>67</v>
      </c>
      <c r="BR73" s="267"/>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6"/>
    </row>
    <row r="74" spans="1:131" s="247" customFormat="1" ht="26.25" customHeight="1" x14ac:dyDescent="0.15">
      <c r="A74" s="261">
        <v>7</v>
      </c>
      <c r="B74" s="957" t="s">
        <v>608</v>
      </c>
      <c r="C74" s="958"/>
      <c r="D74" s="958"/>
      <c r="E74" s="958"/>
      <c r="F74" s="958"/>
      <c r="G74" s="958"/>
      <c r="H74" s="958"/>
      <c r="I74" s="958"/>
      <c r="J74" s="958"/>
      <c r="K74" s="958"/>
      <c r="L74" s="958"/>
      <c r="M74" s="958"/>
      <c r="N74" s="958"/>
      <c r="O74" s="958"/>
      <c r="P74" s="959"/>
      <c r="Q74" s="960">
        <v>17</v>
      </c>
      <c r="R74" s="915"/>
      <c r="S74" s="915"/>
      <c r="T74" s="915"/>
      <c r="U74" s="915"/>
      <c r="V74" s="915">
        <v>17</v>
      </c>
      <c r="W74" s="915"/>
      <c r="X74" s="915"/>
      <c r="Y74" s="915"/>
      <c r="Z74" s="915"/>
      <c r="AA74" s="915">
        <v>0</v>
      </c>
      <c r="AB74" s="915"/>
      <c r="AC74" s="915"/>
      <c r="AD74" s="915"/>
      <c r="AE74" s="915"/>
      <c r="AF74" s="915">
        <v>1</v>
      </c>
      <c r="AG74" s="915"/>
      <c r="AH74" s="915"/>
      <c r="AI74" s="915"/>
      <c r="AJ74" s="915"/>
      <c r="AK74" s="915">
        <v>6</v>
      </c>
      <c r="AL74" s="915"/>
      <c r="AM74" s="915"/>
      <c r="AN74" s="915"/>
      <c r="AO74" s="915"/>
      <c r="AP74" s="915" t="s">
        <v>597</v>
      </c>
      <c r="AQ74" s="915"/>
      <c r="AR74" s="915"/>
      <c r="AS74" s="915"/>
      <c r="AT74" s="915"/>
      <c r="AU74" s="915" t="s">
        <v>597</v>
      </c>
      <c r="AV74" s="915"/>
      <c r="AW74" s="915"/>
      <c r="AX74" s="915"/>
      <c r="AY74" s="915"/>
      <c r="AZ74" s="961"/>
      <c r="BA74" s="961"/>
      <c r="BB74" s="961"/>
      <c r="BC74" s="961"/>
      <c r="BD74" s="962"/>
      <c r="BE74" s="265"/>
      <c r="BF74" s="265"/>
      <c r="BG74" s="265"/>
      <c r="BH74" s="265"/>
      <c r="BI74" s="265"/>
      <c r="BJ74" s="265"/>
      <c r="BK74" s="265"/>
      <c r="BL74" s="265"/>
      <c r="BM74" s="265"/>
      <c r="BN74" s="265"/>
      <c r="BO74" s="265"/>
      <c r="BP74" s="265"/>
      <c r="BQ74" s="262">
        <v>68</v>
      </c>
      <c r="BR74" s="267"/>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6"/>
    </row>
    <row r="75" spans="1:131" s="247" customFormat="1" ht="26.25" customHeight="1" x14ac:dyDescent="0.15">
      <c r="A75" s="261">
        <v>8</v>
      </c>
      <c r="B75" s="957" t="s">
        <v>609</v>
      </c>
      <c r="C75" s="958"/>
      <c r="D75" s="958"/>
      <c r="E75" s="958"/>
      <c r="F75" s="958"/>
      <c r="G75" s="958"/>
      <c r="H75" s="958"/>
      <c r="I75" s="958"/>
      <c r="J75" s="958"/>
      <c r="K75" s="958"/>
      <c r="L75" s="958"/>
      <c r="M75" s="958"/>
      <c r="N75" s="958"/>
      <c r="O75" s="958"/>
      <c r="P75" s="959"/>
      <c r="Q75" s="963">
        <v>342</v>
      </c>
      <c r="R75" s="964"/>
      <c r="S75" s="964"/>
      <c r="T75" s="964"/>
      <c r="U75" s="914"/>
      <c r="V75" s="965">
        <v>286</v>
      </c>
      <c r="W75" s="964"/>
      <c r="X75" s="964"/>
      <c r="Y75" s="964"/>
      <c r="Z75" s="914"/>
      <c r="AA75" s="965">
        <v>56</v>
      </c>
      <c r="AB75" s="964"/>
      <c r="AC75" s="964"/>
      <c r="AD75" s="964"/>
      <c r="AE75" s="914"/>
      <c r="AF75" s="965">
        <v>56</v>
      </c>
      <c r="AG75" s="964"/>
      <c r="AH75" s="964"/>
      <c r="AI75" s="964"/>
      <c r="AJ75" s="914"/>
      <c r="AK75" s="965" t="s">
        <v>597</v>
      </c>
      <c r="AL75" s="964"/>
      <c r="AM75" s="964"/>
      <c r="AN75" s="964"/>
      <c r="AO75" s="914"/>
      <c r="AP75" s="965" t="s">
        <v>597</v>
      </c>
      <c r="AQ75" s="964"/>
      <c r="AR75" s="964"/>
      <c r="AS75" s="964"/>
      <c r="AT75" s="914"/>
      <c r="AU75" s="965" t="s">
        <v>597</v>
      </c>
      <c r="AV75" s="964"/>
      <c r="AW75" s="964"/>
      <c r="AX75" s="964"/>
      <c r="AY75" s="914"/>
      <c r="AZ75" s="961"/>
      <c r="BA75" s="961"/>
      <c r="BB75" s="961"/>
      <c r="BC75" s="961"/>
      <c r="BD75" s="962"/>
      <c r="BE75" s="265"/>
      <c r="BF75" s="265"/>
      <c r="BG75" s="265"/>
      <c r="BH75" s="265"/>
      <c r="BI75" s="265"/>
      <c r="BJ75" s="265"/>
      <c r="BK75" s="265"/>
      <c r="BL75" s="265"/>
      <c r="BM75" s="265"/>
      <c r="BN75" s="265"/>
      <c r="BO75" s="265"/>
      <c r="BP75" s="265"/>
      <c r="BQ75" s="262">
        <v>69</v>
      </c>
      <c r="BR75" s="267"/>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6"/>
    </row>
    <row r="76" spans="1:131" s="247" customFormat="1" ht="26.25" customHeight="1" x14ac:dyDescent="0.15">
      <c r="A76" s="261">
        <v>9</v>
      </c>
      <c r="B76" s="957" t="s">
        <v>610</v>
      </c>
      <c r="C76" s="958"/>
      <c r="D76" s="958"/>
      <c r="E76" s="958"/>
      <c r="F76" s="958"/>
      <c r="G76" s="958"/>
      <c r="H76" s="958"/>
      <c r="I76" s="958"/>
      <c r="J76" s="958"/>
      <c r="K76" s="958"/>
      <c r="L76" s="958"/>
      <c r="M76" s="958"/>
      <c r="N76" s="958"/>
      <c r="O76" s="958"/>
      <c r="P76" s="959"/>
      <c r="Q76" s="963">
        <v>157056</v>
      </c>
      <c r="R76" s="964"/>
      <c r="S76" s="964"/>
      <c r="T76" s="964"/>
      <c r="U76" s="914"/>
      <c r="V76" s="965">
        <v>149362</v>
      </c>
      <c r="W76" s="964"/>
      <c r="X76" s="964"/>
      <c r="Y76" s="964"/>
      <c r="Z76" s="914"/>
      <c r="AA76" s="965">
        <v>7694</v>
      </c>
      <c r="AB76" s="964"/>
      <c r="AC76" s="964"/>
      <c r="AD76" s="964"/>
      <c r="AE76" s="914"/>
      <c r="AF76" s="965">
        <v>7694</v>
      </c>
      <c r="AG76" s="964"/>
      <c r="AH76" s="964"/>
      <c r="AI76" s="964"/>
      <c r="AJ76" s="914"/>
      <c r="AK76" s="965">
        <v>1365</v>
      </c>
      <c r="AL76" s="964"/>
      <c r="AM76" s="964"/>
      <c r="AN76" s="964"/>
      <c r="AO76" s="914"/>
      <c r="AP76" s="965" t="s">
        <v>597</v>
      </c>
      <c r="AQ76" s="964"/>
      <c r="AR76" s="964"/>
      <c r="AS76" s="964"/>
      <c r="AT76" s="914"/>
      <c r="AU76" s="965" t="s">
        <v>597</v>
      </c>
      <c r="AV76" s="964"/>
      <c r="AW76" s="964"/>
      <c r="AX76" s="964"/>
      <c r="AY76" s="914"/>
      <c r="AZ76" s="961"/>
      <c r="BA76" s="961"/>
      <c r="BB76" s="961"/>
      <c r="BC76" s="961"/>
      <c r="BD76" s="962"/>
      <c r="BE76" s="265"/>
      <c r="BF76" s="265"/>
      <c r="BG76" s="265"/>
      <c r="BH76" s="265"/>
      <c r="BI76" s="265"/>
      <c r="BJ76" s="265"/>
      <c r="BK76" s="265"/>
      <c r="BL76" s="265"/>
      <c r="BM76" s="265"/>
      <c r="BN76" s="265"/>
      <c r="BO76" s="265"/>
      <c r="BP76" s="265"/>
      <c r="BQ76" s="262">
        <v>70</v>
      </c>
      <c r="BR76" s="267"/>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6"/>
    </row>
    <row r="77" spans="1:131" s="247" customFormat="1" ht="26.25" customHeight="1" x14ac:dyDescent="0.15">
      <c r="A77" s="261">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5"/>
      <c r="BF77" s="265"/>
      <c r="BG77" s="265"/>
      <c r="BH77" s="265"/>
      <c r="BI77" s="265"/>
      <c r="BJ77" s="265"/>
      <c r="BK77" s="265"/>
      <c r="BL77" s="265"/>
      <c r="BM77" s="265"/>
      <c r="BN77" s="265"/>
      <c r="BO77" s="265"/>
      <c r="BP77" s="265"/>
      <c r="BQ77" s="262">
        <v>71</v>
      </c>
      <c r="BR77" s="267"/>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6"/>
    </row>
    <row r="78" spans="1:131" s="247" customFormat="1" ht="26.25" customHeight="1" x14ac:dyDescent="0.15">
      <c r="A78" s="261">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5"/>
      <c r="BF78" s="265"/>
      <c r="BG78" s="265"/>
      <c r="BH78" s="265"/>
      <c r="BI78" s="265"/>
      <c r="BJ78" s="268"/>
      <c r="BK78" s="268"/>
      <c r="BL78" s="268"/>
      <c r="BM78" s="268"/>
      <c r="BN78" s="268"/>
      <c r="BO78" s="265"/>
      <c r="BP78" s="265"/>
      <c r="BQ78" s="262">
        <v>72</v>
      </c>
      <c r="BR78" s="267"/>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6"/>
    </row>
    <row r="79" spans="1:131" s="247" customFormat="1" ht="26.25" customHeight="1" x14ac:dyDescent="0.15">
      <c r="A79" s="261">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5"/>
      <c r="BF79" s="265"/>
      <c r="BG79" s="265"/>
      <c r="BH79" s="265"/>
      <c r="BI79" s="265"/>
      <c r="BJ79" s="268"/>
      <c r="BK79" s="268"/>
      <c r="BL79" s="268"/>
      <c r="BM79" s="268"/>
      <c r="BN79" s="268"/>
      <c r="BO79" s="265"/>
      <c r="BP79" s="265"/>
      <c r="BQ79" s="262">
        <v>73</v>
      </c>
      <c r="BR79" s="267"/>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6"/>
    </row>
    <row r="80" spans="1:131" s="247" customFormat="1" ht="26.25" customHeight="1" x14ac:dyDescent="0.15">
      <c r="A80" s="261">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5"/>
      <c r="BF80" s="265"/>
      <c r="BG80" s="265"/>
      <c r="BH80" s="265"/>
      <c r="BI80" s="265"/>
      <c r="BJ80" s="265"/>
      <c r="BK80" s="265"/>
      <c r="BL80" s="265"/>
      <c r="BM80" s="265"/>
      <c r="BN80" s="265"/>
      <c r="BO80" s="265"/>
      <c r="BP80" s="265"/>
      <c r="BQ80" s="262">
        <v>74</v>
      </c>
      <c r="BR80" s="267"/>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6"/>
    </row>
    <row r="81" spans="1:131" s="247" customFormat="1" ht="26.25" customHeight="1" x14ac:dyDescent="0.15">
      <c r="A81" s="261">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5"/>
      <c r="BF81" s="265"/>
      <c r="BG81" s="265"/>
      <c r="BH81" s="265"/>
      <c r="BI81" s="265"/>
      <c r="BJ81" s="265"/>
      <c r="BK81" s="265"/>
      <c r="BL81" s="265"/>
      <c r="BM81" s="265"/>
      <c r="BN81" s="265"/>
      <c r="BO81" s="265"/>
      <c r="BP81" s="265"/>
      <c r="BQ81" s="262">
        <v>75</v>
      </c>
      <c r="BR81" s="267"/>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6"/>
    </row>
    <row r="82" spans="1:131" s="247" customFormat="1" ht="26.25" customHeight="1" x14ac:dyDescent="0.15">
      <c r="A82" s="261">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5"/>
      <c r="BF82" s="265"/>
      <c r="BG82" s="265"/>
      <c r="BH82" s="265"/>
      <c r="BI82" s="265"/>
      <c r="BJ82" s="265"/>
      <c r="BK82" s="265"/>
      <c r="BL82" s="265"/>
      <c r="BM82" s="265"/>
      <c r="BN82" s="265"/>
      <c r="BO82" s="265"/>
      <c r="BP82" s="265"/>
      <c r="BQ82" s="262">
        <v>76</v>
      </c>
      <c r="BR82" s="267"/>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6"/>
    </row>
    <row r="83" spans="1:131" s="247" customFormat="1" ht="26.25" customHeight="1" x14ac:dyDescent="0.15">
      <c r="A83" s="261">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5"/>
      <c r="BF83" s="265"/>
      <c r="BG83" s="265"/>
      <c r="BH83" s="265"/>
      <c r="BI83" s="265"/>
      <c r="BJ83" s="265"/>
      <c r="BK83" s="265"/>
      <c r="BL83" s="265"/>
      <c r="BM83" s="265"/>
      <c r="BN83" s="265"/>
      <c r="BO83" s="265"/>
      <c r="BP83" s="265"/>
      <c r="BQ83" s="262">
        <v>77</v>
      </c>
      <c r="BR83" s="267"/>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6"/>
    </row>
    <row r="84" spans="1:131" s="247" customFormat="1" ht="26.25" customHeight="1" x14ac:dyDescent="0.15">
      <c r="A84" s="261">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5"/>
      <c r="BF84" s="265"/>
      <c r="BG84" s="265"/>
      <c r="BH84" s="265"/>
      <c r="BI84" s="265"/>
      <c r="BJ84" s="265"/>
      <c r="BK84" s="265"/>
      <c r="BL84" s="265"/>
      <c r="BM84" s="265"/>
      <c r="BN84" s="265"/>
      <c r="BO84" s="265"/>
      <c r="BP84" s="265"/>
      <c r="BQ84" s="262">
        <v>78</v>
      </c>
      <c r="BR84" s="267"/>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6"/>
    </row>
    <row r="85" spans="1:131" s="247" customFormat="1" ht="26.25" customHeight="1" x14ac:dyDescent="0.15">
      <c r="A85" s="261">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5"/>
      <c r="BF85" s="265"/>
      <c r="BG85" s="265"/>
      <c r="BH85" s="265"/>
      <c r="BI85" s="265"/>
      <c r="BJ85" s="265"/>
      <c r="BK85" s="265"/>
      <c r="BL85" s="265"/>
      <c r="BM85" s="265"/>
      <c r="BN85" s="265"/>
      <c r="BO85" s="265"/>
      <c r="BP85" s="265"/>
      <c r="BQ85" s="262">
        <v>79</v>
      </c>
      <c r="BR85" s="267"/>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6"/>
    </row>
    <row r="86" spans="1:131" s="247" customFormat="1" ht="26.25" customHeight="1" x14ac:dyDescent="0.15">
      <c r="A86" s="261">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5"/>
      <c r="BF86" s="265"/>
      <c r="BG86" s="265"/>
      <c r="BH86" s="265"/>
      <c r="BI86" s="265"/>
      <c r="BJ86" s="265"/>
      <c r="BK86" s="265"/>
      <c r="BL86" s="265"/>
      <c r="BM86" s="265"/>
      <c r="BN86" s="265"/>
      <c r="BO86" s="265"/>
      <c r="BP86" s="265"/>
      <c r="BQ86" s="262">
        <v>80</v>
      </c>
      <c r="BR86" s="267"/>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6"/>
    </row>
    <row r="87" spans="1:131" s="247" customFormat="1" ht="26.25" customHeight="1" x14ac:dyDescent="0.15">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6"/>
    </row>
    <row r="88" spans="1:131" s="247" customFormat="1" ht="26.25" customHeight="1" thickBot="1" x14ac:dyDescent="0.2">
      <c r="A88" s="264" t="s">
        <v>391</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8089</v>
      </c>
      <c r="AG88" s="926"/>
      <c r="AH88" s="926"/>
      <c r="AI88" s="926"/>
      <c r="AJ88" s="926"/>
      <c r="AK88" s="923"/>
      <c r="AL88" s="923"/>
      <c r="AM88" s="923"/>
      <c r="AN88" s="923"/>
      <c r="AO88" s="923"/>
      <c r="AP88" s="926">
        <v>3914</v>
      </c>
      <c r="AQ88" s="926"/>
      <c r="AR88" s="926"/>
      <c r="AS88" s="926"/>
      <c r="AT88" s="926"/>
      <c r="AU88" s="926">
        <v>197</v>
      </c>
      <c r="AV88" s="926"/>
      <c r="AW88" s="926"/>
      <c r="AX88" s="926"/>
      <c r="AY88" s="926"/>
      <c r="AZ88" s="931"/>
      <c r="BA88" s="931"/>
      <c r="BB88" s="931"/>
      <c r="BC88" s="931"/>
      <c r="BD88" s="932"/>
      <c r="BE88" s="265"/>
      <c r="BF88" s="265"/>
      <c r="BG88" s="265"/>
      <c r="BH88" s="265"/>
      <c r="BI88" s="265"/>
      <c r="BJ88" s="265"/>
      <c r="BK88" s="265"/>
      <c r="BL88" s="265"/>
      <c r="BM88" s="265"/>
      <c r="BN88" s="265"/>
      <c r="BO88" s="265"/>
      <c r="BP88" s="265"/>
      <c r="BQ88" s="262">
        <v>82</v>
      </c>
      <c r="BR88" s="267"/>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6"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436</v>
      </c>
      <c r="AG109" s="979"/>
      <c r="AH109" s="979"/>
      <c r="AI109" s="979"/>
      <c r="AJ109" s="980"/>
      <c r="AK109" s="978" t="s">
        <v>307</v>
      </c>
      <c r="AL109" s="979"/>
      <c r="AM109" s="979"/>
      <c r="AN109" s="979"/>
      <c r="AO109" s="980"/>
      <c r="AP109" s="978" t="s">
        <v>437</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436</v>
      </c>
      <c r="BW109" s="979"/>
      <c r="BX109" s="979"/>
      <c r="BY109" s="979"/>
      <c r="BZ109" s="980"/>
      <c r="CA109" s="978" t="s">
        <v>307</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436</v>
      </c>
      <c r="DM109" s="979"/>
      <c r="DN109" s="979"/>
      <c r="DO109" s="979"/>
      <c r="DP109" s="980"/>
      <c r="DQ109" s="978" t="s">
        <v>307</v>
      </c>
      <c r="DR109" s="979"/>
      <c r="DS109" s="979"/>
      <c r="DT109" s="979"/>
      <c r="DU109" s="980"/>
      <c r="DV109" s="978" t="s">
        <v>437</v>
      </c>
      <c r="DW109" s="979"/>
      <c r="DX109" s="979"/>
      <c r="DY109" s="979"/>
      <c r="DZ109" s="981"/>
    </row>
    <row r="110" spans="1:131" s="246"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746953</v>
      </c>
      <c r="AB110" s="986"/>
      <c r="AC110" s="986"/>
      <c r="AD110" s="986"/>
      <c r="AE110" s="987"/>
      <c r="AF110" s="988">
        <v>739858</v>
      </c>
      <c r="AG110" s="986"/>
      <c r="AH110" s="986"/>
      <c r="AI110" s="986"/>
      <c r="AJ110" s="987"/>
      <c r="AK110" s="988">
        <v>723162</v>
      </c>
      <c r="AL110" s="986"/>
      <c r="AM110" s="986"/>
      <c r="AN110" s="986"/>
      <c r="AO110" s="987"/>
      <c r="AP110" s="989">
        <v>17.600000000000001</v>
      </c>
      <c r="AQ110" s="990"/>
      <c r="AR110" s="990"/>
      <c r="AS110" s="990"/>
      <c r="AT110" s="991"/>
      <c r="AU110" s="992" t="s">
        <v>72</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6393331</v>
      </c>
      <c r="BR110" s="1021"/>
      <c r="BS110" s="1021"/>
      <c r="BT110" s="1021"/>
      <c r="BU110" s="1021"/>
      <c r="BV110" s="1021">
        <v>6720513</v>
      </c>
      <c r="BW110" s="1021"/>
      <c r="BX110" s="1021"/>
      <c r="BY110" s="1021"/>
      <c r="BZ110" s="1021"/>
      <c r="CA110" s="1021">
        <v>7148684</v>
      </c>
      <c r="CB110" s="1021"/>
      <c r="CC110" s="1021"/>
      <c r="CD110" s="1021"/>
      <c r="CE110" s="1021"/>
      <c r="CF110" s="1035">
        <v>174.5</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412</v>
      </c>
      <c r="DM110" s="1021"/>
      <c r="DN110" s="1021"/>
      <c r="DO110" s="1021"/>
      <c r="DP110" s="1021"/>
      <c r="DQ110" s="1021" t="s">
        <v>416</v>
      </c>
      <c r="DR110" s="1021"/>
      <c r="DS110" s="1021"/>
      <c r="DT110" s="1021"/>
      <c r="DU110" s="1021"/>
      <c r="DV110" s="1022" t="s">
        <v>444</v>
      </c>
      <c r="DW110" s="1022"/>
      <c r="DX110" s="1022"/>
      <c r="DY110" s="1022"/>
      <c r="DZ110" s="1023"/>
    </row>
    <row r="111" spans="1:131" s="246"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446</v>
      </c>
      <c r="AB111" s="1028"/>
      <c r="AC111" s="1028"/>
      <c r="AD111" s="1028"/>
      <c r="AE111" s="1029"/>
      <c r="AF111" s="1030" t="s">
        <v>416</v>
      </c>
      <c r="AG111" s="1028"/>
      <c r="AH111" s="1028"/>
      <c r="AI111" s="1028"/>
      <c r="AJ111" s="1029"/>
      <c r="AK111" s="1030" t="s">
        <v>447</v>
      </c>
      <c r="AL111" s="1028"/>
      <c r="AM111" s="1028"/>
      <c r="AN111" s="1028"/>
      <c r="AO111" s="1029"/>
      <c r="AP111" s="1031" t="s">
        <v>448</v>
      </c>
      <c r="AQ111" s="1032"/>
      <c r="AR111" s="1032"/>
      <c r="AS111" s="1032"/>
      <c r="AT111" s="1033"/>
      <c r="AU111" s="994"/>
      <c r="AV111" s="995"/>
      <c r="AW111" s="995"/>
      <c r="AX111" s="995"/>
      <c r="AY111" s="995"/>
      <c r="AZ111" s="1043" t="s">
        <v>449</v>
      </c>
      <c r="BA111" s="1044"/>
      <c r="BB111" s="1044"/>
      <c r="BC111" s="1044"/>
      <c r="BD111" s="1044"/>
      <c r="BE111" s="1044"/>
      <c r="BF111" s="1044"/>
      <c r="BG111" s="1044"/>
      <c r="BH111" s="1044"/>
      <c r="BI111" s="1044"/>
      <c r="BJ111" s="1044"/>
      <c r="BK111" s="1044"/>
      <c r="BL111" s="1044"/>
      <c r="BM111" s="1044"/>
      <c r="BN111" s="1044"/>
      <c r="BO111" s="1044"/>
      <c r="BP111" s="1045"/>
      <c r="BQ111" s="1013">
        <v>232860</v>
      </c>
      <c r="BR111" s="1014"/>
      <c r="BS111" s="1014"/>
      <c r="BT111" s="1014"/>
      <c r="BU111" s="1014"/>
      <c r="BV111" s="1014">
        <v>205139</v>
      </c>
      <c r="BW111" s="1014"/>
      <c r="BX111" s="1014"/>
      <c r="BY111" s="1014"/>
      <c r="BZ111" s="1014"/>
      <c r="CA111" s="1014">
        <v>178194</v>
      </c>
      <c r="CB111" s="1014"/>
      <c r="CC111" s="1014"/>
      <c r="CD111" s="1014"/>
      <c r="CE111" s="1014"/>
      <c r="CF111" s="1008">
        <v>4.3</v>
      </c>
      <c r="CG111" s="1009"/>
      <c r="CH111" s="1009"/>
      <c r="CI111" s="1009"/>
      <c r="CJ111" s="1009"/>
      <c r="CK111" s="1039"/>
      <c r="CL111" s="1040"/>
      <c r="CM111" s="1010" t="s">
        <v>450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416</v>
      </c>
      <c r="DH111" s="1014"/>
      <c r="DI111" s="1014"/>
      <c r="DJ111" s="1014"/>
      <c r="DK111" s="1014"/>
      <c r="DL111" s="1014" t="s">
        <v>416</v>
      </c>
      <c r="DM111" s="1014"/>
      <c r="DN111" s="1014"/>
      <c r="DO111" s="1014"/>
      <c r="DP111" s="1014"/>
      <c r="DQ111" s="1014" t="s">
        <v>447</v>
      </c>
      <c r="DR111" s="1014"/>
      <c r="DS111" s="1014"/>
      <c r="DT111" s="1014"/>
      <c r="DU111" s="1014"/>
      <c r="DV111" s="1015" t="s">
        <v>448</v>
      </c>
      <c r="DW111" s="1015"/>
      <c r="DX111" s="1015"/>
      <c r="DY111" s="1015"/>
      <c r="DZ111" s="1016"/>
    </row>
    <row r="112" spans="1:131" s="246" customFormat="1" ht="26.25" customHeight="1" x14ac:dyDescent="0.15">
      <c r="A112" s="1046" t="s">
        <v>451</v>
      </c>
      <c r="B112" s="1047"/>
      <c r="C112" s="1044" t="s">
        <v>452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412</v>
      </c>
      <c r="AB112" s="1053"/>
      <c r="AC112" s="1053"/>
      <c r="AD112" s="1053"/>
      <c r="AE112" s="1054"/>
      <c r="AF112" s="1055" t="s">
        <v>447</v>
      </c>
      <c r="AG112" s="1053"/>
      <c r="AH112" s="1053"/>
      <c r="AI112" s="1053"/>
      <c r="AJ112" s="1054"/>
      <c r="AK112" s="1055" t="s">
        <v>448</v>
      </c>
      <c r="AL112" s="1053"/>
      <c r="AM112" s="1053"/>
      <c r="AN112" s="1053"/>
      <c r="AO112" s="1054"/>
      <c r="AP112" s="1056" t="s">
        <v>416</v>
      </c>
      <c r="AQ112" s="1057"/>
      <c r="AR112" s="1057"/>
      <c r="AS112" s="1057"/>
      <c r="AT112" s="1058"/>
      <c r="AU112" s="994"/>
      <c r="AV112" s="995"/>
      <c r="AW112" s="995"/>
      <c r="AX112" s="995"/>
      <c r="AY112" s="995"/>
      <c r="AZ112" s="1043" t="s">
        <v>453</v>
      </c>
      <c r="BA112" s="1044"/>
      <c r="BB112" s="1044"/>
      <c r="BC112" s="1044"/>
      <c r="BD112" s="1044"/>
      <c r="BE112" s="1044"/>
      <c r="BF112" s="1044"/>
      <c r="BG112" s="1044"/>
      <c r="BH112" s="1044"/>
      <c r="BI112" s="1044"/>
      <c r="BJ112" s="1044"/>
      <c r="BK112" s="1044"/>
      <c r="BL112" s="1044"/>
      <c r="BM112" s="1044"/>
      <c r="BN112" s="1044"/>
      <c r="BO112" s="1044"/>
      <c r="BP112" s="1045"/>
      <c r="BQ112" s="1013">
        <v>3802832</v>
      </c>
      <c r="BR112" s="1014"/>
      <c r="BS112" s="1014"/>
      <c r="BT112" s="1014"/>
      <c r="BU112" s="1014"/>
      <c r="BV112" s="1014">
        <v>3625264</v>
      </c>
      <c r="BW112" s="1014"/>
      <c r="BX112" s="1014"/>
      <c r="BY112" s="1014"/>
      <c r="BZ112" s="1014"/>
      <c r="CA112" s="1014">
        <v>3537722</v>
      </c>
      <c r="CB112" s="1014"/>
      <c r="CC112" s="1014"/>
      <c r="CD112" s="1014"/>
      <c r="CE112" s="1014"/>
      <c r="CF112" s="1008">
        <v>86.3</v>
      </c>
      <c r="CG112" s="1009"/>
      <c r="CH112" s="1009"/>
      <c r="CI112" s="1009"/>
      <c r="CJ112" s="1009"/>
      <c r="CK112" s="1039"/>
      <c r="CL112" s="1040"/>
      <c r="CM112" s="1010" t="s">
        <v>454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446</v>
      </c>
      <c r="DM112" s="1014"/>
      <c r="DN112" s="1014"/>
      <c r="DO112" s="1014"/>
      <c r="DP112" s="1014"/>
      <c r="DQ112" s="1014" t="s">
        <v>448</v>
      </c>
      <c r="DR112" s="1014"/>
      <c r="DS112" s="1014"/>
      <c r="DT112" s="1014"/>
      <c r="DU112" s="1014"/>
      <c r="DV112" s="1015" t="s">
        <v>455</v>
      </c>
      <c r="DW112" s="1015"/>
      <c r="DX112" s="1015"/>
      <c r="DY112" s="1015"/>
      <c r="DZ112" s="1016"/>
    </row>
    <row r="113" spans="1:130" s="246" customFormat="1" ht="26.25" customHeight="1" x14ac:dyDescent="0.15">
      <c r="A113" s="1048"/>
      <c r="B113" s="1049"/>
      <c r="C113" s="1044" t="s">
        <v>456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377026</v>
      </c>
      <c r="AB113" s="1028"/>
      <c r="AC113" s="1028"/>
      <c r="AD113" s="1028"/>
      <c r="AE113" s="1029"/>
      <c r="AF113" s="1030">
        <v>351719</v>
      </c>
      <c r="AG113" s="1028"/>
      <c r="AH113" s="1028"/>
      <c r="AI113" s="1028"/>
      <c r="AJ113" s="1029"/>
      <c r="AK113" s="1030">
        <v>356278</v>
      </c>
      <c r="AL113" s="1028"/>
      <c r="AM113" s="1028"/>
      <c r="AN113" s="1028"/>
      <c r="AO113" s="1029"/>
      <c r="AP113" s="1031">
        <v>8.6999999999999993</v>
      </c>
      <c r="AQ113" s="1032"/>
      <c r="AR113" s="1032"/>
      <c r="AS113" s="1032"/>
      <c r="AT113" s="1033"/>
      <c r="AU113" s="994"/>
      <c r="AV113" s="995"/>
      <c r="AW113" s="995"/>
      <c r="AX113" s="995"/>
      <c r="AY113" s="995"/>
      <c r="AZ113" s="1043" t="s">
        <v>457</v>
      </c>
      <c r="BA113" s="1044"/>
      <c r="BB113" s="1044"/>
      <c r="BC113" s="1044"/>
      <c r="BD113" s="1044"/>
      <c r="BE113" s="1044"/>
      <c r="BF113" s="1044"/>
      <c r="BG113" s="1044"/>
      <c r="BH113" s="1044"/>
      <c r="BI113" s="1044"/>
      <c r="BJ113" s="1044"/>
      <c r="BK113" s="1044"/>
      <c r="BL113" s="1044"/>
      <c r="BM113" s="1044"/>
      <c r="BN113" s="1044"/>
      <c r="BO113" s="1044"/>
      <c r="BP113" s="1045"/>
      <c r="BQ113" s="1013">
        <v>178988</v>
      </c>
      <c r="BR113" s="1014"/>
      <c r="BS113" s="1014"/>
      <c r="BT113" s="1014"/>
      <c r="BU113" s="1014"/>
      <c r="BV113" s="1014">
        <v>181785</v>
      </c>
      <c r="BW113" s="1014"/>
      <c r="BX113" s="1014"/>
      <c r="BY113" s="1014"/>
      <c r="BZ113" s="1014"/>
      <c r="CA113" s="1014">
        <v>197075</v>
      </c>
      <c r="CB113" s="1014"/>
      <c r="CC113" s="1014"/>
      <c r="CD113" s="1014"/>
      <c r="CE113" s="1014"/>
      <c r="CF113" s="1008">
        <v>4.8</v>
      </c>
      <c r="CG113" s="1009"/>
      <c r="CH113" s="1009"/>
      <c r="CI113" s="1009"/>
      <c r="CJ113" s="1009"/>
      <c r="CK113" s="1039"/>
      <c r="CL113" s="1040"/>
      <c r="CM113" s="1010" t="s">
        <v>458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447</v>
      </c>
      <c r="DH113" s="1053"/>
      <c r="DI113" s="1053"/>
      <c r="DJ113" s="1053"/>
      <c r="DK113" s="1054"/>
      <c r="DL113" s="1055" t="s">
        <v>443</v>
      </c>
      <c r="DM113" s="1053"/>
      <c r="DN113" s="1053"/>
      <c r="DO113" s="1053"/>
      <c r="DP113" s="1054"/>
      <c r="DQ113" s="1055" t="s">
        <v>448</v>
      </c>
      <c r="DR113" s="1053"/>
      <c r="DS113" s="1053"/>
      <c r="DT113" s="1053"/>
      <c r="DU113" s="1054"/>
      <c r="DV113" s="1056" t="s">
        <v>447</v>
      </c>
      <c r="DW113" s="1057"/>
      <c r="DX113" s="1057"/>
      <c r="DY113" s="1057"/>
      <c r="DZ113" s="1058"/>
    </row>
    <row r="114" spans="1:130" s="246" customFormat="1" ht="26.25" customHeight="1" x14ac:dyDescent="0.15">
      <c r="A114" s="1048"/>
      <c r="B114" s="1049"/>
      <c r="C114" s="1044" t="s">
        <v>459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47017</v>
      </c>
      <c r="AB114" s="1053"/>
      <c r="AC114" s="1053"/>
      <c r="AD114" s="1053"/>
      <c r="AE114" s="1054"/>
      <c r="AF114" s="1055">
        <v>39939</v>
      </c>
      <c r="AG114" s="1053"/>
      <c r="AH114" s="1053"/>
      <c r="AI114" s="1053"/>
      <c r="AJ114" s="1054"/>
      <c r="AK114" s="1055">
        <v>38994</v>
      </c>
      <c r="AL114" s="1053"/>
      <c r="AM114" s="1053"/>
      <c r="AN114" s="1053"/>
      <c r="AO114" s="1054"/>
      <c r="AP114" s="1056">
        <v>1</v>
      </c>
      <c r="AQ114" s="1057"/>
      <c r="AR114" s="1057"/>
      <c r="AS114" s="1057"/>
      <c r="AT114" s="1058"/>
      <c r="AU114" s="994"/>
      <c r="AV114" s="995"/>
      <c r="AW114" s="995"/>
      <c r="AX114" s="995"/>
      <c r="AY114" s="995"/>
      <c r="AZ114" s="1043" t="s">
        <v>460</v>
      </c>
      <c r="BA114" s="1044"/>
      <c r="BB114" s="1044"/>
      <c r="BC114" s="1044"/>
      <c r="BD114" s="1044"/>
      <c r="BE114" s="1044"/>
      <c r="BF114" s="1044"/>
      <c r="BG114" s="1044"/>
      <c r="BH114" s="1044"/>
      <c r="BI114" s="1044"/>
      <c r="BJ114" s="1044"/>
      <c r="BK114" s="1044"/>
      <c r="BL114" s="1044"/>
      <c r="BM114" s="1044"/>
      <c r="BN114" s="1044"/>
      <c r="BO114" s="1044"/>
      <c r="BP114" s="1045"/>
      <c r="BQ114" s="1013">
        <v>1230684</v>
      </c>
      <c r="BR114" s="1014"/>
      <c r="BS114" s="1014"/>
      <c r="BT114" s="1014"/>
      <c r="BU114" s="1014"/>
      <c r="BV114" s="1014">
        <v>1194741</v>
      </c>
      <c r="BW114" s="1014"/>
      <c r="BX114" s="1014"/>
      <c r="BY114" s="1014"/>
      <c r="BZ114" s="1014"/>
      <c r="CA114" s="1014">
        <v>1148156</v>
      </c>
      <c r="CB114" s="1014"/>
      <c r="CC114" s="1014"/>
      <c r="CD114" s="1014"/>
      <c r="CE114" s="1014"/>
      <c r="CF114" s="1008">
        <v>28</v>
      </c>
      <c r="CG114" s="1009"/>
      <c r="CH114" s="1009"/>
      <c r="CI114" s="1009"/>
      <c r="CJ114" s="1009"/>
      <c r="CK114" s="1039"/>
      <c r="CL114" s="1040"/>
      <c r="CM114" s="1010" t="s">
        <v>461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447</v>
      </c>
      <c r="DH114" s="1053"/>
      <c r="DI114" s="1053"/>
      <c r="DJ114" s="1053"/>
      <c r="DK114" s="1054"/>
      <c r="DL114" s="1055" t="s">
        <v>448</v>
      </c>
      <c r="DM114" s="1053"/>
      <c r="DN114" s="1053"/>
      <c r="DO114" s="1053"/>
      <c r="DP114" s="1054"/>
      <c r="DQ114" s="1055" t="s">
        <v>446</v>
      </c>
      <c r="DR114" s="1053"/>
      <c r="DS114" s="1053"/>
      <c r="DT114" s="1053"/>
      <c r="DU114" s="1054"/>
      <c r="DV114" s="1056" t="s">
        <v>448</v>
      </c>
      <c r="DW114" s="1057"/>
      <c r="DX114" s="1057"/>
      <c r="DY114" s="1057"/>
      <c r="DZ114" s="1058"/>
    </row>
    <row r="115" spans="1:130" s="246" customFormat="1" ht="26.25" customHeight="1" x14ac:dyDescent="0.15">
      <c r="A115" s="1048"/>
      <c r="B115" s="1049"/>
      <c r="C115" s="1044" t="s">
        <v>462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28516</v>
      </c>
      <c r="AB115" s="1028"/>
      <c r="AC115" s="1028"/>
      <c r="AD115" s="1028"/>
      <c r="AE115" s="1029"/>
      <c r="AF115" s="1030">
        <v>27723</v>
      </c>
      <c r="AG115" s="1028"/>
      <c r="AH115" s="1028"/>
      <c r="AI115" s="1028"/>
      <c r="AJ115" s="1029"/>
      <c r="AK115" s="1030">
        <v>26945</v>
      </c>
      <c r="AL115" s="1028"/>
      <c r="AM115" s="1028"/>
      <c r="AN115" s="1028"/>
      <c r="AO115" s="1029"/>
      <c r="AP115" s="1031">
        <v>0.7</v>
      </c>
      <c r="AQ115" s="1032"/>
      <c r="AR115" s="1032"/>
      <c r="AS115" s="1032"/>
      <c r="AT115" s="1033"/>
      <c r="AU115" s="994"/>
      <c r="AV115" s="995"/>
      <c r="AW115" s="995"/>
      <c r="AX115" s="995"/>
      <c r="AY115" s="995"/>
      <c r="AZ115" s="1043" t="s">
        <v>463</v>
      </c>
      <c r="BA115" s="1044"/>
      <c r="BB115" s="1044"/>
      <c r="BC115" s="1044"/>
      <c r="BD115" s="1044"/>
      <c r="BE115" s="1044"/>
      <c r="BF115" s="1044"/>
      <c r="BG115" s="1044"/>
      <c r="BH115" s="1044"/>
      <c r="BI115" s="1044"/>
      <c r="BJ115" s="1044"/>
      <c r="BK115" s="1044"/>
      <c r="BL115" s="1044"/>
      <c r="BM115" s="1044"/>
      <c r="BN115" s="1044"/>
      <c r="BO115" s="1044"/>
      <c r="BP115" s="1045"/>
      <c r="BQ115" s="1013">
        <v>135479</v>
      </c>
      <c r="BR115" s="1014"/>
      <c r="BS115" s="1014"/>
      <c r="BT115" s="1014"/>
      <c r="BU115" s="1014"/>
      <c r="BV115" s="1014">
        <v>141156</v>
      </c>
      <c r="BW115" s="1014"/>
      <c r="BX115" s="1014"/>
      <c r="BY115" s="1014"/>
      <c r="BZ115" s="1014"/>
      <c r="CA115" s="1014">
        <v>150365</v>
      </c>
      <c r="CB115" s="1014"/>
      <c r="CC115" s="1014"/>
      <c r="CD115" s="1014"/>
      <c r="CE115" s="1014"/>
      <c r="CF115" s="1008">
        <v>3.7</v>
      </c>
      <c r="CG115" s="1009"/>
      <c r="CH115" s="1009"/>
      <c r="CI115" s="1009"/>
      <c r="CJ115" s="1009"/>
      <c r="CK115" s="1039"/>
      <c r="CL115" s="1040"/>
      <c r="CM115" s="1043" t="s">
        <v>464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455</v>
      </c>
      <c r="DH115" s="1053"/>
      <c r="DI115" s="1053"/>
      <c r="DJ115" s="1053"/>
      <c r="DK115" s="1054"/>
      <c r="DL115" s="1055" t="s">
        <v>465</v>
      </c>
      <c r="DM115" s="1053"/>
      <c r="DN115" s="1053"/>
      <c r="DO115" s="1053"/>
      <c r="DP115" s="1054"/>
      <c r="DQ115" s="1055" t="s">
        <v>448</v>
      </c>
      <c r="DR115" s="1053"/>
      <c r="DS115" s="1053"/>
      <c r="DT115" s="1053"/>
      <c r="DU115" s="1054"/>
      <c r="DV115" s="1056" t="s">
        <v>446</v>
      </c>
      <c r="DW115" s="1057"/>
      <c r="DX115" s="1057"/>
      <c r="DY115" s="1057"/>
      <c r="DZ115" s="1058"/>
    </row>
    <row r="116" spans="1:130" s="246" customFormat="1" ht="26.25" customHeight="1" x14ac:dyDescent="0.15">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446</v>
      </c>
      <c r="AB116" s="1053"/>
      <c r="AC116" s="1053"/>
      <c r="AD116" s="1053"/>
      <c r="AE116" s="1054"/>
      <c r="AF116" s="1055" t="s">
        <v>455</v>
      </c>
      <c r="AG116" s="1053"/>
      <c r="AH116" s="1053"/>
      <c r="AI116" s="1053"/>
      <c r="AJ116" s="1054"/>
      <c r="AK116" s="1055" t="s">
        <v>443</v>
      </c>
      <c r="AL116" s="1053"/>
      <c r="AM116" s="1053"/>
      <c r="AN116" s="1053"/>
      <c r="AO116" s="1054"/>
      <c r="AP116" s="1056" t="s">
        <v>412</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447</v>
      </c>
      <c r="BR116" s="1014"/>
      <c r="BS116" s="1014"/>
      <c r="BT116" s="1014"/>
      <c r="BU116" s="1014"/>
      <c r="BV116" s="1014" t="s">
        <v>455</v>
      </c>
      <c r="BW116" s="1014"/>
      <c r="BX116" s="1014"/>
      <c r="BY116" s="1014"/>
      <c r="BZ116" s="1014"/>
      <c r="CA116" s="1014" t="s">
        <v>447</v>
      </c>
      <c r="CB116" s="1014"/>
      <c r="CC116" s="1014"/>
      <c r="CD116" s="1014"/>
      <c r="CE116" s="1014"/>
      <c r="CF116" s="1008" t="s">
        <v>443</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232860</v>
      </c>
      <c r="DH116" s="1053"/>
      <c r="DI116" s="1053"/>
      <c r="DJ116" s="1053"/>
      <c r="DK116" s="1054"/>
      <c r="DL116" s="1055">
        <v>205139</v>
      </c>
      <c r="DM116" s="1053"/>
      <c r="DN116" s="1053"/>
      <c r="DO116" s="1053"/>
      <c r="DP116" s="1054"/>
      <c r="DQ116" s="1055">
        <v>178194</v>
      </c>
      <c r="DR116" s="1053"/>
      <c r="DS116" s="1053"/>
      <c r="DT116" s="1053"/>
      <c r="DU116" s="1054"/>
      <c r="DV116" s="1056">
        <v>4.3</v>
      </c>
      <c r="DW116" s="1057"/>
      <c r="DX116" s="1057"/>
      <c r="DY116" s="1057"/>
      <c r="DZ116" s="1058"/>
    </row>
    <row r="117" spans="1:130" s="246"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1199512</v>
      </c>
      <c r="AB117" s="1071"/>
      <c r="AC117" s="1071"/>
      <c r="AD117" s="1071"/>
      <c r="AE117" s="1072"/>
      <c r="AF117" s="1073">
        <v>1159239</v>
      </c>
      <c r="AG117" s="1071"/>
      <c r="AH117" s="1071"/>
      <c r="AI117" s="1071"/>
      <c r="AJ117" s="1072"/>
      <c r="AK117" s="1073">
        <v>1145379</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465</v>
      </c>
      <c r="BR117" s="1014"/>
      <c r="BS117" s="1014"/>
      <c r="BT117" s="1014"/>
      <c r="BU117" s="1014"/>
      <c r="BV117" s="1014" t="s">
        <v>416</v>
      </c>
      <c r="BW117" s="1014"/>
      <c r="BX117" s="1014"/>
      <c r="BY117" s="1014"/>
      <c r="BZ117" s="1014"/>
      <c r="CA117" s="1014" t="s">
        <v>416</v>
      </c>
      <c r="CB117" s="1014"/>
      <c r="CC117" s="1014"/>
      <c r="CD117" s="1014"/>
      <c r="CE117" s="1014"/>
      <c r="CF117" s="1008" t="s">
        <v>465</v>
      </c>
      <c r="CG117" s="1009"/>
      <c r="CH117" s="1009"/>
      <c r="CI117" s="1009"/>
      <c r="CJ117" s="1009"/>
      <c r="CK117" s="1039"/>
      <c r="CL117" s="1040"/>
      <c r="CM117" s="1010" t="s">
        <v>471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455</v>
      </c>
      <c r="DH117" s="1053"/>
      <c r="DI117" s="1053"/>
      <c r="DJ117" s="1053"/>
      <c r="DK117" s="1054"/>
      <c r="DL117" s="1055" t="s">
        <v>416</v>
      </c>
      <c r="DM117" s="1053"/>
      <c r="DN117" s="1053"/>
      <c r="DO117" s="1053"/>
      <c r="DP117" s="1054"/>
      <c r="DQ117" s="1055" t="s">
        <v>416</v>
      </c>
      <c r="DR117" s="1053"/>
      <c r="DS117" s="1053"/>
      <c r="DT117" s="1053"/>
      <c r="DU117" s="1054"/>
      <c r="DV117" s="1056" t="s">
        <v>444</v>
      </c>
      <c r="DW117" s="1057"/>
      <c r="DX117" s="1057"/>
      <c r="DY117" s="1057"/>
      <c r="DZ117" s="1058"/>
    </row>
    <row r="118" spans="1:130" s="246"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436</v>
      </c>
      <c r="AG118" s="979"/>
      <c r="AH118" s="979"/>
      <c r="AI118" s="979"/>
      <c r="AJ118" s="980"/>
      <c r="AK118" s="978" t="s">
        <v>307</v>
      </c>
      <c r="AL118" s="979"/>
      <c r="AM118" s="979"/>
      <c r="AN118" s="979"/>
      <c r="AO118" s="980"/>
      <c r="AP118" s="1065" t="s">
        <v>437</v>
      </c>
      <c r="AQ118" s="1066"/>
      <c r="AR118" s="1066"/>
      <c r="AS118" s="1066"/>
      <c r="AT118" s="1067"/>
      <c r="AU118" s="994"/>
      <c r="AV118" s="995"/>
      <c r="AW118" s="995"/>
      <c r="AX118" s="995"/>
      <c r="AY118" s="995"/>
      <c r="AZ118" s="1068" t="s">
        <v>472</v>
      </c>
      <c r="BA118" s="1059"/>
      <c r="BB118" s="1059"/>
      <c r="BC118" s="1059"/>
      <c r="BD118" s="1059"/>
      <c r="BE118" s="1059"/>
      <c r="BF118" s="1059"/>
      <c r="BG118" s="1059"/>
      <c r="BH118" s="1059"/>
      <c r="BI118" s="1059"/>
      <c r="BJ118" s="1059"/>
      <c r="BK118" s="1059"/>
      <c r="BL118" s="1059"/>
      <c r="BM118" s="1059"/>
      <c r="BN118" s="1059"/>
      <c r="BO118" s="1059"/>
      <c r="BP118" s="1060"/>
      <c r="BQ118" s="1091" t="s">
        <v>416</v>
      </c>
      <c r="BR118" s="1092"/>
      <c r="BS118" s="1092"/>
      <c r="BT118" s="1092"/>
      <c r="BU118" s="1092"/>
      <c r="BV118" s="1092" t="s">
        <v>455</v>
      </c>
      <c r="BW118" s="1092"/>
      <c r="BX118" s="1092"/>
      <c r="BY118" s="1092"/>
      <c r="BZ118" s="1092"/>
      <c r="CA118" s="1092" t="s">
        <v>455</v>
      </c>
      <c r="CB118" s="1092"/>
      <c r="CC118" s="1092"/>
      <c r="CD118" s="1092"/>
      <c r="CE118" s="1092"/>
      <c r="CF118" s="1008" t="s">
        <v>465</v>
      </c>
      <c r="CG118" s="1009"/>
      <c r="CH118" s="1009"/>
      <c r="CI118" s="1009"/>
      <c r="CJ118" s="1009"/>
      <c r="CK118" s="1039"/>
      <c r="CL118" s="1040"/>
      <c r="CM118" s="1010" t="s">
        <v>473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455</v>
      </c>
      <c r="DH118" s="1053"/>
      <c r="DI118" s="1053"/>
      <c r="DJ118" s="1053"/>
      <c r="DK118" s="1054"/>
      <c r="DL118" s="1055" t="s">
        <v>465</v>
      </c>
      <c r="DM118" s="1053"/>
      <c r="DN118" s="1053"/>
      <c r="DO118" s="1053"/>
      <c r="DP118" s="1054"/>
      <c r="DQ118" s="1055" t="s">
        <v>465</v>
      </c>
      <c r="DR118" s="1053"/>
      <c r="DS118" s="1053"/>
      <c r="DT118" s="1053"/>
      <c r="DU118" s="1054"/>
      <c r="DV118" s="1056" t="s">
        <v>455</v>
      </c>
      <c r="DW118" s="1057"/>
      <c r="DX118" s="1057"/>
      <c r="DY118" s="1057"/>
      <c r="DZ118" s="1058"/>
    </row>
    <row r="119" spans="1:130" s="246"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465</v>
      </c>
      <c r="AB119" s="986"/>
      <c r="AC119" s="986"/>
      <c r="AD119" s="986"/>
      <c r="AE119" s="987"/>
      <c r="AF119" s="988" t="s">
        <v>416</v>
      </c>
      <c r="AG119" s="986"/>
      <c r="AH119" s="986"/>
      <c r="AI119" s="986"/>
      <c r="AJ119" s="987"/>
      <c r="AK119" s="988" t="s">
        <v>412</v>
      </c>
      <c r="AL119" s="986"/>
      <c r="AM119" s="986"/>
      <c r="AN119" s="986"/>
      <c r="AO119" s="987"/>
      <c r="AP119" s="989" t="s">
        <v>465</v>
      </c>
      <c r="AQ119" s="990"/>
      <c r="AR119" s="990"/>
      <c r="AS119" s="990"/>
      <c r="AT119" s="991"/>
      <c r="AU119" s="996"/>
      <c r="AV119" s="997"/>
      <c r="AW119" s="997"/>
      <c r="AX119" s="997"/>
      <c r="AY119" s="997"/>
      <c r="AZ119" s="277" t="s">
        <v>187</v>
      </c>
      <c r="BA119" s="277"/>
      <c r="BB119" s="277"/>
      <c r="BC119" s="277"/>
      <c r="BD119" s="277"/>
      <c r="BE119" s="277"/>
      <c r="BF119" s="277"/>
      <c r="BG119" s="277"/>
      <c r="BH119" s="277"/>
      <c r="BI119" s="277"/>
      <c r="BJ119" s="277"/>
      <c r="BK119" s="277"/>
      <c r="BL119" s="277"/>
      <c r="BM119" s="277"/>
      <c r="BN119" s="277"/>
      <c r="BO119" s="1069" t="s">
        <v>474</v>
      </c>
      <c r="BP119" s="1100"/>
      <c r="BQ119" s="1091">
        <v>11974174</v>
      </c>
      <c r="BR119" s="1092"/>
      <c r="BS119" s="1092"/>
      <c r="BT119" s="1092"/>
      <c r="BU119" s="1092"/>
      <c r="BV119" s="1092">
        <v>12068598</v>
      </c>
      <c r="BW119" s="1092"/>
      <c r="BX119" s="1092"/>
      <c r="BY119" s="1092"/>
      <c r="BZ119" s="1092"/>
      <c r="CA119" s="1092">
        <v>12360196</v>
      </c>
      <c r="CB119" s="1092"/>
      <c r="CC119" s="1092"/>
      <c r="CD119" s="1092"/>
      <c r="CE119" s="1092"/>
      <c r="CF119" s="1093"/>
      <c r="CG119" s="1094"/>
      <c r="CH119" s="1094"/>
      <c r="CI119" s="1094"/>
      <c r="CJ119" s="1095"/>
      <c r="CK119" s="1041"/>
      <c r="CL119" s="1042"/>
      <c r="CM119" s="1096" t="s">
        <v>475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412</v>
      </c>
      <c r="DH119" s="1078"/>
      <c r="DI119" s="1078"/>
      <c r="DJ119" s="1078"/>
      <c r="DK119" s="1079"/>
      <c r="DL119" s="1077" t="s">
        <v>465</v>
      </c>
      <c r="DM119" s="1078"/>
      <c r="DN119" s="1078"/>
      <c r="DO119" s="1078"/>
      <c r="DP119" s="1079"/>
      <c r="DQ119" s="1077" t="s">
        <v>465</v>
      </c>
      <c r="DR119" s="1078"/>
      <c r="DS119" s="1078"/>
      <c r="DT119" s="1078"/>
      <c r="DU119" s="1079"/>
      <c r="DV119" s="1080" t="s">
        <v>412</v>
      </c>
      <c r="DW119" s="1081"/>
      <c r="DX119" s="1081"/>
      <c r="DY119" s="1081"/>
      <c r="DZ119" s="1082"/>
    </row>
    <row r="120" spans="1:130" s="246" customFormat="1" ht="26.25" customHeight="1" x14ac:dyDescent="0.15">
      <c r="A120" s="1153"/>
      <c r="B120" s="1040"/>
      <c r="C120" s="1010" t="s">
        <v>450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465</v>
      </c>
      <c r="AB120" s="1053"/>
      <c r="AC120" s="1053"/>
      <c r="AD120" s="1053"/>
      <c r="AE120" s="1054"/>
      <c r="AF120" s="1055" t="s">
        <v>412</v>
      </c>
      <c r="AG120" s="1053"/>
      <c r="AH120" s="1053"/>
      <c r="AI120" s="1053"/>
      <c r="AJ120" s="1054"/>
      <c r="AK120" s="1055" t="s">
        <v>465</v>
      </c>
      <c r="AL120" s="1053"/>
      <c r="AM120" s="1053"/>
      <c r="AN120" s="1053"/>
      <c r="AO120" s="1054"/>
      <c r="AP120" s="1056" t="s">
        <v>465</v>
      </c>
      <c r="AQ120" s="1057"/>
      <c r="AR120" s="1057"/>
      <c r="AS120" s="1057"/>
      <c r="AT120" s="1058"/>
      <c r="AU120" s="1083" t="s">
        <v>476</v>
      </c>
      <c r="AV120" s="1084"/>
      <c r="AW120" s="1084"/>
      <c r="AX120" s="1084"/>
      <c r="AY120" s="1085"/>
      <c r="AZ120" s="1034" t="s">
        <v>477</v>
      </c>
      <c r="BA120" s="983"/>
      <c r="BB120" s="983"/>
      <c r="BC120" s="983"/>
      <c r="BD120" s="983"/>
      <c r="BE120" s="983"/>
      <c r="BF120" s="983"/>
      <c r="BG120" s="983"/>
      <c r="BH120" s="983"/>
      <c r="BI120" s="983"/>
      <c r="BJ120" s="983"/>
      <c r="BK120" s="983"/>
      <c r="BL120" s="983"/>
      <c r="BM120" s="983"/>
      <c r="BN120" s="983"/>
      <c r="BO120" s="983"/>
      <c r="BP120" s="984"/>
      <c r="BQ120" s="1020">
        <v>3451223</v>
      </c>
      <c r="BR120" s="1021"/>
      <c r="BS120" s="1021"/>
      <c r="BT120" s="1021"/>
      <c r="BU120" s="1021"/>
      <c r="BV120" s="1021">
        <v>3420401</v>
      </c>
      <c r="BW120" s="1021"/>
      <c r="BX120" s="1021"/>
      <c r="BY120" s="1021"/>
      <c r="BZ120" s="1021"/>
      <c r="CA120" s="1021">
        <v>3610558</v>
      </c>
      <c r="CB120" s="1021"/>
      <c r="CC120" s="1021"/>
      <c r="CD120" s="1021"/>
      <c r="CE120" s="1021"/>
      <c r="CF120" s="1035">
        <v>88.1</v>
      </c>
      <c r="CG120" s="1036"/>
      <c r="CH120" s="1036"/>
      <c r="CI120" s="1036"/>
      <c r="CJ120" s="1036"/>
      <c r="CK120" s="1101" t="s">
        <v>478</v>
      </c>
      <c r="CL120" s="1102"/>
      <c r="CM120" s="1102"/>
      <c r="CN120" s="1102"/>
      <c r="CO120" s="1103"/>
      <c r="CP120" s="1109" t="s">
        <v>479</v>
      </c>
      <c r="CQ120" s="1110"/>
      <c r="CR120" s="1110"/>
      <c r="CS120" s="1110"/>
      <c r="CT120" s="1110"/>
      <c r="CU120" s="1110"/>
      <c r="CV120" s="1110"/>
      <c r="CW120" s="1110"/>
      <c r="CX120" s="1110"/>
      <c r="CY120" s="1110"/>
      <c r="CZ120" s="1110"/>
      <c r="DA120" s="1110"/>
      <c r="DB120" s="1110"/>
      <c r="DC120" s="1110"/>
      <c r="DD120" s="1110"/>
      <c r="DE120" s="1110"/>
      <c r="DF120" s="1111"/>
      <c r="DG120" s="1020">
        <v>3699940</v>
      </c>
      <c r="DH120" s="1021"/>
      <c r="DI120" s="1021"/>
      <c r="DJ120" s="1021"/>
      <c r="DK120" s="1021"/>
      <c r="DL120" s="1021">
        <v>3536561</v>
      </c>
      <c r="DM120" s="1021"/>
      <c r="DN120" s="1021"/>
      <c r="DO120" s="1021"/>
      <c r="DP120" s="1021"/>
      <c r="DQ120" s="1021">
        <v>3461903</v>
      </c>
      <c r="DR120" s="1021"/>
      <c r="DS120" s="1021"/>
      <c r="DT120" s="1021"/>
      <c r="DU120" s="1021"/>
      <c r="DV120" s="1022">
        <v>84.5</v>
      </c>
      <c r="DW120" s="1022"/>
      <c r="DX120" s="1022"/>
      <c r="DY120" s="1022"/>
      <c r="DZ120" s="1023"/>
    </row>
    <row r="121" spans="1:130" s="246"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465</v>
      </c>
      <c r="AB121" s="1053"/>
      <c r="AC121" s="1053"/>
      <c r="AD121" s="1053"/>
      <c r="AE121" s="1054"/>
      <c r="AF121" s="1055" t="s">
        <v>465</v>
      </c>
      <c r="AG121" s="1053"/>
      <c r="AH121" s="1053"/>
      <c r="AI121" s="1053"/>
      <c r="AJ121" s="1054"/>
      <c r="AK121" s="1055" t="s">
        <v>412</v>
      </c>
      <c r="AL121" s="1053"/>
      <c r="AM121" s="1053"/>
      <c r="AN121" s="1053"/>
      <c r="AO121" s="1054"/>
      <c r="AP121" s="1056" t="s">
        <v>416</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1270337</v>
      </c>
      <c r="BR121" s="1014"/>
      <c r="BS121" s="1014"/>
      <c r="BT121" s="1014"/>
      <c r="BU121" s="1014"/>
      <c r="BV121" s="1014">
        <v>1309489</v>
      </c>
      <c r="BW121" s="1014"/>
      <c r="BX121" s="1014"/>
      <c r="BY121" s="1014"/>
      <c r="BZ121" s="1014"/>
      <c r="CA121" s="1014">
        <v>1344206</v>
      </c>
      <c r="CB121" s="1014"/>
      <c r="CC121" s="1014"/>
      <c r="CD121" s="1014"/>
      <c r="CE121" s="1014"/>
      <c r="CF121" s="1008">
        <v>32.799999999999997</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98639</v>
      </c>
      <c r="DH121" s="1014"/>
      <c r="DI121" s="1014"/>
      <c r="DJ121" s="1014"/>
      <c r="DK121" s="1014"/>
      <c r="DL121" s="1014">
        <v>85426</v>
      </c>
      <c r="DM121" s="1014"/>
      <c r="DN121" s="1014"/>
      <c r="DO121" s="1014"/>
      <c r="DP121" s="1014"/>
      <c r="DQ121" s="1014">
        <v>72813</v>
      </c>
      <c r="DR121" s="1014"/>
      <c r="DS121" s="1014"/>
      <c r="DT121" s="1014"/>
      <c r="DU121" s="1014"/>
      <c r="DV121" s="1015">
        <v>1.8</v>
      </c>
      <c r="DW121" s="1015"/>
      <c r="DX121" s="1015"/>
      <c r="DY121" s="1015"/>
      <c r="DZ121" s="1016"/>
    </row>
    <row r="122" spans="1:130" s="246" customFormat="1" ht="26.25" customHeight="1" x14ac:dyDescent="0.15">
      <c r="A122" s="1153"/>
      <c r="B122" s="1040"/>
      <c r="C122" s="1010" t="s">
        <v>461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412</v>
      </c>
      <c r="AB122" s="1053"/>
      <c r="AC122" s="1053"/>
      <c r="AD122" s="1053"/>
      <c r="AE122" s="1054"/>
      <c r="AF122" s="1055" t="s">
        <v>465</v>
      </c>
      <c r="AG122" s="1053"/>
      <c r="AH122" s="1053"/>
      <c r="AI122" s="1053"/>
      <c r="AJ122" s="1054"/>
      <c r="AK122" s="1055" t="s">
        <v>465</v>
      </c>
      <c r="AL122" s="1053"/>
      <c r="AM122" s="1053"/>
      <c r="AN122" s="1053"/>
      <c r="AO122" s="1054"/>
      <c r="AP122" s="1056" t="s">
        <v>465</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6831599</v>
      </c>
      <c r="BR122" s="1092"/>
      <c r="BS122" s="1092"/>
      <c r="BT122" s="1092"/>
      <c r="BU122" s="1092"/>
      <c r="BV122" s="1092">
        <v>6597657</v>
      </c>
      <c r="BW122" s="1092"/>
      <c r="BX122" s="1092"/>
      <c r="BY122" s="1092"/>
      <c r="BZ122" s="1092"/>
      <c r="CA122" s="1092">
        <v>6281822</v>
      </c>
      <c r="CB122" s="1092"/>
      <c r="CC122" s="1092"/>
      <c r="CD122" s="1092"/>
      <c r="CE122" s="1092"/>
      <c r="CF122" s="1112">
        <v>153.30000000000001</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v>4253</v>
      </c>
      <c r="DH122" s="1014"/>
      <c r="DI122" s="1014"/>
      <c r="DJ122" s="1014"/>
      <c r="DK122" s="1014"/>
      <c r="DL122" s="1014">
        <v>3277</v>
      </c>
      <c r="DM122" s="1014"/>
      <c r="DN122" s="1014"/>
      <c r="DO122" s="1014"/>
      <c r="DP122" s="1014"/>
      <c r="DQ122" s="1014">
        <v>3006</v>
      </c>
      <c r="DR122" s="1014"/>
      <c r="DS122" s="1014"/>
      <c r="DT122" s="1014"/>
      <c r="DU122" s="1014"/>
      <c r="DV122" s="1015">
        <v>0.1</v>
      </c>
      <c r="DW122" s="1015"/>
      <c r="DX122" s="1015"/>
      <c r="DY122" s="1015"/>
      <c r="DZ122" s="1016"/>
    </row>
    <row r="123" spans="1:130" s="246" customFormat="1" ht="26.25" customHeight="1" x14ac:dyDescent="0.15">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28516</v>
      </c>
      <c r="AB123" s="1053"/>
      <c r="AC123" s="1053"/>
      <c r="AD123" s="1053"/>
      <c r="AE123" s="1054"/>
      <c r="AF123" s="1055">
        <v>27723</v>
      </c>
      <c r="AG123" s="1053"/>
      <c r="AH123" s="1053"/>
      <c r="AI123" s="1053"/>
      <c r="AJ123" s="1054"/>
      <c r="AK123" s="1055">
        <v>26945</v>
      </c>
      <c r="AL123" s="1053"/>
      <c r="AM123" s="1053"/>
      <c r="AN123" s="1053"/>
      <c r="AO123" s="1054"/>
      <c r="AP123" s="1056">
        <v>0.7</v>
      </c>
      <c r="AQ123" s="1057"/>
      <c r="AR123" s="1057"/>
      <c r="AS123" s="1057"/>
      <c r="AT123" s="1058"/>
      <c r="AU123" s="1089"/>
      <c r="AV123" s="1090"/>
      <c r="AW123" s="1090"/>
      <c r="AX123" s="1090"/>
      <c r="AY123" s="1090"/>
      <c r="AZ123" s="277" t="s">
        <v>187</v>
      </c>
      <c r="BA123" s="277"/>
      <c r="BB123" s="277"/>
      <c r="BC123" s="277"/>
      <c r="BD123" s="277"/>
      <c r="BE123" s="277"/>
      <c r="BF123" s="277"/>
      <c r="BG123" s="277"/>
      <c r="BH123" s="277"/>
      <c r="BI123" s="277"/>
      <c r="BJ123" s="277"/>
      <c r="BK123" s="277"/>
      <c r="BL123" s="277"/>
      <c r="BM123" s="277"/>
      <c r="BN123" s="277"/>
      <c r="BO123" s="1069" t="s">
        <v>485</v>
      </c>
      <c r="BP123" s="1100"/>
      <c r="BQ123" s="1159">
        <v>11553159</v>
      </c>
      <c r="BR123" s="1160"/>
      <c r="BS123" s="1160"/>
      <c r="BT123" s="1160"/>
      <c r="BU123" s="1160"/>
      <c r="BV123" s="1160">
        <v>11327547</v>
      </c>
      <c r="BW123" s="1160"/>
      <c r="BX123" s="1160"/>
      <c r="BY123" s="1160"/>
      <c r="BZ123" s="1160"/>
      <c r="CA123" s="1160">
        <v>11236586</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6" customFormat="1" ht="26.25" customHeight="1" thickBot="1" x14ac:dyDescent="0.2">
      <c r="A124" s="1153"/>
      <c r="B124" s="1040"/>
      <c r="C124" s="1010" t="s">
        <v>471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412</v>
      </c>
      <c r="AB124" s="1053"/>
      <c r="AC124" s="1053"/>
      <c r="AD124" s="1053"/>
      <c r="AE124" s="1054"/>
      <c r="AF124" s="1055" t="s">
        <v>412</v>
      </c>
      <c r="AG124" s="1053"/>
      <c r="AH124" s="1053"/>
      <c r="AI124" s="1053"/>
      <c r="AJ124" s="1054"/>
      <c r="AK124" s="1055" t="s">
        <v>416</v>
      </c>
      <c r="AL124" s="1053"/>
      <c r="AM124" s="1053"/>
      <c r="AN124" s="1053"/>
      <c r="AO124" s="1054"/>
      <c r="AP124" s="1056" t="s">
        <v>416</v>
      </c>
      <c r="AQ124" s="1057"/>
      <c r="AR124" s="1057"/>
      <c r="AS124" s="1057"/>
      <c r="AT124" s="1058"/>
      <c r="AU124" s="1155" t="s">
        <v>486</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10.5</v>
      </c>
      <c r="BR124" s="1122"/>
      <c r="BS124" s="1122"/>
      <c r="BT124" s="1122"/>
      <c r="BU124" s="1122"/>
      <c r="BV124" s="1122">
        <v>18.600000000000001</v>
      </c>
      <c r="BW124" s="1122"/>
      <c r="BX124" s="1122"/>
      <c r="BY124" s="1122"/>
      <c r="BZ124" s="1122"/>
      <c r="CA124" s="1122">
        <v>27.4</v>
      </c>
      <c r="CB124" s="1122"/>
      <c r="CC124" s="1122"/>
      <c r="CD124" s="1122"/>
      <c r="CE124" s="1122"/>
      <c r="CF124" s="1123"/>
      <c r="CG124" s="1124"/>
      <c r="CH124" s="1124"/>
      <c r="CI124" s="1124"/>
      <c r="CJ124" s="1125"/>
      <c r="CK124" s="1107"/>
      <c r="CL124" s="1107"/>
      <c r="CM124" s="1107"/>
      <c r="CN124" s="1107"/>
      <c r="CO124" s="1108"/>
      <c r="CP124" s="1114" t="s">
        <v>487</v>
      </c>
      <c r="CQ124" s="1115"/>
      <c r="CR124" s="1115"/>
      <c r="CS124" s="1115"/>
      <c r="CT124" s="1115"/>
      <c r="CU124" s="1115"/>
      <c r="CV124" s="1115"/>
      <c r="CW124" s="1115"/>
      <c r="CX124" s="1115"/>
      <c r="CY124" s="1115"/>
      <c r="CZ124" s="1115"/>
      <c r="DA124" s="1115"/>
      <c r="DB124" s="1115"/>
      <c r="DC124" s="1115"/>
      <c r="DD124" s="1115"/>
      <c r="DE124" s="1115"/>
      <c r="DF124" s="1116"/>
      <c r="DG124" s="1099" t="s">
        <v>465</v>
      </c>
      <c r="DH124" s="1078"/>
      <c r="DI124" s="1078"/>
      <c r="DJ124" s="1078"/>
      <c r="DK124" s="1079"/>
      <c r="DL124" s="1077" t="s">
        <v>465</v>
      </c>
      <c r="DM124" s="1078"/>
      <c r="DN124" s="1078"/>
      <c r="DO124" s="1078"/>
      <c r="DP124" s="1079"/>
      <c r="DQ124" s="1077" t="s">
        <v>488</v>
      </c>
      <c r="DR124" s="1078"/>
      <c r="DS124" s="1078"/>
      <c r="DT124" s="1078"/>
      <c r="DU124" s="1079"/>
      <c r="DV124" s="1080" t="s">
        <v>489</v>
      </c>
      <c r="DW124" s="1081"/>
      <c r="DX124" s="1081"/>
      <c r="DY124" s="1081"/>
      <c r="DZ124" s="1082"/>
    </row>
    <row r="125" spans="1:130" s="246" customFormat="1" ht="26.25" customHeight="1" x14ac:dyDescent="0.15">
      <c r="A125" s="1153"/>
      <c r="B125" s="1040"/>
      <c r="C125" s="1010" t="s">
        <v>473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465</v>
      </c>
      <c r="AB125" s="1053"/>
      <c r="AC125" s="1053"/>
      <c r="AD125" s="1053"/>
      <c r="AE125" s="1054"/>
      <c r="AF125" s="1055" t="s">
        <v>465</v>
      </c>
      <c r="AG125" s="1053"/>
      <c r="AH125" s="1053"/>
      <c r="AI125" s="1053"/>
      <c r="AJ125" s="1054"/>
      <c r="AK125" s="1055" t="s">
        <v>490</v>
      </c>
      <c r="AL125" s="1053"/>
      <c r="AM125" s="1053"/>
      <c r="AN125" s="1053"/>
      <c r="AO125" s="1054"/>
      <c r="AP125" s="1056" t="s">
        <v>455</v>
      </c>
      <c r="AQ125" s="1057"/>
      <c r="AR125" s="1057"/>
      <c r="AS125" s="1057"/>
      <c r="AT125" s="105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7" t="s">
        <v>491</v>
      </c>
      <c r="CL125" s="1102"/>
      <c r="CM125" s="1102"/>
      <c r="CN125" s="1102"/>
      <c r="CO125" s="1103"/>
      <c r="CP125" s="1034" t="s">
        <v>492</v>
      </c>
      <c r="CQ125" s="983"/>
      <c r="CR125" s="983"/>
      <c r="CS125" s="983"/>
      <c r="CT125" s="983"/>
      <c r="CU125" s="983"/>
      <c r="CV125" s="983"/>
      <c r="CW125" s="983"/>
      <c r="CX125" s="983"/>
      <c r="CY125" s="983"/>
      <c r="CZ125" s="983"/>
      <c r="DA125" s="983"/>
      <c r="DB125" s="983"/>
      <c r="DC125" s="983"/>
      <c r="DD125" s="983"/>
      <c r="DE125" s="983"/>
      <c r="DF125" s="984"/>
      <c r="DG125" s="1020" t="s">
        <v>455</v>
      </c>
      <c r="DH125" s="1021"/>
      <c r="DI125" s="1021"/>
      <c r="DJ125" s="1021"/>
      <c r="DK125" s="1021"/>
      <c r="DL125" s="1021" t="s">
        <v>465</v>
      </c>
      <c r="DM125" s="1021"/>
      <c r="DN125" s="1021"/>
      <c r="DO125" s="1021"/>
      <c r="DP125" s="1021"/>
      <c r="DQ125" s="1021" t="s">
        <v>465</v>
      </c>
      <c r="DR125" s="1021"/>
      <c r="DS125" s="1021"/>
      <c r="DT125" s="1021"/>
      <c r="DU125" s="1021"/>
      <c r="DV125" s="1022" t="s">
        <v>493</v>
      </c>
      <c r="DW125" s="1022"/>
      <c r="DX125" s="1022"/>
      <c r="DY125" s="1022"/>
      <c r="DZ125" s="1023"/>
    </row>
    <row r="126" spans="1:130" s="246" customFormat="1" ht="26.25" customHeight="1" thickBot="1" x14ac:dyDescent="0.2">
      <c r="A126" s="1153"/>
      <c r="B126" s="1040"/>
      <c r="C126" s="1010" t="s">
        <v>475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494</v>
      </c>
      <c r="AB126" s="1053"/>
      <c r="AC126" s="1053"/>
      <c r="AD126" s="1053"/>
      <c r="AE126" s="1054"/>
      <c r="AF126" s="1055" t="s">
        <v>493</v>
      </c>
      <c r="AG126" s="1053"/>
      <c r="AH126" s="1053"/>
      <c r="AI126" s="1053"/>
      <c r="AJ126" s="1054"/>
      <c r="AK126" s="1055" t="s">
        <v>494</v>
      </c>
      <c r="AL126" s="1053"/>
      <c r="AM126" s="1053"/>
      <c r="AN126" s="1053"/>
      <c r="AO126" s="1054"/>
      <c r="AP126" s="1056" t="s">
        <v>495</v>
      </c>
      <c r="AQ126" s="1057"/>
      <c r="AR126" s="1057"/>
      <c r="AS126" s="1057"/>
      <c r="AT126" s="105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8"/>
      <c r="CL126" s="1105"/>
      <c r="CM126" s="1105"/>
      <c r="CN126" s="1105"/>
      <c r="CO126" s="1106"/>
      <c r="CP126" s="1043" t="s">
        <v>496</v>
      </c>
      <c r="CQ126" s="1044"/>
      <c r="CR126" s="1044"/>
      <c r="CS126" s="1044"/>
      <c r="CT126" s="1044"/>
      <c r="CU126" s="1044"/>
      <c r="CV126" s="1044"/>
      <c r="CW126" s="1044"/>
      <c r="CX126" s="1044"/>
      <c r="CY126" s="1044"/>
      <c r="CZ126" s="1044"/>
      <c r="DA126" s="1044"/>
      <c r="DB126" s="1044"/>
      <c r="DC126" s="1044"/>
      <c r="DD126" s="1044"/>
      <c r="DE126" s="1044"/>
      <c r="DF126" s="1045"/>
      <c r="DG126" s="1013">
        <v>131129</v>
      </c>
      <c r="DH126" s="1014"/>
      <c r="DI126" s="1014"/>
      <c r="DJ126" s="1014"/>
      <c r="DK126" s="1014"/>
      <c r="DL126" s="1014">
        <v>137078</v>
      </c>
      <c r="DM126" s="1014"/>
      <c r="DN126" s="1014"/>
      <c r="DO126" s="1014"/>
      <c r="DP126" s="1014"/>
      <c r="DQ126" s="1014">
        <v>146458</v>
      </c>
      <c r="DR126" s="1014"/>
      <c r="DS126" s="1014"/>
      <c r="DT126" s="1014"/>
      <c r="DU126" s="1014"/>
      <c r="DV126" s="1015">
        <v>3.6</v>
      </c>
      <c r="DW126" s="1015"/>
      <c r="DX126" s="1015"/>
      <c r="DY126" s="1015"/>
      <c r="DZ126" s="1016"/>
    </row>
    <row r="127" spans="1:130" s="246" customFormat="1" ht="26.25" customHeight="1" x14ac:dyDescent="0.15">
      <c r="A127" s="1154"/>
      <c r="B127" s="1042"/>
      <c r="C127" s="1096" t="s">
        <v>497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495</v>
      </c>
      <c r="AB127" s="1053"/>
      <c r="AC127" s="1053"/>
      <c r="AD127" s="1053"/>
      <c r="AE127" s="1054"/>
      <c r="AF127" s="1055" t="s">
        <v>495</v>
      </c>
      <c r="AG127" s="1053"/>
      <c r="AH127" s="1053"/>
      <c r="AI127" s="1053"/>
      <c r="AJ127" s="1054"/>
      <c r="AK127" s="1055" t="s">
        <v>489</v>
      </c>
      <c r="AL127" s="1053"/>
      <c r="AM127" s="1053"/>
      <c r="AN127" s="1053"/>
      <c r="AO127" s="1054"/>
      <c r="AP127" s="1056" t="s">
        <v>465</v>
      </c>
      <c r="AQ127" s="1057"/>
      <c r="AR127" s="1057"/>
      <c r="AS127" s="1057"/>
      <c r="AT127" s="1058"/>
      <c r="AU127" s="282"/>
      <c r="AV127" s="282"/>
      <c r="AW127" s="282"/>
      <c r="AX127" s="1126" t="s">
        <v>498</v>
      </c>
      <c r="AY127" s="1127"/>
      <c r="AZ127" s="1127"/>
      <c r="BA127" s="1127"/>
      <c r="BB127" s="1127"/>
      <c r="BC127" s="1127"/>
      <c r="BD127" s="1127"/>
      <c r="BE127" s="1128"/>
      <c r="BF127" s="1129" t="s">
        <v>499</v>
      </c>
      <c r="BG127" s="1127"/>
      <c r="BH127" s="1127"/>
      <c r="BI127" s="1127"/>
      <c r="BJ127" s="1127"/>
      <c r="BK127" s="1127"/>
      <c r="BL127" s="1128"/>
      <c r="BM127" s="1129" t="s">
        <v>500</v>
      </c>
      <c r="BN127" s="1127"/>
      <c r="BO127" s="1127"/>
      <c r="BP127" s="1127"/>
      <c r="BQ127" s="1127"/>
      <c r="BR127" s="1127"/>
      <c r="BS127" s="1128"/>
      <c r="BT127" s="1129" t="s">
        <v>501</v>
      </c>
      <c r="BU127" s="1127"/>
      <c r="BV127" s="1127"/>
      <c r="BW127" s="1127"/>
      <c r="BX127" s="1127"/>
      <c r="BY127" s="1127"/>
      <c r="BZ127" s="1151"/>
      <c r="CA127" s="282"/>
      <c r="CB127" s="282"/>
      <c r="CC127" s="282"/>
      <c r="CD127" s="283"/>
      <c r="CE127" s="283"/>
      <c r="CF127" s="283"/>
      <c r="CG127" s="280"/>
      <c r="CH127" s="280"/>
      <c r="CI127" s="280"/>
      <c r="CJ127" s="281"/>
      <c r="CK127" s="1118"/>
      <c r="CL127" s="1105"/>
      <c r="CM127" s="1105"/>
      <c r="CN127" s="1105"/>
      <c r="CO127" s="1106"/>
      <c r="CP127" s="1043" t="s">
        <v>502</v>
      </c>
      <c r="CQ127" s="1044"/>
      <c r="CR127" s="1044"/>
      <c r="CS127" s="1044"/>
      <c r="CT127" s="1044"/>
      <c r="CU127" s="1044"/>
      <c r="CV127" s="1044"/>
      <c r="CW127" s="1044"/>
      <c r="CX127" s="1044"/>
      <c r="CY127" s="1044"/>
      <c r="CZ127" s="1044"/>
      <c r="DA127" s="1044"/>
      <c r="DB127" s="1044"/>
      <c r="DC127" s="1044"/>
      <c r="DD127" s="1044"/>
      <c r="DE127" s="1044"/>
      <c r="DF127" s="1045"/>
      <c r="DG127" s="1013" t="s">
        <v>503</v>
      </c>
      <c r="DH127" s="1014"/>
      <c r="DI127" s="1014"/>
      <c r="DJ127" s="1014"/>
      <c r="DK127" s="1014"/>
      <c r="DL127" s="1014" t="s">
        <v>446</v>
      </c>
      <c r="DM127" s="1014"/>
      <c r="DN127" s="1014"/>
      <c r="DO127" s="1014"/>
      <c r="DP127" s="1014"/>
      <c r="DQ127" s="1014" t="s">
        <v>465</v>
      </c>
      <c r="DR127" s="1014"/>
      <c r="DS127" s="1014"/>
      <c r="DT127" s="1014"/>
      <c r="DU127" s="1014"/>
      <c r="DV127" s="1015" t="s">
        <v>489</v>
      </c>
      <c r="DW127" s="1015"/>
      <c r="DX127" s="1015"/>
      <c r="DY127" s="1015"/>
      <c r="DZ127" s="1016"/>
    </row>
    <row r="128" spans="1:130" s="246" customFormat="1" ht="26.25" customHeight="1" thickBot="1" x14ac:dyDescent="0.2">
      <c r="A128" s="1137" t="s">
        <v>504</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505</v>
      </c>
      <c r="X128" s="1139"/>
      <c r="Y128" s="1139"/>
      <c r="Z128" s="1140"/>
      <c r="AA128" s="1141">
        <v>140711</v>
      </c>
      <c r="AB128" s="1142"/>
      <c r="AC128" s="1142"/>
      <c r="AD128" s="1142"/>
      <c r="AE128" s="1143"/>
      <c r="AF128" s="1144">
        <v>144050</v>
      </c>
      <c r="AG128" s="1142"/>
      <c r="AH128" s="1142"/>
      <c r="AI128" s="1142"/>
      <c r="AJ128" s="1143"/>
      <c r="AK128" s="1144">
        <v>148507</v>
      </c>
      <c r="AL128" s="1142"/>
      <c r="AM128" s="1142"/>
      <c r="AN128" s="1142"/>
      <c r="AO128" s="1143"/>
      <c r="AP128" s="1145"/>
      <c r="AQ128" s="1146"/>
      <c r="AR128" s="1146"/>
      <c r="AS128" s="1146"/>
      <c r="AT128" s="1147"/>
      <c r="AU128" s="282"/>
      <c r="AV128" s="282"/>
      <c r="AW128" s="282"/>
      <c r="AX128" s="982" t="s">
        <v>506</v>
      </c>
      <c r="AY128" s="983"/>
      <c r="AZ128" s="983"/>
      <c r="BA128" s="983"/>
      <c r="BB128" s="983"/>
      <c r="BC128" s="983"/>
      <c r="BD128" s="983"/>
      <c r="BE128" s="984"/>
      <c r="BF128" s="1148" t="s">
        <v>489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3"/>
      <c r="CB128" s="283"/>
      <c r="CC128" s="283"/>
      <c r="CD128" s="283"/>
      <c r="CE128" s="283"/>
      <c r="CF128" s="283"/>
      <c r="CG128" s="280"/>
      <c r="CH128" s="280"/>
      <c r="CI128" s="280"/>
      <c r="CJ128" s="281"/>
      <c r="CK128" s="1119"/>
      <c r="CL128" s="1120"/>
      <c r="CM128" s="1120"/>
      <c r="CN128" s="1120"/>
      <c r="CO128" s="1121"/>
      <c r="CP128" s="1130" t="s">
        <v>507</v>
      </c>
      <c r="CQ128" s="1131"/>
      <c r="CR128" s="1131"/>
      <c r="CS128" s="1131"/>
      <c r="CT128" s="1131"/>
      <c r="CU128" s="1131"/>
      <c r="CV128" s="1131"/>
      <c r="CW128" s="1131"/>
      <c r="CX128" s="1131"/>
      <c r="CY128" s="1131"/>
      <c r="CZ128" s="1131"/>
      <c r="DA128" s="1131"/>
      <c r="DB128" s="1131"/>
      <c r="DC128" s="1131"/>
      <c r="DD128" s="1131"/>
      <c r="DE128" s="1131"/>
      <c r="DF128" s="1132"/>
      <c r="DG128" s="1133">
        <v>4350</v>
      </c>
      <c r="DH128" s="1134"/>
      <c r="DI128" s="1134"/>
      <c r="DJ128" s="1134"/>
      <c r="DK128" s="1134"/>
      <c r="DL128" s="1134">
        <v>4078</v>
      </c>
      <c r="DM128" s="1134"/>
      <c r="DN128" s="1134"/>
      <c r="DO128" s="1134"/>
      <c r="DP128" s="1134"/>
      <c r="DQ128" s="1134">
        <v>3907</v>
      </c>
      <c r="DR128" s="1134"/>
      <c r="DS128" s="1134"/>
      <c r="DT128" s="1134"/>
      <c r="DU128" s="1134"/>
      <c r="DV128" s="1135">
        <v>0.1</v>
      </c>
      <c r="DW128" s="1135"/>
      <c r="DX128" s="1135"/>
      <c r="DY128" s="1135"/>
      <c r="DZ128" s="1136"/>
    </row>
    <row r="129" spans="1:131" s="246"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508</v>
      </c>
      <c r="X129" s="1168"/>
      <c r="Y129" s="1168"/>
      <c r="Z129" s="1169"/>
      <c r="AA129" s="1052">
        <v>4654978</v>
      </c>
      <c r="AB129" s="1053"/>
      <c r="AC129" s="1053"/>
      <c r="AD129" s="1053"/>
      <c r="AE129" s="1054"/>
      <c r="AF129" s="1055">
        <v>4635191</v>
      </c>
      <c r="AG129" s="1053"/>
      <c r="AH129" s="1053"/>
      <c r="AI129" s="1053"/>
      <c r="AJ129" s="1054"/>
      <c r="AK129" s="1055">
        <v>4721937</v>
      </c>
      <c r="AL129" s="1053"/>
      <c r="AM129" s="1053"/>
      <c r="AN129" s="1053"/>
      <c r="AO129" s="1054"/>
      <c r="AP129" s="1170"/>
      <c r="AQ129" s="1171"/>
      <c r="AR129" s="1171"/>
      <c r="AS129" s="1171"/>
      <c r="AT129" s="1172"/>
      <c r="AU129" s="284"/>
      <c r="AV129" s="284"/>
      <c r="AW129" s="284"/>
      <c r="AX129" s="1161" t="s">
        <v>509</v>
      </c>
      <c r="AY129" s="1044"/>
      <c r="AZ129" s="1044"/>
      <c r="BA129" s="1044"/>
      <c r="BB129" s="1044"/>
      <c r="BC129" s="1044"/>
      <c r="BD129" s="1044"/>
      <c r="BE129" s="1045"/>
      <c r="BF129" s="1162" t="s">
        <v>465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4" t="s">
        <v>510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511</v>
      </c>
      <c r="X130" s="1168"/>
      <c r="Y130" s="1168"/>
      <c r="Z130" s="1169"/>
      <c r="AA130" s="1052">
        <v>669900</v>
      </c>
      <c r="AB130" s="1053"/>
      <c r="AC130" s="1053"/>
      <c r="AD130" s="1053"/>
      <c r="AE130" s="1054"/>
      <c r="AF130" s="1055">
        <v>652819</v>
      </c>
      <c r="AG130" s="1053"/>
      <c r="AH130" s="1053"/>
      <c r="AI130" s="1053"/>
      <c r="AJ130" s="1054"/>
      <c r="AK130" s="1055">
        <v>624131</v>
      </c>
      <c r="AL130" s="1053"/>
      <c r="AM130" s="1053"/>
      <c r="AN130" s="1053"/>
      <c r="AO130" s="1054"/>
      <c r="AP130" s="1170"/>
      <c r="AQ130" s="1171"/>
      <c r="AR130" s="1171"/>
      <c r="AS130" s="1171"/>
      <c r="AT130" s="1172"/>
      <c r="AU130" s="284"/>
      <c r="AV130" s="284"/>
      <c r="AW130" s="284"/>
      <c r="AX130" s="1161" t="s">
        <v>512</v>
      </c>
      <c r="AY130" s="1044"/>
      <c r="AZ130" s="1044"/>
      <c r="BA130" s="1044"/>
      <c r="BB130" s="1044"/>
      <c r="BC130" s="1044"/>
      <c r="BD130" s="1044"/>
      <c r="BE130" s="1045"/>
      <c r="BF130" s="1198">
        <v>9.3000000000000007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513</v>
      </c>
      <c r="X131" s="1206"/>
      <c r="Y131" s="1206"/>
      <c r="Z131" s="1207"/>
      <c r="AA131" s="1099">
        <v>3985078</v>
      </c>
      <c r="AB131" s="1078"/>
      <c r="AC131" s="1078"/>
      <c r="AD131" s="1078"/>
      <c r="AE131" s="1079"/>
      <c r="AF131" s="1077">
        <v>3982372</v>
      </c>
      <c r="AG131" s="1078"/>
      <c r="AH131" s="1078"/>
      <c r="AI131" s="1078"/>
      <c r="AJ131" s="1079"/>
      <c r="AK131" s="1077">
        <v>4097806</v>
      </c>
      <c r="AL131" s="1078"/>
      <c r="AM131" s="1078"/>
      <c r="AN131" s="1078"/>
      <c r="AO131" s="1079"/>
      <c r="AP131" s="1208"/>
      <c r="AQ131" s="1209"/>
      <c r="AR131" s="1209"/>
      <c r="AS131" s="1209"/>
      <c r="AT131" s="1210"/>
      <c r="AU131" s="284"/>
      <c r="AV131" s="284"/>
      <c r="AW131" s="284"/>
      <c r="AX131" s="1180" t="s">
        <v>514</v>
      </c>
      <c r="AY131" s="1131"/>
      <c r="AZ131" s="1131"/>
      <c r="BA131" s="1131"/>
      <c r="BB131" s="1131"/>
      <c r="BC131" s="1131"/>
      <c r="BD131" s="1131"/>
      <c r="BE131" s="1132"/>
      <c r="BF131" s="1181">
        <v>27.4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7" t="s">
        <v>515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516</v>
      </c>
      <c r="W132" s="1191"/>
      <c r="X132" s="1191"/>
      <c r="Y132" s="1191"/>
      <c r="Z132" s="1192"/>
      <c r="AA132" s="1193">
        <v>9.7589306909999998</v>
      </c>
      <c r="AB132" s="1194"/>
      <c r="AC132" s="1194"/>
      <c r="AD132" s="1194"/>
      <c r="AE132" s="1195"/>
      <c r="AF132" s="1196">
        <v>9.0993508389999995</v>
      </c>
      <c r="AG132" s="1194"/>
      <c r="AH132" s="1194"/>
      <c r="AI132" s="1194"/>
      <c r="AJ132" s="1195"/>
      <c r="AK132" s="1196">
        <v>9.0961114310000006</v>
      </c>
      <c r="AL132" s="1194"/>
      <c r="AM132" s="1194"/>
      <c r="AN132" s="1194"/>
      <c r="AO132" s="1195"/>
      <c r="AP132" s="1093"/>
      <c r="AQ132" s="1094"/>
      <c r="AR132" s="1094"/>
      <c r="AS132" s="1094"/>
      <c r="AT132" s="119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517</v>
      </c>
      <c r="W133" s="1174"/>
      <c r="X133" s="1174"/>
      <c r="Y133" s="1174"/>
      <c r="Z133" s="1175"/>
      <c r="AA133" s="1176">
        <v>11.2</v>
      </c>
      <c r="AB133" s="1177"/>
      <c r="AC133" s="1177"/>
      <c r="AD133" s="1177"/>
      <c r="AE133" s="1178"/>
      <c r="AF133" s="1176">
        <v>9.8000000000000007</v>
      </c>
      <c r="AG133" s="1177"/>
      <c r="AH133" s="1177"/>
      <c r="AI133" s="1177"/>
      <c r="AJ133" s="1178"/>
      <c r="AK133" s="1176">
        <v>9.3000000000000007</v>
      </c>
      <c r="AL133" s="1177"/>
      <c r="AM133" s="1177"/>
      <c r="AN133" s="1177"/>
      <c r="AO133" s="1178"/>
      <c r="AP133" s="1123"/>
      <c r="AQ133" s="1124"/>
      <c r="AR133" s="1124"/>
      <c r="AS133" s="1124"/>
      <c r="AT133" s="117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eD1WpMXO/ce4kTRHWWMfPKR4krhoAYB9jelwZQL4yaGplScVUW32xO1nkv3Z5XvBt35ox9qwLGr+x+STw7tyqw==" saltValue="fmEFm27MAFNcrfu+VxY9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518</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ZX16/X+Kkw6o4vFh6Pqy3bgcZfbd2SmC1j0VFCP07FtKjYPvLADMUL0HjBR6jqeUlmnTt9ObKrUXrwxfodomxw==" saltValue="48Kc1K2tW+O9qKcXwMM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6kVC69dMOYMwFbkfwwkO4Qiqe/7rGUiSLiL87QH4D24CkWAAU7Nw3868zLSaLYEyNdgvdTTr9y5n28fKdydbw==" saltValue="wNXyyKRfi+6mVW4fZZoS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520</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521</v>
      </c>
      <c r="AP7" s="303"/>
      <c r="AQ7" s="304" t="s">
        <v>522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523</v>
      </c>
      <c r="AQ8" s="310" t="s">
        <v>524</v>
      </c>
      <c r="AR8" s="311" t="s">
        <v>525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3" t="s">
        <v>526</v>
      </c>
      <c r="AL9" s="1214"/>
      <c r="AM9" s="1214"/>
      <c r="AN9" s="1215"/>
      <c r="AO9" s="312">
        <v>1285903</v>
      </c>
      <c r="AP9" s="312">
        <v>71447</v>
      </c>
      <c r="AQ9" s="313">
        <v>92289</v>
      </c>
      <c r="AR9" s="314">
        <v>-22.6</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3" t="s">
        <v>527</v>
      </c>
      <c r="AL10" s="1214"/>
      <c r="AM10" s="1214"/>
      <c r="AN10" s="1215"/>
      <c r="AO10" s="315">
        <v>249717</v>
      </c>
      <c r="AP10" s="315">
        <v>13875</v>
      </c>
      <c r="AQ10" s="316">
        <v>11808</v>
      </c>
      <c r="AR10" s="317">
        <v>17.5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3" t="s">
        <v>528</v>
      </c>
      <c r="AL11" s="1214"/>
      <c r="AM11" s="1214"/>
      <c r="AN11" s="1215"/>
      <c r="AO11" s="315" t="s">
        <v>529</v>
      </c>
      <c r="AP11" s="315" t="s">
        <v>529</v>
      </c>
      <c r="AQ11" s="316">
        <v>701</v>
      </c>
      <c r="AR11" s="317" t="s">
        <v>529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3" t="s">
        <v>530</v>
      </c>
      <c r="AL12" s="1214"/>
      <c r="AM12" s="1214"/>
      <c r="AN12" s="1215"/>
      <c r="AO12" s="315" t="s">
        <v>529</v>
      </c>
      <c r="AP12" s="315" t="s">
        <v>529</v>
      </c>
      <c r="AQ12" s="316">
        <v>15</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3" t="s">
        <v>531</v>
      </c>
      <c r="AL13" s="1214"/>
      <c r="AM13" s="1214"/>
      <c r="AN13" s="1215"/>
      <c r="AO13" s="315">
        <v>86290</v>
      </c>
      <c r="AP13" s="315">
        <v>4794</v>
      </c>
      <c r="AQ13" s="316">
        <v>3431</v>
      </c>
      <c r="AR13" s="317">
        <v>39.700000000000003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3" t="s">
        <v>532</v>
      </c>
      <c r="AL14" s="1214"/>
      <c r="AM14" s="1214"/>
      <c r="AN14" s="1215"/>
      <c r="AO14" s="315">
        <v>33342</v>
      </c>
      <c r="AP14" s="315">
        <v>1853</v>
      </c>
      <c r="AQ14" s="316">
        <v>2100</v>
      </c>
      <c r="AR14" s="317">
        <v>-11.8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9" t="s">
        <v>533</v>
      </c>
      <c r="AL15" s="1220"/>
      <c r="AM15" s="1220"/>
      <c r="AN15" s="1221"/>
      <c r="AO15" s="315">
        <v>-119423</v>
      </c>
      <c r="AP15" s="315">
        <v>-6635</v>
      </c>
      <c r="AQ15" s="316">
        <v>-6802</v>
      </c>
      <c r="AR15" s="317">
        <v>-2.5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9" t="s">
        <v>187</v>
      </c>
      <c r="AL16" s="1220"/>
      <c r="AM16" s="1220"/>
      <c r="AN16" s="1221"/>
      <c r="AO16" s="315">
        <v>1535829</v>
      </c>
      <c r="AP16" s="315">
        <v>85333</v>
      </c>
      <c r="AQ16" s="316">
        <v>103540</v>
      </c>
      <c r="AR16" s="317">
        <v>-17.600000000000001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535</v>
      </c>
      <c r="AP20" s="324" t="s">
        <v>536</v>
      </c>
      <c r="AQ20" s="325" t="s">
        <v>537</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538</v>
      </c>
      <c r="AL21" s="1223"/>
      <c r="AM21" s="1223"/>
      <c r="AN21" s="1224"/>
      <c r="AO21" s="328">
        <v>7.28</v>
      </c>
      <c r="AP21" s="329">
        <v>9.4700000000000006</v>
      </c>
      <c r="AQ21" s="330">
        <v>-2.19</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539</v>
      </c>
      <c r="AL22" s="1223"/>
      <c r="AM22" s="1223"/>
      <c r="AN22" s="1224"/>
      <c r="AO22" s="333">
        <v>97.1</v>
      </c>
      <c r="AP22" s="334">
        <v>96.3</v>
      </c>
      <c r="AQ22" s="335">
        <v>0.8</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521</v>
      </c>
      <c r="AP30" s="303"/>
      <c r="AQ30" s="304" t="s">
        <v>522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523</v>
      </c>
      <c r="AQ31" s="310" t="s">
        <v>524</v>
      </c>
      <c r="AR31" s="311" t="s">
        <v>525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6" t="s">
        <v>543</v>
      </c>
      <c r="AL32" s="1217"/>
      <c r="AM32" s="1217"/>
      <c r="AN32" s="1218"/>
      <c r="AO32" s="343">
        <v>723162</v>
      </c>
      <c r="AP32" s="343">
        <v>40180</v>
      </c>
      <c r="AQ32" s="344">
        <v>55103</v>
      </c>
      <c r="AR32" s="345">
        <v>-27.1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6" t="s">
        <v>544</v>
      </c>
      <c r="AL33" s="1217"/>
      <c r="AM33" s="1217"/>
      <c r="AN33" s="1218"/>
      <c r="AO33" s="343" t="s">
        <v>529</v>
      </c>
      <c r="AP33" s="343" t="s">
        <v>529</v>
      </c>
      <c r="AQ33" s="344" t="s">
        <v>529</v>
      </c>
      <c r="AR33" s="345"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6" t="s">
        <v>545</v>
      </c>
      <c r="AL34" s="1217"/>
      <c r="AM34" s="1217"/>
      <c r="AN34" s="1218"/>
      <c r="AO34" s="343" t="s">
        <v>529</v>
      </c>
      <c r="AP34" s="343" t="s">
        <v>529</v>
      </c>
      <c r="AQ34" s="344">
        <v>63</v>
      </c>
      <c r="AR34" s="345"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6" t="s">
        <v>546</v>
      </c>
      <c r="AL35" s="1217"/>
      <c r="AM35" s="1217"/>
      <c r="AN35" s="1218"/>
      <c r="AO35" s="343">
        <v>356278</v>
      </c>
      <c r="AP35" s="343">
        <v>19795</v>
      </c>
      <c r="AQ35" s="344">
        <v>21337</v>
      </c>
      <c r="AR35" s="345">
        <v>-7.2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6" t="s">
        <v>547</v>
      </c>
      <c r="AL36" s="1217"/>
      <c r="AM36" s="1217"/>
      <c r="AN36" s="1218"/>
      <c r="AO36" s="343">
        <v>38994</v>
      </c>
      <c r="AP36" s="343">
        <v>2167</v>
      </c>
      <c r="AQ36" s="344">
        <v>3097</v>
      </c>
      <c r="AR36" s="345">
        <v>-30</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6" t="s">
        <v>548</v>
      </c>
      <c r="AL37" s="1217"/>
      <c r="AM37" s="1217"/>
      <c r="AN37" s="1218"/>
      <c r="AO37" s="343">
        <v>26945</v>
      </c>
      <c r="AP37" s="343">
        <v>1497</v>
      </c>
      <c r="AQ37" s="344">
        <v>611</v>
      </c>
      <c r="AR37" s="345">
        <v>145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549</v>
      </c>
      <c r="AL38" s="1226"/>
      <c r="AM38" s="1226"/>
      <c r="AN38" s="1227"/>
      <c r="AO38" s="346" t="s">
        <v>529</v>
      </c>
      <c r="AP38" s="346" t="s">
        <v>529</v>
      </c>
      <c r="AQ38" s="347">
        <v>1</v>
      </c>
      <c r="AR38" s="335" t="s">
        <v>529</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550</v>
      </c>
      <c r="AL39" s="1226"/>
      <c r="AM39" s="1226"/>
      <c r="AN39" s="1227"/>
      <c r="AO39" s="343">
        <v>-148507</v>
      </c>
      <c r="AP39" s="343">
        <v>-8251</v>
      </c>
      <c r="AQ39" s="344">
        <v>-2054</v>
      </c>
      <c r="AR39" s="345">
        <v>301.7</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6" t="s">
        <v>551</v>
      </c>
      <c r="AL40" s="1217"/>
      <c r="AM40" s="1217"/>
      <c r="AN40" s="1218"/>
      <c r="AO40" s="343">
        <v>-624131</v>
      </c>
      <c r="AP40" s="343">
        <v>-34678</v>
      </c>
      <c r="AQ40" s="344">
        <v>-55559</v>
      </c>
      <c r="AR40" s="345">
        <v>-37.6</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299</v>
      </c>
      <c r="AL41" s="1229"/>
      <c r="AM41" s="1229"/>
      <c r="AN41" s="1230"/>
      <c r="AO41" s="343">
        <v>372741</v>
      </c>
      <c r="AP41" s="343">
        <v>20710</v>
      </c>
      <c r="AQ41" s="344">
        <v>22600</v>
      </c>
      <c r="AR41" s="345">
        <v>-8.4</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552</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554</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231" t="s">
        <v>521</v>
      </c>
      <c r="AN49" s="1233" t="s">
        <v>555</v>
      </c>
      <c r="AO49" s="1234"/>
      <c r="AP49" s="1234"/>
      <c r="AQ49" s="1234"/>
      <c r="AR49" s="123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232"/>
      <c r="AN50" s="359" t="s">
        <v>556</v>
      </c>
      <c r="AO50" s="360" t="s">
        <v>557</v>
      </c>
      <c r="AP50" s="361" t="s">
        <v>558</v>
      </c>
      <c r="AQ50" s="362" t="s">
        <v>559</v>
      </c>
      <c r="AR50" s="363"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561</v>
      </c>
      <c r="AL51" s="356"/>
      <c r="AM51" s="364">
        <v>590286</v>
      </c>
      <c r="AN51" s="365">
        <v>30663</v>
      </c>
      <c r="AO51" s="366">
        <v>-57.4</v>
      </c>
      <c r="AP51" s="367">
        <v>115123</v>
      </c>
      <c r="AQ51" s="368">
        <v>48.4</v>
      </c>
      <c r="AR51" s="369">
        <v>-105.8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562</v>
      </c>
      <c r="AM52" s="372">
        <v>244245</v>
      </c>
      <c r="AN52" s="373">
        <v>12687</v>
      </c>
      <c r="AO52" s="374">
        <v>-62.1</v>
      </c>
      <c r="AP52" s="375">
        <v>46026</v>
      </c>
      <c r="AQ52" s="376">
        <v>12.6</v>
      </c>
      <c r="AR52" s="377">
        <v>-74.7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563</v>
      </c>
      <c r="AL53" s="356"/>
      <c r="AM53" s="364">
        <v>621470</v>
      </c>
      <c r="AN53" s="365">
        <v>32752</v>
      </c>
      <c r="AO53" s="366">
        <v>6.8</v>
      </c>
      <c r="AP53" s="367">
        <v>98899</v>
      </c>
      <c r="AQ53" s="368">
        <v>-14.1</v>
      </c>
      <c r="AR53" s="369">
        <v>20.9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562</v>
      </c>
      <c r="AM54" s="372">
        <v>438095</v>
      </c>
      <c r="AN54" s="373">
        <v>23088</v>
      </c>
      <c r="AO54" s="374">
        <v>82</v>
      </c>
      <c r="AP54" s="375">
        <v>43734</v>
      </c>
      <c r="AQ54" s="376">
        <v>-5</v>
      </c>
      <c r="AR54" s="377">
        <v>87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564</v>
      </c>
      <c r="AL55" s="356"/>
      <c r="AM55" s="364">
        <v>950338</v>
      </c>
      <c r="AN55" s="365">
        <v>50954</v>
      </c>
      <c r="AO55" s="366">
        <v>55.6</v>
      </c>
      <c r="AP55" s="367">
        <v>96462</v>
      </c>
      <c r="AQ55" s="368">
        <v>-2.5</v>
      </c>
      <c r="AR55" s="369">
        <v>58.1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562</v>
      </c>
      <c r="AM56" s="372">
        <v>728258</v>
      </c>
      <c r="AN56" s="373">
        <v>39047</v>
      </c>
      <c r="AO56" s="374">
        <v>69.099999999999994</v>
      </c>
      <c r="AP56" s="375">
        <v>39886</v>
      </c>
      <c r="AQ56" s="376">
        <v>-8.8000000000000007</v>
      </c>
      <c r="AR56" s="377">
        <v>77.900000000000006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565</v>
      </c>
      <c r="AL57" s="356"/>
      <c r="AM57" s="364">
        <v>1415722</v>
      </c>
      <c r="AN57" s="365">
        <v>77038</v>
      </c>
      <c r="AO57" s="366">
        <v>51.2</v>
      </c>
      <c r="AP57" s="367">
        <v>83103</v>
      </c>
      <c r="AQ57" s="368">
        <v>-13.8</v>
      </c>
      <c r="AR57" s="369">
        <v>65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562</v>
      </c>
      <c r="AM58" s="372">
        <v>824653</v>
      </c>
      <c r="AN58" s="373">
        <v>44874</v>
      </c>
      <c r="AO58" s="374">
        <v>14.9</v>
      </c>
      <c r="AP58" s="375">
        <v>41378</v>
      </c>
      <c r="AQ58" s="376">
        <v>3.7</v>
      </c>
      <c r="AR58" s="377">
        <v>11.2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566</v>
      </c>
      <c r="AL59" s="356"/>
      <c r="AM59" s="364">
        <v>1411424</v>
      </c>
      <c r="AN59" s="365">
        <v>78421</v>
      </c>
      <c r="AO59" s="366">
        <v>1.8</v>
      </c>
      <c r="AP59" s="367">
        <v>84459</v>
      </c>
      <c r="AQ59" s="368">
        <v>1.6</v>
      </c>
      <c r="AR59" s="369">
        <v>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562</v>
      </c>
      <c r="AM60" s="372">
        <v>1147569</v>
      </c>
      <c r="AN60" s="373">
        <v>63761</v>
      </c>
      <c r="AO60" s="374">
        <v>42.1</v>
      </c>
      <c r="AP60" s="375">
        <v>47314</v>
      </c>
      <c r="AQ60" s="376">
        <v>14.3</v>
      </c>
      <c r="AR60" s="377">
        <v>27.8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567</v>
      </c>
      <c r="AL61" s="378"/>
      <c r="AM61" s="379">
        <v>997848</v>
      </c>
      <c r="AN61" s="380">
        <v>53966</v>
      </c>
      <c r="AO61" s="381">
        <v>11.6</v>
      </c>
      <c r="AP61" s="382">
        <v>95609</v>
      </c>
      <c r="AQ61" s="383">
        <v>3.9</v>
      </c>
      <c r="AR61" s="369">
        <v>7.7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562</v>
      </c>
      <c r="AM62" s="372">
        <v>676564</v>
      </c>
      <c r="AN62" s="373">
        <v>36691</v>
      </c>
      <c r="AO62" s="374">
        <v>29.2</v>
      </c>
      <c r="AP62" s="375">
        <v>43668</v>
      </c>
      <c r="AQ62" s="376">
        <v>3.4</v>
      </c>
      <c r="AR62" s="377">
        <v>25.8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wE2BJWWbfWZxU3OtZCpXNTQsPECB1Tl6hUwkKhSfUeNPQogW5nNtySFxhMJWzjHlu7rVA4fkpD4kCkmUS34Fzw==" saltValue="RXv2CPtJwDSzvxBKS1Fqi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20" spans="125:125" ht="13.5" hidden="1" customHeight="1" x14ac:dyDescent="0.15"/>
    <row r="121" spans="125:125" ht="13.5" hidden="1" customHeight="1" x14ac:dyDescent="0.15">
      <c r="DU121" s="290"/>
    </row>
  </sheetData>
  <sheetProtection algorithmName="SHA-512" hashValue="YSdUO03NvEScPRAO7OW8Aif6hMUVu3PvBz3+/1PhJ7ezDzklafOXguytNXkbM2uhqaDDtS16l74cPJRfDfa6kw==" saltValue="KEjIergoBrIcDI7XreVe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sheetData>
  <sheetProtection algorithmName="SHA-512" hashValue="dq16yOAieTycIDPxhHJ0+v4Q39OemmsTM/SOpapG3t2m3ih+p1BVeuS8ZL72aXsChyesminAyFndaxFTGshIhg==" saltValue="clFDO2UHN7GIfCS6M9Nc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J48" sqref="J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6" t="s">
        <v>3</v>
      </c>
      <c r="D47" s="1236"/>
      <c r="E47" s="1237"/>
      <c r="F47" s="11">
        <v>11.46</v>
      </c>
      <c r="G47" s="12">
        <v>11.99</v>
      </c>
      <c r="H47" s="12">
        <v>12.51</v>
      </c>
      <c r="I47" s="12">
        <v>11.79</v>
      </c>
      <c r="J47" s="13">
        <v>12.29</v>
      </c>
    </row>
    <row r="48" spans="2:10" ht="57.75" customHeight="1" x14ac:dyDescent="0.15">
      <c r="B48" s="14"/>
      <c r="C48" s="1238" t="s">
        <v>4</v>
      </c>
      <c r="D48" s="1238"/>
      <c r="E48" s="1239"/>
      <c r="F48" s="15">
        <v>4.08</v>
      </c>
      <c r="G48" s="16">
        <v>4.29</v>
      </c>
      <c r="H48" s="16">
        <v>4.1399999999999997</v>
      </c>
      <c r="I48" s="16">
        <v>4.63</v>
      </c>
      <c r="J48" s="17">
        <v>3.91</v>
      </c>
    </row>
    <row r="49" spans="2:10" ht="57.75" customHeight="1" thickBot="1" x14ac:dyDescent="0.2">
      <c r="B49" s="18"/>
      <c r="C49" s="1240" t="s">
        <v>5</v>
      </c>
      <c r="D49" s="1240"/>
      <c r="E49" s="1241"/>
      <c r="F49" s="19" t="s">
        <v>576</v>
      </c>
      <c r="G49" s="20" t="s">
        <v>577</v>
      </c>
      <c r="H49" s="20" t="s">
        <v>578</v>
      </c>
      <c r="I49" s="20" t="s">
        <v>579</v>
      </c>
      <c r="J49" s="21" t="s">
        <v>580</v>
      </c>
    </row>
    <row r="50" spans="2:10" ht="13.5" customHeight="1" x14ac:dyDescent="0.15"/>
  </sheetData>
  <sheetProtection algorithmName="SHA-512" hashValue="+rEuyAMYYAjjZMCnVzgGi9K+ETn480K1ve5DWfSHfCX51aQmH8eCmhOVly9Vgct61mktM9v9Rbdxwz1Cu4CuRg==" saltValue="7z525TuDVAtcDfj9bEWu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2022-09-21T10:13:24Z</cp:lastPrinted>
  <dcterms:created xsi:type="dcterms:W3CDTF">2022-02-02T03:44:49Z</dcterms:created>
  <dcterms:modified xsi:type="dcterms:W3CDTF">2022-12-05T04:30:27Z</dcterms:modified>
  <cp:category/>
</cp:coreProperties>
</file>