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2020_064262_47_1718\"/>
    </mc:Choice>
  </mc:AlternateContent>
  <workbookProtection workbookAlgorithmName="SHA-512" workbookHashValue="V2p2vR4h8ETMQnRIvIQCGaKicyI4hHHMPLeV/vloxGcfawkyeMfGBXEZworDC/YwvpEsaVfepouf3I3oV9vEWg==" workbookSaltValue="QLW+flEZcQbTjyRCA3WNzw==" workbookSpinCount="100000" lockStructure="1"/>
  <bookViews>
    <workbookView xWindow="0" yWindow="0" windowWidth="28800" windowHeight="123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I10" i="4"/>
  <c r="B10" i="4"/>
  <c r="AT8" i="4"/>
  <c r="AL8" i="4"/>
  <c r="AD8" i="4"/>
  <c r="W8" i="4"/>
  <c r="P8" i="4"/>
  <c r="I8" i="4"/>
  <c r="B8" i="4"/>
  <c r="B6"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<sst xmlns="http://schemas.openxmlformats.org/spreadsheetml/2006/main" count="236" uniqueCount="121">
  <si>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</si>
  <si>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</si>
  <si>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</si>
  <si>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</si>
  <si>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</si>
  <si>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</si>
  <si>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</si>
  <si>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</si>
  <si>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</si>
  <si>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</si>
  <si>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</si>
  <si>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</si>
  <si>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</si>
  <si>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</si>
  <si>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</si>
  <si>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</si>
  <si>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</si>
  <si>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</si>
  <si>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</si>
  <si>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</si>
  <si>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</si>
  <si>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</si>
  <si>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</si>
  <si>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</si>
  <si>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</si>
  <si>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</si>
  <si>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</si>
  <si>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</si>
  <si>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</si>
  <si>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</si>
  <si>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</si>
  <si>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</si>
  <si>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</si>
  <si>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</si>
  <si>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</si>
  <si>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</si>
  <si>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</si>
  <si>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</si>
  <si>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</si>
  <si>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</si>
  <si>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</si>
  <si>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</si>
  <si>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</si>
  <si>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</si>
  <si>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</si>
  <si>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</si>
  <si>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</si>
  <si>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</si>
  <si>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</si>
  <si>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</si>
  <si>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</si>
  <si>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</si>
  <si>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</si>
  <si>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</si>
  <si>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</si>
  <si>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</si>
  <si>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</si>
  <si>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</si>
  <si>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</si>
  <si>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</si>
  <si>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</si>
  <si>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</si>
  <si>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</si>
  <si>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</si>
  <si>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</si>
  <si>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</si>
  <si>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</si>
  <si>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</si>
  <si>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</si>
  <si>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</si>
  <si>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</si>
  <si>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</si>
  <si>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</si>
  <si>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</si>
  <si>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</si>
  <si>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</si>
  <si>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</si>
  <si>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</si>
  <si>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</si>
  <si>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</si>
  <si>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</si>
  <si>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</si>
  <si>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</si>
  <si>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</si>
  <si>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</si>
  <si>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</si>
  <si>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</si>
  <si>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</si>
  <si>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</si>
  <si>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</si>
  <si>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</si>
  <si>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</si>
  <si>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</si>
  <si>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</si>
  <si>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</si>
  <si>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</si>
  <si>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</si>
  <si>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</si>
  <si>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</si>
  <si>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</si>
  <si>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</si>
  <si>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</si>
  <si>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</si>
  <si>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</si>
  <si>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</si>
  <si>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</si>
  <si>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</si>
  <si>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</si>
  <si>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</si>
  <si>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</si>
  <si>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</si>
  <si>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</si>
  <si>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</si>
  <si>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</si>
  <si>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</si>
  <si>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</si>
  <si>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</si>
  <si>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</si>
  <si>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①収益的収支比率は、維持管理費が減少傾向にあることから平成２８年度以降の収益的収支比率が増加傾向になっています。令和元年度に消費税増税に伴う料金改正を行ったことから、収益が改善しました。
　②と③は、本事業が公営企業法非適用のため、該当数値はありません。
　④企業債残高対事業規模比率は、使用料収入に対する企業債残高の割合である。令和２年度は０％であるが、これは現在の地方債の償還財源である一般会計繰入金での負担を適用するものとして算定したためである。
　⑤経費回収率は、類似団体平均値を上回っています。維持管理費など汚水処理に係る経費が減少するとこの率が上昇する要因になります。
　⑥汚水処理原価は、類似団体平均値を下回っています。平成２９年度及び令和２年度は、前年度より維持管理費が減少したため、汚水処理原価も減少しました。
　⑦施設利用率は、類似団体平均値を上回っています。
　⑧水洗化率は、排水区域内に居住している世帯すべてが接続しているため１００％となっています。</t>
    <rPh sb="324" eb="325">
      <t>オヨ</t>
    </rPh>
    <phoneticPr fontId="4"/>
  </si>
  <si>
    <t>　①は、本事業が公営企業法非適用のため、該当数値がありません。
　②管渠老朽化率は、法定耐用年数を超えた管渠がないため、該当数値はありません。
　③管渠改善率は、令和２年度末時点で汚水管渠の総延長は約１ｋｍありますが、法定耐用年数を超えた管渠がないため、０％となっています。
　平成１０年度より管渠の供用を開始しており、これまで管渠の点検・洗浄を３回（Ｈ１５、Ｈ２２、Ｒ元年度）行っています。今後も定期的に管渠の点検等を行い、老朽化対策を行います。</t>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</si>
  <si>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
　今後も、公営企業会計の法適用に向けて料金の適正化に向けた検討を行います。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</si>
</sst>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FC-404E-BDEC-A2E7DC25650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0.01</c:v>
                </c:pt>
                <c:pt idx="1">
                  <c:v>0</c:v>
                </c:pt>
                <c:pt idx="2">
                  <c:v>0</c:v>
                </c:pt>
                <c:pt idx="3">
                  <c:v>0</c:v>
                </c:pt>
                <c:pt idx="4">
                  <c:v>0</c:v>
                </c:pt>
              </c:numCache>
            </c:numRef>
          </c:val>
          <c:smooth val="0"/>
          <c:extLst>
            <c:ext xmlns:c16="http://schemas.microsoft.com/office/drawing/2014/chart" uri="{C3380CC4-5D6E-409C-BE32-E72D297353CC}">
              <c16:uniqueId val="{00000001-FEFC-404E-BDEC-A2E7DC25650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45</c:v>
                </c:pt>
                <c:pt idx="1">
                  <c:v>45</c:v>
                </c:pt>
                <c:pt idx="2">
                  <c:v>40</c:v>
                </c:pt>
                <c:pt idx="3">
                  <c:v>40</c:v>
                </c:pt>
                <c:pt idx="4">
                  <c:v>40</c:v>
                </c:pt>
              </c:numCache>
            </c:numRef>
          </c:val>
          <c:extLst>
            <c:ext xmlns:c16="http://schemas.microsoft.com/office/drawing/2014/chart" uri="{C3380CC4-5D6E-409C-BE32-E72D297353CC}">
              <c16:uniqueId val="{00000000-9F06-4FEB-8AB8-B1322E93849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36.44</c:v>
                </c:pt>
                <c:pt idx="1">
                  <c:v>34.29</c:v>
                </c:pt>
                <c:pt idx="2">
                  <c:v>35.340000000000003</c:v>
                </c:pt>
                <c:pt idx="3">
                  <c:v>34.68</c:v>
                </c:pt>
                <c:pt idx="4">
                  <c:v>34.700000000000003</c:v>
                </c:pt>
              </c:numCache>
            </c:numRef>
          </c:val>
          <c:smooth val="0"/>
          <c:extLst>
            <c:ext xmlns:c16="http://schemas.microsoft.com/office/drawing/2014/chart" uri="{C3380CC4-5D6E-409C-BE32-E72D297353CC}">
              <c16:uniqueId val="{00000001-9F06-4FEB-8AB8-B1322E93849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FB1-4782-AC30-15C9752AD48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89.93</c:v>
                </c:pt>
                <c:pt idx="1">
                  <c:v>89.88</c:v>
                </c:pt>
                <c:pt idx="2">
                  <c:v>91.52</c:v>
                </c:pt>
                <c:pt idx="3">
                  <c:v>90.33</c:v>
                </c:pt>
                <c:pt idx="4">
                  <c:v>90.04</c:v>
                </c:pt>
              </c:numCache>
            </c:numRef>
          </c:val>
          <c:smooth val="0"/>
          <c:extLst>
            <c:ext xmlns:c16="http://schemas.microsoft.com/office/drawing/2014/chart" uri="{C3380CC4-5D6E-409C-BE32-E72D297353CC}">
              <c16:uniqueId val="{00000001-5FB1-4782-AC30-15C9752AD48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45.18</c:v>
                </c:pt>
                <c:pt idx="1">
                  <c:v>52.27</c:v>
                </c:pt>
                <c:pt idx="2">
                  <c:v>50.1</c:v>
                </c:pt>
                <c:pt idx="3">
                  <c:v>50.8</c:v>
                </c:pt>
                <c:pt idx="4">
                  <c:v>51.58</c:v>
                </c:pt>
              </c:numCache>
            </c:numRef>
          </c:val>
          <c:extLst>
            <c:ext xmlns:c16="http://schemas.microsoft.com/office/drawing/2014/chart" uri="{C3380CC4-5D6E-409C-BE32-E72D297353CC}">
              <c16:uniqueId val="{00000000-77A1-4460-AE6D-D0033E94239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A1-4460-AE6D-D0033E94239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AA-424C-A62E-D7D365CE8A7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AA-424C-A62E-D7D365CE8A7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16-4FA1-B94E-F8F4D8834DA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16-4FA1-B94E-F8F4D8834DA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80-4B0B-B568-E555FBFF05B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80-4B0B-B568-E555FBFF05B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DD-47FB-88E7-F31B76B545B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DD-47FB-88E7-F31B76B545B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3088.06</c:v>
                </c:pt>
                <c:pt idx="1">
                  <c:v>2834.25</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87C-491E-92AA-7D3CB411CEC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1914.94</c:v>
                </c:pt>
                <c:pt idx="1">
                  <c:v>1759.36</c:v>
                </c:pt>
                <c:pt idx="2">
                  <c:v>1837.88</c:v>
                </c:pt>
                <c:pt idx="3">
                  <c:v>1748.51</c:v>
                </c:pt>
                <c:pt idx="4">
                  <c:v>1640.16</c:v>
                </c:pt>
              </c:numCache>
            </c:numRef>
          </c:val>
          <c:smooth val="0"/>
          <c:extLst>
            <c:ext xmlns:c16="http://schemas.microsoft.com/office/drawing/2014/chart" uri="{C3380CC4-5D6E-409C-BE32-E72D297353CC}">
              <c16:uniqueId val="{00000001-887C-491E-92AA-7D3CB411CEC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46.17</c:v>
                </c:pt>
                <c:pt idx="1">
                  <c:v>80.22</c:v>
                </c:pt>
                <c:pt idx="2">
                  <c:v>54.16</c:v>
                </c:pt>
                <c:pt idx="3">
                  <c:v>56.88</c:v>
                </c:pt>
                <c:pt idx="4">
                  <c:v>75.03</c:v>
                </c:pt>
              </c:numCache>
            </c:numRef>
          </c:val>
          <c:extLst>
            <c:ext xmlns:c16="http://schemas.microsoft.com/office/drawing/2014/chart" uri="{C3380CC4-5D6E-409C-BE32-E72D297353CC}">
              <c16:uniqueId val="{00000000-4CD3-4E4D-93B4-990BDAEB0DA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34.020000000000003</c:v>
                </c:pt>
                <c:pt idx="1">
                  <c:v>37.200000000000003</c:v>
                </c:pt>
                <c:pt idx="2">
                  <c:v>35.03</c:v>
                </c:pt>
                <c:pt idx="3">
                  <c:v>34.99</c:v>
                </c:pt>
                <c:pt idx="4">
                  <c:v>38.270000000000003</c:v>
                </c:pt>
              </c:numCache>
            </c:numRef>
          </c:val>
          <c:smooth val="0"/>
          <c:extLst>
            <c:ext xmlns:c16="http://schemas.microsoft.com/office/drawing/2014/chart" uri="{C3380CC4-5D6E-409C-BE32-E72D297353CC}">
              <c16:uniqueId val="{00000001-4CD3-4E4D-93B4-990BDAEB0DA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387.68</c:v>
                </c:pt>
                <c:pt idx="1">
                  <c:v>222.43</c:v>
                </c:pt>
                <c:pt idx="2">
                  <c:v>332.1</c:v>
                </c:pt>
                <c:pt idx="3">
                  <c:v>320.23</c:v>
                </c:pt>
                <c:pt idx="4">
                  <c:v>245.64</c:v>
                </c:pt>
              </c:numCache>
            </c:numRef>
          </c:val>
          <c:extLst>
            <c:ext xmlns:c16="http://schemas.microsoft.com/office/drawing/2014/chart" uri="{C3380CC4-5D6E-409C-BE32-E72D297353CC}">
              <c16:uniqueId val="{00000000-A7E3-408F-A216-742C5D5E8E8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553.77</c:v>
                </c:pt>
                <c:pt idx="1">
                  <c:v>508.64</c:v>
                </c:pt>
                <c:pt idx="2">
                  <c:v>525.22</c:v>
                </c:pt>
                <c:pt idx="3">
                  <c:v>520.91999999999996</c:v>
                </c:pt>
                <c:pt idx="4">
                  <c:v>486.77</c:v>
                </c:pt>
              </c:numCache>
            </c:numRef>
          </c:val>
          <c:smooth val="0"/>
          <c:extLst>
            <c:ext xmlns:c16="http://schemas.microsoft.com/office/drawing/2014/chart" uri="{C3380CC4-5D6E-409C-BE32-E72D297353CC}">
              <c16:uniqueId val="{00000001-A7E3-408F-A216-742C5D5E8E8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43"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三川町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小規模集合排水処理</v>
      </c>
      <c r="Q8" s="72"/>
      <c r="R8" s="72"/>
      <c r="S8" s="72"/>
      <c r="T8" s="72"/>
      <c r="U8" s="72"/>
      <c r="V8" s="72"/>
      <c r="W8" s="72" t="str">
        <f>データ!L6</f>
        <v>I2</v>
      </c>
      <c r="X8" s="72"/>
      <c r="Y8" s="72"/>
      <c r="Z8" s="72"/>
      <c r="AA8" s="72"/>
      <c r="AB8" s="72"/>
      <c r="AC8" s="72"/>
      <c r="AD8" s="73" t="str">
        <f>データ!$M$6</f>
        <v>非設置</v>
      </c>
      <c r="AE8" s="73"/>
      <c r="AF8" s="73"/>
      <c r="AG8" s="73"/>
      <c r="AH8" s="73"/>
      <c r="AI8" s="73"/>
      <c r="AJ8" s="73"/>
      <c r="AK8" s="3"/>
      <c r="AL8" s="69">
        <f>データ!S6</f>
        <v>7377</v>
      </c>
      <c r="AM8" s="69"/>
      <c r="AN8" s="69"/>
      <c r="AO8" s="69"/>
      <c r="AP8" s="69"/>
      <c r="AQ8" s="69"/>
      <c r="AR8" s="69"/>
      <c r="AS8" s="69"/>
      <c r="AT8" s="68">
        <f>データ!T6</f>
        <v>33.22</v>
      </c>
      <c r="AU8" s="68"/>
      <c r="AV8" s="68"/>
      <c r="AW8" s="68"/>
      <c r="AX8" s="68"/>
      <c r="AY8" s="68"/>
      <c r="AZ8" s="68"/>
      <c r="BA8" s="68"/>
      <c r="BB8" s="68">
        <f>データ!U6</f>
        <v>222.07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0.52</v>
      </c>
      <c r="Q10" s="68"/>
      <c r="R10" s="68"/>
      <c r="S10" s="68"/>
      <c r="T10" s="68"/>
      <c r="U10" s="68"/>
      <c r="V10" s="68"/>
      <c r="W10" s="68">
        <f>データ!Q6</f>
        <v>99.36</v>
      </c>
      <c r="X10" s="68"/>
      <c r="Y10" s="68"/>
      <c r="Z10" s="68"/>
      <c r="AA10" s="68"/>
      <c r="AB10" s="68"/>
      <c r="AC10" s="68"/>
      <c r="AD10" s="69">
        <f>データ!R6</f>
        <v>3436</v>
      </c>
      <c r="AE10" s="69"/>
      <c r="AF10" s="69"/>
      <c r="AG10" s="69"/>
      <c r="AH10" s="69"/>
      <c r="AI10" s="69"/>
      <c r="AJ10" s="69"/>
      <c r="AK10" s="2"/>
      <c r="AL10" s="69">
        <f>データ!V6</f>
        <v>38</v>
      </c>
      <c r="AM10" s="69"/>
      <c r="AN10" s="69"/>
      <c r="AO10" s="69"/>
      <c r="AP10" s="69"/>
      <c r="AQ10" s="69"/>
      <c r="AR10" s="69"/>
      <c r="AS10" s="69"/>
      <c r="AT10" s="68">
        <f>データ!W6</f>
        <v>0.02</v>
      </c>
      <c r="AU10" s="68"/>
      <c r="AV10" s="68"/>
      <c r="AW10" s="68"/>
      <c r="AX10" s="68"/>
      <c r="AY10" s="68"/>
      <c r="AZ10" s="68"/>
      <c r="BA10" s="68"/>
      <c r="BB10" s="68">
        <f>データ!X6</f>
        <v>1900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【1,650.58】</v>
      </c>
      <c r="I86" s="26" t="str">
        <f>データ!CA6</f>
        <v>【38.66】</v>
      </c>
      <c r="J86" s="26" t="str">
        <f>データ!CL6</f>
        <v>【481.20】</v>
      </c>
      <c r="K86" s="26" t="str">
        <f>データ!CW6</f>
        <v>【34.97】</v>
      </c>
      <c r="L86" s="26" t="str">
        <f>データ!DH6</f>
        <v>【89.89】</v>
      </c>
      <c r="M86" s="26" t="s">
        <v>44</v>
      </c>
      <c r="N86" s="26" t="s">
        <v>45</v>
      </c>
      <c r="O86" s="26" t="str">
        <f>データ!EO6</f>
        <v>【0.00】</v>
      </c>
    </row>
  </sheetData>
  <sheetProtection algorithmName="SHA-512" hashValue="BzsvpRmyjWS53B1j3BPb75/KKZ+/L8/pwyzipnU7x0eMByqmqinnJxazCYp/a/ZbdNrCAW2mdVPANljqM21R4g==" saltValue="nRoNhnXS1VP2Pt3aQQOpp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64262</v>
      </c>
      <c r="D6" s="33">
        <f t="shared" si="3"/>
        <v>47</v>
      </c>
      <c r="E6" s="33">
        <f t="shared" si="3"/>
        <v>17</v>
      </c>
      <c r="F6" s="33">
        <f t="shared" si="3"/>
        <v>9</v>
      </c>
      <c r="G6" s="33">
        <f t="shared" si="3"/>
        <v>0</v>
      </c>
      <c r="H6" s="33" t="str">
        <f t="shared" si="3"/>
        <v>山形県　三川町</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0.52</v>
      </c>
      <c r="Q6" s="34">
        <f t="shared" si="3"/>
        <v>99.36</v>
      </c>
      <c r="R6" s="34">
        <f t="shared" si="3"/>
        <v>3436</v>
      </c>
      <c r="S6" s="34">
        <f t="shared" si="3"/>
        <v>7377</v>
      </c>
      <c r="T6" s="34">
        <f t="shared" si="3"/>
        <v>33.22</v>
      </c>
      <c r="U6" s="34">
        <f t="shared" si="3"/>
        <v>222.07</v>
      </c>
      <c r="V6" s="34">
        <f t="shared" si="3"/>
        <v>38</v>
      </c>
      <c r="W6" s="34">
        <f t="shared" si="3"/>
        <v>0.02</v>
      </c>
      <c r="X6" s="34">
        <f t="shared" si="3"/>
        <v>1900</v>
      </c>
      <c r="Y6" s="35">
        <f>IF(Y7="",NA(),Y7)</f>
        <v>45.18</v>
      </c>
      <c r="Z6" s="35">
        <f t="shared" ref="Z6:AH6" si="4">IF(Z7="",NA(),Z7)</f>
        <v>52.27</v>
      </c>
      <c r="AA6" s="35">
        <f t="shared" si="4"/>
        <v>50.1</v>
      </c>
      <c r="AB6" s="35">
        <f t="shared" si="4"/>
        <v>50.8</v>
      </c>
      <c r="AC6" s="35">
        <f t="shared" si="4"/>
        <v>51.58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3088.06</v>
      </c>
      <c r="BG6" s="35">
        <f t="shared" ref="BG6:BO6" si="7">IF(BG7="",NA(),BG7)</f>
        <v>2834.25</v>
      </c>
      <c r="BH6" s="34">
        <f t="shared" si="7"/>
        <v>0</v>
      </c>
      <c r="BI6" s="34">
        <f t="shared" si="7"/>
        <v>0</v>
      </c>
      <c r="BJ6" s="34">
        <f t="shared" si="7"/>
        <v>0</v>
      </c>
      <c r="BK6" s="35">
        <f t="shared" si="7"/>
        <v>1914.94</v>
      </c>
      <c r="BL6" s="35">
        <f t="shared" si="7"/>
        <v>1759.36</v>
      </c>
      <c r="BM6" s="35">
        <f t="shared" si="7"/>
        <v>1837.88</v>
      </c>
      <c r="BN6" s="35">
        <f t="shared" si="7"/>
        <v>1748.51</v>
      </c>
      <c r="BO6" s="35">
        <f t="shared" si="7"/>
        <v>1640.16</v>
      </c>
      <c r="BP6" s="34" t="str">
        <f>IF(BP7="","",IF(BP7="-","【-】","【"&amp;SUBSTITUTE(TEXT(BP7,"#,##0.00"),"-","△")&amp;"】"))</f>
        <v>【1,650.58】</v>
      </c>
      <c r="BQ6" s="35">
        <f>IF(BQ7="",NA(),BQ7)</f>
        <v>46.17</v>
      </c>
      <c r="BR6" s="35">
        <f t="shared" ref="BR6:BZ6" si="8">IF(BR7="",NA(),BR7)</f>
        <v>80.22</v>
      </c>
      <c r="BS6" s="35">
        <f t="shared" si="8"/>
        <v>54.16</v>
      </c>
      <c r="BT6" s="35">
        <f t="shared" si="8"/>
        <v>56.88</v>
      </c>
      <c r="BU6" s="35">
        <f t="shared" si="8"/>
        <v>75.03</v>
      </c>
      <c r="BV6" s="35">
        <f t="shared" si="8"/>
        <v>34.020000000000003</v>
      </c>
      <c r="BW6" s="35">
        <f t="shared" si="8"/>
        <v>37.200000000000003</v>
      </c>
      <c r="BX6" s="35">
        <f t="shared" si="8"/>
        <v>35.03</v>
      </c>
      <c r="BY6" s="35">
        <f t="shared" si="8"/>
        <v>34.99</v>
      </c>
      <c r="BZ6" s="35">
        <f t="shared" si="8"/>
        <v>38.270000000000003</v>
      </c>
      <c r="CA6" s="34" t="str">
        <f>IF(CA7="","",IF(CA7="-","【-】","【"&amp;SUBSTITUTE(TEXT(CA7,"#,##0.00"),"-","△")&amp;"】"))</f>
        <v>【38.66】</v>
      </c>
      <c r="CB6" s="35">
        <f>IF(CB7="",NA(),CB7)</f>
        <v>387.68</v>
      </c>
      <c r="CC6" s="35">
        <f t="shared" ref="CC6:CK6" si="9">IF(CC7="",NA(),CC7)</f>
        <v>222.43</v>
      </c>
      <c r="CD6" s="35">
        <f t="shared" si="9"/>
        <v>332.1</v>
      </c>
      <c r="CE6" s="35">
        <f t="shared" si="9"/>
        <v>320.23</v>
      </c>
      <c r="CF6" s="35">
        <f t="shared" si="9"/>
        <v>245.64</v>
      </c>
      <c r="CG6" s="35">
        <f t="shared" si="9"/>
        <v>553.77</v>
      </c>
      <c r="CH6" s="35">
        <f t="shared" si="9"/>
        <v>508.64</v>
      </c>
      <c r="CI6" s="35">
        <f t="shared" si="9"/>
        <v>525.22</v>
      </c>
      <c r="CJ6" s="35">
        <f t="shared" si="9"/>
        <v>520.91999999999996</v>
      </c>
      <c r="CK6" s="35">
        <f t="shared" si="9"/>
        <v>486.77</v>
      </c>
      <c r="CL6" s="34" t="str">
        <f>IF(CL7="","",IF(CL7="-","【-】","【"&amp;SUBSTITUTE(TEXT(CL7,"#,##0.00"),"-","△")&amp;"】"))</f>
        <v>【481.20】</v>
      </c>
      <c r="CM6" s="35">
        <f>IF(CM7="",NA(),CM7)</f>
        <v>45</v>
      </c>
      <c r="CN6" s="35">
        <f t="shared" ref="CN6:CV6" si="10">IF(CN7="",NA(),CN7)</f>
        <v>45</v>
      </c>
      <c r="CO6" s="35">
        <f t="shared" si="10"/>
        <v>40</v>
      </c>
      <c r="CP6" s="35">
        <f t="shared" si="10"/>
        <v>40</v>
      </c>
      <c r="CQ6" s="35">
        <f t="shared" si="10"/>
        <v>40</v>
      </c>
      <c r="CR6" s="35">
        <f t="shared" si="10"/>
        <v>36.44</v>
      </c>
      <c r="CS6" s="35">
        <f t="shared" si="10"/>
        <v>34.29</v>
      </c>
      <c r="CT6" s="35">
        <f t="shared" si="10"/>
        <v>35.340000000000003</v>
      </c>
      <c r="CU6" s="35">
        <f t="shared" si="10"/>
        <v>34.68</v>
      </c>
      <c r="CV6" s="35">
        <f t="shared" si="10"/>
        <v>34.700000000000003</v>
      </c>
      <c r="CW6" s="34" t="str">
        <f>IF(CW7="","",IF(CW7="-","【-】","【"&amp;SUBSTITUTE(TEXT(CW7,"#,##0.00"),"-","△")&amp;"】"))</f>
        <v>【34.97】</v>
      </c>
      <c r="CX6" s="35">
        <f>IF(CX7="",NA(),CX7)</f>
        <v>100</v>
      </c>
      <c r="CY6" s="35">
        <f t="shared" ref="CY6:DG6" si="11">IF(CY7="",NA(),CY7)</f>
        <v>100</v>
      </c>
      <c r="CZ6" s="35">
        <f t="shared" si="11"/>
        <v>100</v>
      </c>
      <c r="DA6" s="35">
        <f t="shared" si="11"/>
        <v>100</v>
      </c>
      <c r="DB6" s="35">
        <f t="shared" si="11"/>
        <v>100</v>
      </c>
      <c r="DC6" s="35">
        <f t="shared" si="11"/>
        <v>89.93</v>
      </c>
      <c r="DD6" s="35">
        <f t="shared" si="11"/>
        <v>89.88</v>
      </c>
      <c r="DE6" s="35">
        <f t="shared" si="11"/>
        <v>91.52</v>
      </c>
      <c r="DF6" s="35">
        <f t="shared" si="11"/>
        <v>90.33</v>
      </c>
      <c r="DG6" s="35">
        <f t="shared" si="11"/>
        <v>90.04</v>
      </c>
      <c r="DH6" s="34" t="str">
        <f>IF(DH7="","",IF(DH7="-","【-】","【"&amp;SUBSTITUTE(TEXT(DH7,"#,##0.00"),"-","△")&amp;"】"))</f>
        <v>【89.89】</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4">
        <f t="shared" si="14"/>
        <v>0</v>
      </c>
      <c r="EL6" s="34">
        <f t="shared" si="14"/>
        <v>0</v>
      </c>
      <c r="EM6" s="34">
        <f t="shared" si="14"/>
        <v>0</v>
      </c>
      <c r="EN6" s="34">
        <f t="shared" si="14"/>
        <v>0</v>
      </c>
      <c r="EO6" s="34" t="str">
        <f>IF(EO7="","",IF(EO7="-","【-】","【"&amp;SUBSTITUTE(TEXT(EO7,"#,##0.00"),"-","△")&amp;"】"))</f>
        <v>【0.00】</v>
      </c>
    </row>
    <row r="7" spans="1:145" s="36" customFormat="1" x14ac:dyDescent="0.15">
      <c r="A7" s="28"/>
      <c r="B7" s="37">
        <v>2020</v>
      </c>
      <c r="C7" s="37">
        <v>64262</v>
      </c>
      <c r="D7" s="37">
        <v>47</v>
      </c>
      <c r="E7" s="37">
        <v>17</v>
      </c>
      <c r="F7" s="37">
        <v>9</v>
      </c>
      <c r="G7" s="37">
        <v>0</v>
      </c>
      <c r="H7" s="37" t="s">
        <v>98</v>
      </c>
      <c r="I7" s="37" t="s">
        <v>99</v>
      </c>
      <c r="J7" s="37" t="s">
        <v>100</v>
      </c>
      <c r="K7" s="37" t="s">
        <v>101</v>
      </c>
      <c r="L7" s="37" t="s">
        <v>102</v>
      </c>
      <c r="M7" s="37" t="s">
        <v>103</v>
      </c>
      <c r="N7" s="38" t="s">
        <v>104</v>
      </c>
      <c r="O7" s="38" t="s">
        <v>105</v>
      </c>
      <c r="P7" s="38">
        <v>0.52</v>
      </c>
      <c r="Q7" s="38">
        <v>99.36</v>
      </c>
      <c r="R7" s="38">
        <v>3436</v>
      </c>
      <c r="S7" s="38">
        <v>7377</v>
      </c>
      <c r="T7" s="38">
        <v>33.22</v>
      </c>
      <c r="U7" s="38">
        <v>222.07</v>
      </c>
      <c r="V7" s="38">
        <v>38</v>
      </c>
      <c r="W7" s="38">
        <v>0.02</v>
      </c>
      <c r="X7" s="38">
        <v>1900</v>
      </c>
      <c r="Y7" s="38">
        <v>45.18</v>
      </c>
      <c r="Z7" s="38">
        <v>52.27</v>
      </c>
      <c r="AA7" s="38">
        <v>50.1</v>
      </c>
      <c r="AB7" s="38">
        <v>50.8</v>
      </c>
      <c r="AC7" s="38">
        <v>51.58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3088.06</v>
      </c>
      <c r="BG7" s="38">
        <v>2834.25</v>
      </c>
      <c r="BH7" s="38">
        <v>0</v>
      </c>
      <c r="BI7" s="38">
        <v>0</v>
      </c>
      <c r="BJ7" s="38">
        <v>0</v>
      </c>
      <c r="BK7" s="38">
        <v>1914.94</v>
      </c>
      <c r="BL7" s="38">
        <v>1759.36</v>
      </c>
      <c r="BM7" s="38">
        <v>1837.88</v>
      </c>
      <c r="BN7" s="38">
        <v>1748.51</v>
      </c>
      <c r="BO7" s="38">
        <v>1640.16</v>
      </c>
      <c r="BP7" s="38">
        <v>1650.58</v>
      </c>
      <c r="BQ7" s="38">
        <v>46.17</v>
      </c>
      <c r="BR7" s="38">
        <v>80.22</v>
      </c>
      <c r="BS7" s="38">
        <v>54.16</v>
      </c>
      <c r="BT7" s="38">
        <v>56.88</v>
      </c>
      <c r="BU7" s="38">
        <v>75.03</v>
      </c>
      <c r="BV7" s="38">
        <v>34.020000000000003</v>
      </c>
      <c r="BW7" s="38">
        <v>37.200000000000003</v>
      </c>
      <c r="BX7" s="38">
        <v>35.03</v>
      </c>
      <c r="BY7" s="38">
        <v>34.99</v>
      </c>
      <c r="BZ7" s="38">
        <v>38.270000000000003</v>
      </c>
      <c r="CA7" s="38">
        <v>38.659999999999997</v>
      </c>
      <c r="CB7" s="38">
        <v>387.68</v>
      </c>
      <c r="CC7" s="38">
        <v>222.43</v>
      </c>
      <c r="CD7" s="38">
        <v>332.1</v>
      </c>
      <c r="CE7" s="38">
        <v>320.23</v>
      </c>
      <c r="CF7" s="38">
        <v>245.64</v>
      </c>
      <c r="CG7" s="38">
        <v>553.77</v>
      </c>
      <c r="CH7" s="38">
        <v>508.64</v>
      </c>
      <c r="CI7" s="38">
        <v>525.22</v>
      </c>
      <c r="CJ7" s="38">
        <v>520.91999999999996</v>
      </c>
      <c r="CK7" s="38">
        <v>486.77</v>
      </c>
      <c r="CL7" s="38">
        <v>481.2</v>
      </c>
      <c r="CM7" s="38">
        <v>45</v>
      </c>
      <c r="CN7" s="38">
        <v>45</v>
      </c>
      <c r="CO7" s="38">
        <v>40</v>
      </c>
      <c r="CP7" s="38">
        <v>40</v>
      </c>
      <c r="CQ7" s="38">
        <v>40</v>
      </c>
      <c r="CR7" s="38">
        <v>36.44</v>
      </c>
      <c r="CS7" s="38">
        <v>34.29</v>
      </c>
      <c r="CT7" s="38">
        <v>35.340000000000003</v>
      </c>
      <c r="CU7" s="38">
        <v>34.68</v>
      </c>
      <c r="CV7" s="38">
        <v>34.700000000000003</v>
      </c>
      <c r="CW7" s="38">
        <v>34.97</v>
      </c>
      <c r="CX7" s="38">
        <v>100</v>
      </c>
      <c r="CY7" s="38">
        <v>100</v>
      </c>
      <c r="CZ7" s="38">
        <v>100</v>
      </c>
      <c r="DA7" s="38">
        <v>100</v>
      </c>
      <c r="DB7" s="38">
        <v>100</v>
      </c>
      <c r="DC7" s="38">
        <v>89.93</v>
      </c>
      <c r="DD7" s="38">
        <v>89.88</v>
      </c>
      <c r="DE7" s="38">
        <v>91.52</v>
      </c>
      <c r="DF7" s="38">
        <v>90.33</v>
      </c>
      <c r="DG7" s="38">
        <v>90.04</v>
      </c>
      <c r="DH7" s="38">
        <v>89.89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2021-12-03T08:07:39Z</dcterms:created>
  <dcterms:modified xsi:type="dcterms:W3CDTF">2022-01-20T02:57:54Z</dcterms:modified>
  <cp:category/>
</cp:coreProperties>
</file>