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26\Desktop\040106_公営企業に係る「経営比較分析表」（令和２年度決算）の分析について\"/>
    </mc:Choice>
  </mc:AlternateContent>
  <workbookProtection workbookAlgorithmName="SHA-512" workbookHashValue="HjF2ZTuu9Eh1IZkCNO2mEpqZjpOA6KI0nEfSMQhist27YEPUVOz1zDIBHvbv3sZKr9mfDh3oX266sFNRbMzkIw==" workbookSaltValue="91qi3ZrLIsY2DczYnGd0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<sst xmlns="http://schemas.openxmlformats.org/spreadsheetml/2006/main" count="228" uniqueCount="114">
  <si>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</si>
  <si>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</si>
  <si>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</si>
  <si>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</si>
  <si>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</si>
  <si>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</si>
  <si>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</si>
  <si>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</si>
  <si>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</si>
  <si>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</si>
  <si>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</si>
  <si>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</si>
  <si>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</si>
  <si>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</si>
  <si>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</si>
  <si>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</si>
  <si>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</si>
  <si>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</si>
  <si>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</si>
  <si>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</si>
  <si>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</si>
  <si>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</si>
  <si>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</si>
  <si>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</si>
  <si>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</si>
  <si>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</si>
  <si>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</si>
  <si>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</si>
  <si>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</si>
  <si>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</si>
  <si>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</si>
  <si>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</si>
  <si>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</si>
  <si>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</si>
  <si>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</si>
  <si>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</si>
  <si>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</si>
  <si>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</si>
  <si>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</si>
  <si>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</si>
  <si>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</si>
  <si>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</si>
  <si>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</si>
  <si>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</si>
  <si>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</si>
  <si>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</si>
  <si>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</si>
  <si>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</si>
  <si>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</si>
  <si>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</si>
  <si>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</si>
  <si>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</si>
  <si>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</si>
  <si>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</si>
  <si>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</si>
  <si>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</si>
  <si>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</si>
  <si>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</si>
  <si>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</si>
  <si>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</si>
  <si>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</si>
  <si>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</si>
  <si>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</si>
  <si>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</si>
  <si>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</si>
  <si>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</si>
  <si>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</si>
  <si>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</si>
  <si>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</si>
  <si>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</si>
  <si>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</si>
  <si>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</si>
  <si>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</si>
  <si>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</si>
  <si>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</si>
  <si>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</si>
  <si>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</si>
  <si>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</si>
  <si>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</si>
  <si>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</si>
  <si>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</si>
  <si>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</si>
  <si>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</si>
  <si>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</si>
  <si>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</si>
  <si>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</si>
  <si>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</si>
  <si>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</si>
  <si>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</si>
  <si>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</si>
  <si>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</si>
  <si>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</si>
  <si>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</si>
  <si>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</si>
  <si>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</si>
  <si>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</si>
  <si>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</si>
  <si>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</si>
  <si>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</si>
  <si>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</si>
  <si>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</si>
  <si>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</si>
  <si>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</si>
  <si>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</si>
  <si>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</si>
  <si>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</si>
  <si>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</si>
  <si>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</si>
  <si>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</si>
  <si>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</si>
  <si>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</si>
  <si>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新水源池等完成前の平成29年度までは健全的な経営だったが、設備投資に伴う企業債残高及び減価償却費の増加が顕著となり、経営へ大きな影響を与えている。
　安定的な経営に向けて、料金回収率や有収率の向上、経営努力によるコスト削減に努めながら、料金改定を検討し、アセットマネジメントに基づいて効率的な経営を進める。</t>
    <rPh sb="62" eb="63">
      <t>オオ</t>
    </rPh>
    <rPh sb="68" eb="69">
      <t>アタ</t>
    </rPh>
    <rPh sb="124" eb="126">
      <t>ケントウ</t>
    </rPh>
    <rPh sb="139" eb="140">
      <t>モト</t>
    </rPh>
    <rPh sb="143" eb="146">
      <t>コウリツテキ</t>
    </rPh>
    <rPh sb="147" eb="149">
      <t>ケイエイ</t>
    </rPh>
    <rPh sb="150" eb="151">
      <t>スス</t>
    </rPh>
    <phoneticPr fontId="4"/>
  </si>
  <si>
    <t>（収益の分析）
　経常収支比率は減価償却費の増加もあり平均値を下回っており、令和元年度決算と横ばいで経過している。料金回収率も前年並みだが、今後より一層の経営努力が求められる。漏水調査と老朽配管の更新を進めてきたため、有収率は改善傾向にある。
（企業債残高）
　新たな水源池及び配水池への設備投資により、企業債残高が大きく平均値を上回っている。今後の大きな設備投資は予定されていないものの、企業債償還を賄うため、料金改定を含めた安定的な給水収益の確保が必要である。
（施設利用率分析）
　給水人口はやや減少しているが、施設利用率は継続して平均値を上回って推移しており、現状の設備を有効に活用できている。
（経営の健全化、効率性の分析）
　累積欠損金はなく安定的な経営を続けてきたところであるが、平成28年度からの施設への設備投資の影響により給水原価が大きく増加している。合わせて、企業債残高も増加していることから、将来的な安定給水と安定経営を維持するためには、料金改定を検討しながら、更に効率的な経営を追求していかなければならない。</t>
    <rPh sb="38" eb="40">
      <t>レイワ</t>
    </rPh>
    <rPh sb="40" eb="41">
      <t>モト</t>
    </rPh>
    <rPh sb="46" eb="47">
      <t>ヨコ</t>
    </rPh>
    <rPh sb="50" eb="52">
      <t>ケイカ</t>
    </rPh>
    <rPh sb="65" eb="66">
      <t>ナ</t>
    </rPh>
    <rPh sb="98" eb="100">
      <t>コウシン</t>
    </rPh>
    <rPh sb="101" eb="102">
      <t>スス</t>
    </rPh>
    <rPh sb="113" eb="115">
      <t>カイゼン</t>
    </rPh>
    <rPh sb="115" eb="117">
      <t>ケイコウ</t>
    </rPh>
    <rPh sb="145" eb="147">
      <t>セツビ</t>
    </rPh>
    <rPh sb="147" eb="149">
      <t>トウシ</t>
    </rPh>
    <rPh sb="153" eb="155">
      <t>キギョウ</t>
    </rPh>
    <rPh sb="155" eb="156">
      <t>サイ</t>
    </rPh>
    <rPh sb="156" eb="158">
      <t>ザンダカ</t>
    </rPh>
    <rPh sb="173" eb="175">
      <t>コンゴ</t>
    </rPh>
    <rPh sb="176" eb="177">
      <t>オオ</t>
    </rPh>
    <rPh sb="184" eb="186">
      <t>ヨテイ</t>
    </rPh>
    <rPh sb="202" eb="203">
      <t>マカナ</t>
    </rPh>
    <rPh sb="227" eb="229">
      <t>ヒツヨウ</t>
    </rPh>
    <rPh sb="253" eb="255">
      <t>ゲンショウ</t>
    </rPh>
    <rPh sb="279" eb="281">
      <t>スイイ</t>
    </rPh>
    <rPh sb="286" eb="288">
      <t>ゲンジョウ</t>
    </rPh>
    <rPh sb="289" eb="291">
      <t>セツビ</t>
    </rPh>
    <rPh sb="292" eb="294">
      <t>ユウコウ</t>
    </rPh>
    <rPh sb="295" eb="297">
      <t>カツヨウ</t>
    </rPh>
    <rPh sb="438" eb="440">
      <t>ケントウ</t>
    </rPh>
    <rPh sb="449" eb="450">
      <t>テキ</t>
    </rPh>
    <rPh sb="454" eb="456">
      <t>ツイキュウ</t>
    </rPh>
    <phoneticPr fontId="4"/>
  </si>
  <si>
    <t>　管路更新よりも新水源池及び配水池の整備を優先してきたため、老朽化した管路の更新が進んでおらず、管路経年化率が平均値を大きく越えていることが課題となっている。今後はアセットマネジメントの策定を足掛かりに、計画的かつ効率的な管路更新を実施し、持続可能な経営を目指していく。</t>
    <rPh sb="93" eb="95">
      <t>サクテイ</t>
    </rPh>
    <rPh sb="96" eb="98">
      <t>アシガ</t>
    </rPh>
    <rPh sb="107" eb="110">
      <t>コウリツテキ</t>
    </rPh>
    <rPh sb="120" eb="122">
      <t>ジゾク</t>
    </rPh>
    <rPh sb="122" eb="124">
      <t>カノウ</t>
    </rPh>
    <rPh sb="125" eb="127">
      <t>ケイエイ</t>
    </rPh>
    <rPh sb="128" eb="13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</si>
</sst>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79-4955-B1B6-B9900EC32D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DF79-4955-B1B6-B9900EC32D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62.28</c:v>
                </c:pt>
                <c:pt idx="1">
                  <c:v>67.42</c:v>
                </c:pt>
                <c:pt idx="2">
                  <c:v>70.260000000000005</c:v>
                </c:pt>
                <c:pt idx="3">
                  <c:v>70.69</c:v>
                </c:pt>
                <c:pt idx="4">
                  <c:v>67.94</c:v>
                </c:pt>
              </c:numCache>
            </c:numRef>
          </c:val>
          <c:extLst>
            <c:ext xmlns:c16="http://schemas.microsoft.com/office/drawing/2014/chart" uri="{C3380CC4-5D6E-409C-BE32-E72D297353CC}">
              <c16:uniqueId val="{00000000-BD96-44EC-BC98-DD575B2829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BD96-44EC-BC98-DD575B2829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75.069999999999993</c:v>
                </c:pt>
                <c:pt idx="1">
                  <c:v>70.900000000000006</c:v>
                </c:pt>
                <c:pt idx="2">
                  <c:v>67.010000000000005</c:v>
                </c:pt>
                <c:pt idx="3">
                  <c:v>67.569999999999993</c:v>
                </c:pt>
                <c:pt idx="4">
                  <c:v>69.92</c:v>
                </c:pt>
              </c:numCache>
            </c:numRef>
          </c:val>
          <c:extLst>
            <c:ext xmlns:c16="http://schemas.microsoft.com/office/drawing/2014/chart" uri="{C3380CC4-5D6E-409C-BE32-E72D297353CC}">
              <c16:uniqueId val="{00000000-CBA1-488E-A361-003E73BCB0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CBA1-488E-A361-003E73BCB0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125.85</c:v>
                </c:pt>
                <c:pt idx="1">
                  <c:v>109.17</c:v>
                </c:pt>
                <c:pt idx="2">
                  <c:v>82.45</c:v>
                </c:pt>
                <c:pt idx="3">
                  <c:v>94.92</c:v>
                </c:pt>
                <c:pt idx="4">
                  <c:v>90.38</c:v>
                </c:pt>
              </c:numCache>
            </c:numRef>
          </c:val>
          <c:extLst>
            <c:ext xmlns:c16="http://schemas.microsoft.com/office/drawing/2014/chart" uri="{C3380CC4-5D6E-409C-BE32-E72D297353CC}">
              <c16:uniqueId val="{00000000-0912-44B4-95DD-3AC5AAA53E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0912-44B4-95DD-3AC5AAA53E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53.31</c:v>
                </c:pt>
                <c:pt idx="1">
                  <c:v>34.21</c:v>
                </c:pt>
                <c:pt idx="2">
                  <c:v>35.619999999999997</c:v>
                </c:pt>
                <c:pt idx="3">
                  <c:v>37.4</c:v>
                </c:pt>
                <c:pt idx="4">
                  <c:v>39.24</c:v>
                </c:pt>
              </c:numCache>
            </c:numRef>
          </c:val>
          <c:extLst>
            <c:ext xmlns:c16="http://schemas.microsoft.com/office/drawing/2014/chart" uri="{C3380CC4-5D6E-409C-BE32-E72D297353CC}">
              <c16:uniqueId val="{00000000-38E3-4871-9191-61C139239C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38E3-4871-9191-61C139239C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75</c:v>
                </c:pt>
                <c:pt idx="1">
                  <c:v>71.010000000000005</c:v>
                </c:pt>
                <c:pt idx="2">
                  <c:v>79.02</c:v>
                </c:pt>
                <c:pt idx="3">
                  <c:v>82.53</c:v>
                </c:pt>
                <c:pt idx="4">
                  <c:v>83.44</c:v>
                </c:pt>
              </c:numCache>
            </c:numRef>
          </c:val>
          <c:extLst>
            <c:ext xmlns:c16="http://schemas.microsoft.com/office/drawing/2014/chart" uri="{C3380CC4-5D6E-409C-BE32-E72D297353CC}">
              <c16:uniqueId val="{00000000-C211-4E71-BACC-4C567D5EB1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C211-4E71-BACC-4C567D5EB1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82-4B46-AA04-4532F55A35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A382-4B46-AA04-4532F55A35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3256.2</c:v>
                </c:pt>
                <c:pt idx="1">
                  <c:v>268.56</c:v>
                </c:pt>
                <c:pt idx="2">
                  <c:v>3135.46</c:v>
                </c:pt>
                <c:pt idx="3">
                  <c:v>2389.61</c:v>
                </c:pt>
                <c:pt idx="4">
                  <c:v>1995.43</c:v>
                </c:pt>
              </c:numCache>
            </c:numRef>
          </c:val>
          <c:extLst>
            <c:ext xmlns:c16="http://schemas.microsoft.com/office/drawing/2014/chart" uri="{C3380CC4-5D6E-409C-BE32-E72D297353CC}">
              <c16:uniqueId val="{00000000-AAD9-43B3-81EE-E9B01FD87C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AAD9-43B3-81EE-E9B01FD87C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739.13</c:v>
                </c:pt>
                <c:pt idx="1">
                  <c:v>1384.23</c:v>
                </c:pt>
                <c:pt idx="2">
                  <c:v>1370.02</c:v>
                </c:pt>
                <c:pt idx="3">
                  <c:v>1324.1</c:v>
                </c:pt>
                <c:pt idx="4">
                  <c:v>1321.65</c:v>
                </c:pt>
              </c:numCache>
            </c:numRef>
          </c:val>
          <c:extLst>
            <c:ext xmlns:c16="http://schemas.microsoft.com/office/drawing/2014/chart" uri="{C3380CC4-5D6E-409C-BE32-E72D297353CC}">
              <c16:uniqueId val="{00000000-6F43-4D3B-ADE6-6F03FA9A39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6F43-4D3B-ADE6-6F03FA9A39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125.44</c:v>
                </c:pt>
                <c:pt idx="1">
                  <c:v>106.05</c:v>
                </c:pt>
                <c:pt idx="2">
                  <c:v>80.58</c:v>
                </c:pt>
                <c:pt idx="3">
                  <c:v>92.23</c:v>
                </c:pt>
                <c:pt idx="4">
                  <c:v>87.3</c:v>
                </c:pt>
              </c:numCache>
            </c:numRef>
          </c:val>
          <c:extLst>
            <c:ext xmlns:c16="http://schemas.microsoft.com/office/drawing/2014/chart" uri="{C3380CC4-5D6E-409C-BE32-E72D297353CC}">
              <c16:uniqueId val="{00000000-C9BD-4DF9-8D6E-46D1C92F3D9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C9BD-4DF9-8D6E-46D1C92F3D9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140.24</c:v>
                </c:pt>
                <c:pt idx="1">
                  <c:v>162.54</c:v>
                </c:pt>
                <c:pt idx="2">
                  <c:v>228.56</c:v>
                </c:pt>
                <c:pt idx="3">
                  <c:v>204.76</c:v>
                </c:pt>
                <c:pt idx="4">
                  <c:v>218.19</c:v>
                </c:pt>
              </c:numCache>
            </c:numRef>
          </c:val>
          <c:extLst>
            <c:ext xmlns:c16="http://schemas.microsoft.com/office/drawing/2014/chart" uri="{C3380CC4-5D6E-409C-BE32-E72D297353CC}">
              <c16:uniqueId val="{00000000-9A03-4F3E-81C0-F118A7033A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9A03-4F3E-81C0-F118A7033A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小国町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A9</v>
      </c>
      <c r="X8" s="83"/>
      <c r="Y8" s="83"/>
      <c r="Z8" s="83"/>
      <c r="AA8" s="83"/>
      <c r="AB8" s="83"/>
      <c r="AC8" s="83"/>
      <c r="AD8" s="83" t="str">
        <f>データ!$M$6</f>
        <v>非設置</v>
      </c>
      <c r="AE8" s="83"/>
      <c r="AF8" s="83"/>
      <c r="AG8" s="83"/>
      <c r="AH8" s="83"/>
      <c r="AI8" s="83"/>
      <c r="AJ8" s="83"/>
      <c r="AK8" s="4"/>
      <c r="AL8" s="71">
        <f>データ!$R$6</f>
        <v>7248</v>
      </c>
      <c r="AM8" s="71"/>
      <c r="AN8" s="71"/>
      <c r="AO8" s="71"/>
      <c r="AP8" s="71"/>
      <c r="AQ8" s="71"/>
      <c r="AR8" s="71"/>
      <c r="AS8" s="71"/>
      <c r="AT8" s="67">
        <f>データ!$S$6</f>
        <v>737.56</v>
      </c>
      <c r="AU8" s="68"/>
      <c r="AV8" s="68"/>
      <c r="AW8" s="68"/>
      <c r="AX8" s="68"/>
      <c r="AY8" s="68"/>
      <c r="AZ8" s="68"/>
      <c r="BA8" s="68"/>
      <c r="BB8" s="70">
        <f>データ!$T$6</f>
        <v>9.83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48.41</v>
      </c>
      <c r="J10" s="68"/>
      <c r="K10" s="68"/>
      <c r="L10" s="68"/>
      <c r="M10" s="68"/>
      <c r="N10" s="68"/>
      <c r="O10" s="69"/>
      <c r="P10" s="70">
        <f>データ!$P$6</f>
        <v>63.34</v>
      </c>
      <c r="Q10" s="70"/>
      <c r="R10" s="70"/>
      <c r="S10" s="70"/>
      <c r="T10" s="70"/>
      <c r="U10" s="70"/>
      <c r="V10" s="70"/>
      <c r="W10" s="71">
        <f>データ!$Q$6</f>
        <v>3762</v>
      </c>
      <c r="X10" s="71"/>
      <c r="Y10" s="71"/>
      <c r="Z10" s="71"/>
      <c r="AA10" s="71"/>
      <c r="AB10" s="71"/>
      <c r="AC10" s="71"/>
      <c r="AD10" s="2"/>
      <c r="AE10" s="2"/>
      <c r="AF10" s="2"/>
      <c r="AG10" s="2"/>
      <c r="AH10" s="4"/>
      <c r="AI10" s="4"/>
      <c r="AJ10" s="4"/>
      <c r="AK10" s="4"/>
      <c r="AL10" s="71">
        <f>データ!$U$6</f>
        <v>4540</v>
      </c>
      <c r="AM10" s="71"/>
      <c r="AN10" s="71"/>
      <c r="AO10" s="71"/>
      <c r="AP10" s="71"/>
      <c r="AQ10" s="71"/>
      <c r="AR10" s="71"/>
      <c r="AS10" s="71"/>
      <c r="AT10" s="67">
        <f>データ!$V$6</f>
        <v>6.92</v>
      </c>
      <c r="AU10" s="68"/>
      <c r="AV10" s="68"/>
      <c r="AW10" s="68"/>
      <c r="AX10" s="68"/>
      <c r="AY10" s="68"/>
      <c r="AZ10" s="68"/>
      <c r="BA10" s="68"/>
      <c r="BB10" s="70">
        <f>データ!$W$6</f>
        <v>656.07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G5Fm7cAWxEti5Eq5d3jLU4ecT0I+Ywo8Sdiwxlc8HoEOjAE85V6JftA7xnAs2WmGyfziO/I2+h770AG7W4/Lw==" saltValue="+4FpEQDwGiPCY253dI49S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64017</v>
      </c>
      <c r="D6" s="34">
        <f t="shared" si="3"/>
        <v>46</v>
      </c>
      <c r="E6" s="34">
        <f t="shared" si="3"/>
        <v>1</v>
      </c>
      <c r="F6" s="34">
        <f t="shared" si="3"/>
        <v>0</v>
      </c>
      <c r="G6" s="34">
        <f t="shared" si="3"/>
        <v>1</v>
      </c>
      <c r="H6" s="34" t="str">
        <f t="shared" si="3"/>
        <v>山形県　小国町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48.41</v>
      </c>
      <c r="P6" s="35">
        <f t="shared" si="3"/>
        <v>63.34</v>
      </c>
      <c r="Q6" s="35">
        <f t="shared" si="3"/>
        <v>3762</v>
      </c>
      <c r="R6" s="35">
        <f t="shared" si="3"/>
        <v>7248</v>
      </c>
      <c r="S6" s="35">
        <f t="shared" si="3"/>
        <v>737.56</v>
      </c>
      <c r="T6" s="35">
        <f t="shared" si="3"/>
        <v>9.83</v>
      </c>
      <c r="U6" s="35">
        <f t="shared" si="3"/>
        <v>4540</v>
      </c>
      <c r="V6" s="35">
        <f t="shared" si="3"/>
        <v>6.92</v>
      </c>
      <c r="W6" s="35">
        <f t="shared" si="3"/>
        <v>656.07</v>
      </c>
      <c r="X6" s="36">
        <f>IF(X7="",NA(),X7)</f>
        <v>125.85</v>
      </c>
      <c r="Y6" s="36">
        <f t="shared" ref="Y6:AG6" si="4">IF(Y7="",NA(),Y7)</f>
        <v>109.17</v>
      </c>
      <c r="Z6" s="36">
        <f t="shared" si="4"/>
        <v>82.45</v>
      </c>
      <c r="AA6" s="36">
        <f t="shared" si="4"/>
        <v>94.92</v>
      </c>
      <c r="AB6" s="36">
        <f t="shared" si="4"/>
        <v>90.38</v>
      </c>
      <c r="AC6" s="36">
        <f t="shared" si="4"/>
        <v>114.74</v>
      </c>
      <c r="AD6" s="36">
        <f t="shared" si="4"/>
        <v>104.85</v>
      </c>
      <c r="AE6" s="36">
        <f t="shared" si="4"/>
        <v>107.64</v>
      </c>
      <c r="AF6" s="36">
        <f t="shared" si="4"/>
        <v>108.22</v>
      </c>
      <c r="AG6" s="36">
        <f t="shared" si="4"/>
        <v>114.22</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22.71</v>
      </c>
      <c r="AS6" s="35" t="str">
        <f>IF(AS7="","",IF(AS7="-","【-】","【"&amp;SUBSTITUTE(TEXT(AS7,"#,##0.00"),"-","△")&amp;"】"))</f>
        <v>【1.15】</v>
      </c>
      <c r="AT6" s="36">
        <f>IF(AT7="",NA(),AT7)</f>
        <v>3256.2</v>
      </c>
      <c r="AU6" s="36">
        <f t="shared" ref="AU6:BC6" si="6">IF(AU7="",NA(),AU7)</f>
        <v>268.56</v>
      </c>
      <c r="AV6" s="36">
        <f t="shared" si="6"/>
        <v>3135.46</v>
      </c>
      <c r="AW6" s="36">
        <f t="shared" si="6"/>
        <v>2389.61</v>
      </c>
      <c r="AX6" s="36">
        <f t="shared" si="6"/>
        <v>1995.43</v>
      </c>
      <c r="AY6" s="36">
        <f t="shared" si="6"/>
        <v>477.44</v>
      </c>
      <c r="AZ6" s="36">
        <f t="shared" si="6"/>
        <v>445.85</v>
      </c>
      <c r="BA6" s="36">
        <f t="shared" si="6"/>
        <v>450.54</v>
      </c>
      <c r="BB6" s="36">
        <f t="shared" si="6"/>
        <v>348.88</v>
      </c>
      <c r="BC6" s="36">
        <f t="shared" si="6"/>
        <v>381.07</v>
      </c>
      <c r="BD6" s="35" t="str">
        <f>IF(BD7="","",IF(BD7="-","【-】","【"&amp;SUBSTITUTE(TEXT(BD7,"#,##0.00"),"-","△")&amp;"】"))</f>
        <v>【260.31】</v>
      </c>
      <c r="BE6" s="36">
        <f>IF(BE7="",NA(),BE7)</f>
        <v>739.13</v>
      </c>
      <c r="BF6" s="36">
        <f t="shared" ref="BF6:BN6" si="7">IF(BF7="",NA(),BF7)</f>
        <v>1384.23</v>
      </c>
      <c r="BG6" s="36">
        <f t="shared" si="7"/>
        <v>1370.02</v>
      </c>
      <c r="BH6" s="36">
        <f t="shared" si="7"/>
        <v>1324.1</v>
      </c>
      <c r="BI6" s="36">
        <f t="shared" si="7"/>
        <v>1321.65</v>
      </c>
      <c r="BJ6" s="36">
        <f t="shared" si="7"/>
        <v>485.75</v>
      </c>
      <c r="BK6" s="36">
        <f t="shared" si="7"/>
        <v>516.34</v>
      </c>
      <c r="BL6" s="36">
        <f t="shared" si="7"/>
        <v>496.56</v>
      </c>
      <c r="BM6" s="36">
        <f t="shared" si="7"/>
        <v>540.38</v>
      </c>
      <c r="BN6" s="36">
        <f t="shared" si="7"/>
        <v>556.47</v>
      </c>
      <c r="BO6" s="35" t="str">
        <f>IF(BO7="","",IF(BO7="-","【-】","【"&amp;SUBSTITUTE(TEXT(BO7,"#,##0.00"),"-","△")&amp;"】"))</f>
        <v>【275.67】</v>
      </c>
      <c r="BP6" s="36">
        <f>IF(BP7="",NA(),BP7)</f>
        <v>125.44</v>
      </c>
      <c r="BQ6" s="36">
        <f t="shared" ref="BQ6:BY6" si="8">IF(BQ7="",NA(),BQ7)</f>
        <v>106.05</v>
      </c>
      <c r="BR6" s="36">
        <f t="shared" si="8"/>
        <v>80.58</v>
      </c>
      <c r="BS6" s="36">
        <f t="shared" si="8"/>
        <v>92.23</v>
      </c>
      <c r="BT6" s="36">
        <f t="shared" si="8"/>
        <v>87.3</v>
      </c>
      <c r="BU6" s="36">
        <f t="shared" si="8"/>
        <v>83.59</v>
      </c>
      <c r="BV6" s="36">
        <f t="shared" si="8"/>
        <v>83.27</v>
      </c>
      <c r="BW6" s="36">
        <f t="shared" si="8"/>
        <v>84.9</v>
      </c>
      <c r="BX6" s="36">
        <f t="shared" si="8"/>
        <v>83.22</v>
      </c>
      <c r="BY6" s="36">
        <f t="shared" si="8"/>
        <v>78.67</v>
      </c>
      <c r="BZ6" s="35" t="str">
        <f>IF(BZ7="","",IF(BZ7="-","【-】","【"&amp;SUBSTITUTE(TEXT(BZ7,"#,##0.00"),"-","△")&amp;"】"))</f>
        <v>【100.05】</v>
      </c>
      <c r="CA6" s="36">
        <f>IF(CA7="",NA(),CA7)</f>
        <v>140.24</v>
      </c>
      <c r="CB6" s="36">
        <f t="shared" ref="CB6:CJ6" si="9">IF(CB7="",NA(),CB7)</f>
        <v>162.54</v>
      </c>
      <c r="CC6" s="36">
        <f t="shared" si="9"/>
        <v>228.56</v>
      </c>
      <c r="CD6" s="36">
        <f t="shared" si="9"/>
        <v>204.76</v>
      </c>
      <c r="CE6" s="36">
        <f t="shared" si="9"/>
        <v>218.19</v>
      </c>
      <c r="CF6" s="36">
        <f t="shared" si="9"/>
        <v>230.22</v>
      </c>
      <c r="CG6" s="36">
        <f t="shared" si="9"/>
        <v>228.81</v>
      </c>
      <c r="CH6" s="36">
        <f t="shared" si="9"/>
        <v>231.9</v>
      </c>
      <c r="CI6" s="36">
        <f t="shared" si="9"/>
        <v>234.17</v>
      </c>
      <c r="CJ6" s="36">
        <f t="shared" si="9"/>
        <v>257.95</v>
      </c>
      <c r="CK6" s="35" t="str">
        <f>IF(CK7="","",IF(CK7="-","【-】","【"&amp;SUBSTITUTE(TEXT(CK7,"#,##0.00"),"-","△")&amp;"】"))</f>
        <v>【166.40】</v>
      </c>
      <c r="CL6" s="36">
        <f>IF(CL7="",NA(),CL7)</f>
        <v>62.28</v>
      </c>
      <c r="CM6" s="36">
        <f t="shared" ref="CM6:CU6" si="10">IF(CM7="",NA(),CM7)</f>
        <v>67.42</v>
      </c>
      <c r="CN6" s="36">
        <f t="shared" si="10"/>
        <v>70.260000000000005</v>
      </c>
      <c r="CO6" s="36">
        <f t="shared" si="10"/>
        <v>70.69</v>
      </c>
      <c r="CP6" s="36">
        <f t="shared" si="10"/>
        <v>67.94</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75.069999999999993</v>
      </c>
      <c r="CX6" s="36">
        <f t="shared" ref="CX6:DF6" si="11">IF(CX7="",NA(),CX7)</f>
        <v>70.900000000000006</v>
      </c>
      <c r="CY6" s="36">
        <f t="shared" si="11"/>
        <v>67.010000000000005</v>
      </c>
      <c r="CZ6" s="36">
        <f t="shared" si="11"/>
        <v>67.569999999999993</v>
      </c>
      <c r="DA6" s="36">
        <f t="shared" si="11"/>
        <v>69.92</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53.31</v>
      </c>
      <c r="DI6" s="36">
        <f t="shared" ref="DI6:DQ6" si="12">IF(DI7="",NA(),DI7)</f>
        <v>34.21</v>
      </c>
      <c r="DJ6" s="36">
        <f t="shared" si="12"/>
        <v>35.619999999999997</v>
      </c>
      <c r="DK6" s="36">
        <f t="shared" si="12"/>
        <v>37.4</v>
      </c>
      <c r="DL6" s="36">
        <f t="shared" si="12"/>
        <v>39.24</v>
      </c>
      <c r="DM6" s="36">
        <f t="shared" si="12"/>
        <v>52.4</v>
      </c>
      <c r="DN6" s="36">
        <f t="shared" si="12"/>
        <v>51.89</v>
      </c>
      <c r="DO6" s="36">
        <f t="shared" si="12"/>
        <v>54.09</v>
      </c>
      <c r="DP6" s="36">
        <f t="shared" si="12"/>
        <v>52.73</v>
      </c>
      <c r="DQ6" s="36">
        <f t="shared" si="12"/>
        <v>53.25</v>
      </c>
      <c r="DR6" s="35" t="str">
        <f>IF(DR7="","",IF(DR7="-","【-】","【"&amp;SUBSTITUTE(TEXT(DR7,"#,##0.00"),"-","△")&amp;"】"))</f>
        <v>【50.19】</v>
      </c>
      <c r="DS6" s="36">
        <f>IF(DS7="",NA(),DS7)</f>
        <v>75</v>
      </c>
      <c r="DT6" s="36">
        <f t="shared" ref="DT6:EB6" si="13">IF(DT7="",NA(),DT7)</f>
        <v>71.010000000000005</v>
      </c>
      <c r="DU6" s="36">
        <f t="shared" si="13"/>
        <v>79.02</v>
      </c>
      <c r="DV6" s="36">
        <f t="shared" si="13"/>
        <v>82.53</v>
      </c>
      <c r="DW6" s="36">
        <f t="shared" si="13"/>
        <v>83.44</v>
      </c>
      <c r="DX6" s="36">
        <f t="shared" si="13"/>
        <v>14.01</v>
      </c>
      <c r="DY6" s="36">
        <f t="shared" si="13"/>
        <v>14.74</v>
      </c>
      <c r="DZ6" s="36">
        <f t="shared" si="13"/>
        <v>18.68</v>
      </c>
      <c r="EA6" s="36">
        <f t="shared" si="13"/>
        <v>19.91</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64017</v>
      </c>
      <c r="D7" s="38">
        <v>46</v>
      </c>
      <c r="E7" s="38">
        <v>1</v>
      </c>
      <c r="F7" s="38">
        <v>0</v>
      </c>
      <c r="G7" s="38">
        <v>1</v>
      </c>
      <c r="H7" s="38" t="s">
        <v>93</v>
      </c>
      <c r="I7" s="38" t="s">
        <v>94</v>
      </c>
      <c r="J7" s="38" t="s">
        <v>95</v>
      </c>
      <c r="K7" s="38" t="s">
        <v>96</v>
      </c>
      <c r="L7" s="38" t="s">
        <v>97</v>
      </c>
      <c r="M7" s="38" t="s">
        <v>98</v>
      </c>
      <c r="N7" s="39" t="s">
        <v>99</v>
      </c>
      <c r="O7" s="39">
        <v>48.41</v>
      </c>
      <c r="P7" s="39">
        <v>63.34</v>
      </c>
      <c r="Q7" s="39">
        <v>3762</v>
      </c>
      <c r="R7" s="39">
        <v>7248</v>
      </c>
      <c r="S7" s="39">
        <v>737.56</v>
      </c>
      <c r="T7" s="39">
        <v>9.83</v>
      </c>
      <c r="U7" s="39">
        <v>4540</v>
      </c>
      <c r="V7" s="39">
        <v>6.92</v>
      </c>
      <c r="W7" s="39">
        <v>656.07</v>
      </c>
      <c r="X7" s="39">
        <v>125.85</v>
      </c>
      <c r="Y7" s="39">
        <v>109.17</v>
      </c>
      <c r="Z7" s="39">
        <v>82.45</v>
      </c>
      <c r="AA7" s="39">
        <v>94.92</v>
      </c>
      <c r="AB7" s="39">
        <v>90.38</v>
      </c>
      <c r="AC7" s="39">
        <v>114.74</v>
      </c>
      <c r="AD7" s="39">
        <v>104.85</v>
      </c>
      <c r="AE7" s="39">
        <v>107.64</v>
      </c>
      <c r="AF7" s="39">
        <v>108.22</v>
      </c>
      <c r="AG7" s="39">
        <v>114.22</v>
      </c>
      <c r="AH7" s="39">
        <v>110.27</v>
      </c>
      <c r="AI7" s="39">
        <v>0</v>
      </c>
      <c r="AJ7" s="39">
        <v>0</v>
      </c>
      <c r="AK7" s="39">
        <v>0</v>
      </c>
      <c r="AL7" s="39">
        <v>0</v>
      </c>
      <c r="AM7" s="39">
        <v>0</v>
      </c>
      <c r="AN7" s="39">
        <v>27.19</v>
      </c>
      <c r="AO7" s="39">
        <v>27.52</v>
      </c>
      <c r="AP7" s="39">
        <v>30.84</v>
      </c>
      <c r="AQ7" s="39">
        <v>25.29</v>
      </c>
      <c r="AR7" s="39">
        <v>22.71</v>
      </c>
      <c r="AS7" s="39">
        <v>1.1499999999999999</v>
      </c>
      <c r="AT7" s="39">
        <v>3256.2</v>
      </c>
      <c r="AU7" s="39">
        <v>268.56</v>
      </c>
      <c r="AV7" s="39">
        <v>3135.46</v>
      </c>
      <c r="AW7" s="39">
        <v>2389.61</v>
      </c>
      <c r="AX7" s="39">
        <v>1995.43</v>
      </c>
      <c r="AY7" s="39">
        <v>477.44</v>
      </c>
      <c r="AZ7" s="39">
        <v>445.85</v>
      </c>
      <c r="BA7" s="39">
        <v>450.54</v>
      </c>
      <c r="BB7" s="39">
        <v>348.88</v>
      </c>
      <c r="BC7" s="39">
        <v>381.07</v>
      </c>
      <c r="BD7" s="39">
        <v>260.31</v>
      </c>
      <c r="BE7" s="39">
        <v>739.13</v>
      </c>
      <c r="BF7" s="39">
        <v>1384.23</v>
      </c>
      <c r="BG7" s="39">
        <v>1370.02</v>
      </c>
      <c r="BH7" s="39">
        <v>1324.1</v>
      </c>
      <c r="BI7" s="39">
        <v>1321.65</v>
      </c>
      <c r="BJ7" s="39">
        <v>485.75</v>
      </c>
      <c r="BK7" s="39">
        <v>516.34</v>
      </c>
      <c r="BL7" s="39">
        <v>496.56</v>
      </c>
      <c r="BM7" s="39">
        <v>540.38</v>
      </c>
      <c r="BN7" s="39">
        <v>556.47</v>
      </c>
      <c r="BO7" s="39">
        <v>275.67</v>
      </c>
      <c r="BP7" s="39">
        <v>125.44</v>
      </c>
      <c r="BQ7" s="39">
        <v>106.05</v>
      </c>
      <c r="BR7" s="39">
        <v>80.58</v>
      </c>
      <c r="BS7" s="39">
        <v>92.23</v>
      </c>
      <c r="BT7" s="39">
        <v>87.3</v>
      </c>
      <c r="BU7" s="39">
        <v>83.59</v>
      </c>
      <c r="BV7" s="39">
        <v>83.27</v>
      </c>
      <c r="BW7" s="39">
        <v>84.9</v>
      </c>
      <c r="BX7" s="39">
        <v>83.22</v>
      </c>
      <c r="BY7" s="39">
        <v>78.67</v>
      </c>
      <c r="BZ7" s="39">
        <v>100.05</v>
      </c>
      <c r="CA7" s="39">
        <v>140.24</v>
      </c>
      <c r="CB7" s="39">
        <v>162.54</v>
      </c>
      <c r="CC7" s="39">
        <v>228.56</v>
      </c>
      <c r="CD7" s="39">
        <v>204.76</v>
      </c>
      <c r="CE7" s="39">
        <v>218.19</v>
      </c>
      <c r="CF7" s="39">
        <v>230.22</v>
      </c>
      <c r="CG7" s="39">
        <v>228.81</v>
      </c>
      <c r="CH7" s="39">
        <v>231.9</v>
      </c>
      <c r="CI7" s="39">
        <v>234.17</v>
      </c>
      <c r="CJ7" s="39">
        <v>257.95</v>
      </c>
      <c r="CK7" s="39">
        <v>166.4</v>
      </c>
      <c r="CL7" s="39">
        <v>62.28</v>
      </c>
      <c r="CM7" s="39">
        <v>67.42</v>
      </c>
      <c r="CN7" s="39">
        <v>70.260000000000005</v>
      </c>
      <c r="CO7" s="39">
        <v>70.69</v>
      </c>
      <c r="CP7" s="39">
        <v>67.94</v>
      </c>
      <c r="CQ7" s="39">
        <v>41.09</v>
      </c>
      <c r="CR7" s="39">
        <v>38.979999999999997</v>
      </c>
      <c r="CS7" s="39">
        <v>39.61</v>
      </c>
      <c r="CT7" s="39">
        <v>41.06</v>
      </c>
      <c r="CU7" s="39">
        <v>39.94</v>
      </c>
      <c r="CV7" s="39">
        <v>60.69</v>
      </c>
      <c r="CW7" s="39">
        <v>75.069999999999993</v>
      </c>
      <c r="CX7" s="39">
        <v>70.900000000000006</v>
      </c>
      <c r="CY7" s="39">
        <v>67.010000000000005</v>
      </c>
      <c r="CZ7" s="39">
        <v>67.569999999999993</v>
      </c>
      <c r="DA7" s="39">
        <v>69.92</v>
      </c>
      <c r="DB7" s="39">
        <v>75.91</v>
      </c>
      <c r="DC7" s="39">
        <v>75.010000000000005</v>
      </c>
      <c r="DD7" s="39">
        <v>72.959999999999994</v>
      </c>
      <c r="DE7" s="39">
        <v>72.42</v>
      </c>
      <c r="DF7" s="39">
        <v>69.41</v>
      </c>
      <c r="DG7" s="39">
        <v>89.82</v>
      </c>
      <c r="DH7" s="39">
        <v>53.31</v>
      </c>
      <c r="DI7" s="39">
        <v>34.21</v>
      </c>
      <c r="DJ7" s="39">
        <v>35.619999999999997</v>
      </c>
      <c r="DK7" s="39">
        <v>37.4</v>
      </c>
      <c r="DL7" s="39">
        <v>39.24</v>
      </c>
      <c r="DM7" s="39">
        <v>52.4</v>
      </c>
      <c r="DN7" s="39">
        <v>51.89</v>
      </c>
      <c r="DO7" s="39">
        <v>54.09</v>
      </c>
      <c r="DP7" s="39">
        <v>52.73</v>
      </c>
      <c r="DQ7" s="39">
        <v>53.25</v>
      </c>
      <c r="DR7" s="39">
        <v>50.19</v>
      </c>
      <c r="DS7" s="39">
        <v>75</v>
      </c>
      <c r="DT7" s="39">
        <v>71.010000000000005</v>
      </c>
      <c r="DU7" s="39">
        <v>79.02</v>
      </c>
      <c r="DV7" s="39">
        <v>82.53</v>
      </c>
      <c r="DW7" s="39">
        <v>83.44</v>
      </c>
      <c r="DX7" s="39">
        <v>14.01</v>
      </c>
      <c r="DY7" s="39">
        <v>14.74</v>
      </c>
      <c r="DZ7" s="39">
        <v>18.68</v>
      </c>
      <c r="EA7" s="39">
        <v>19.91</v>
      </c>
      <c r="EB7" s="39">
        <v>23.02</v>
      </c>
      <c r="EC7" s="39">
        <v>20.63</v>
      </c>
      <c r="ED7" s="39">
        <v>0</v>
      </c>
      <c r="EE7" s="39">
        <v>0</v>
      </c>
      <c r="EF7" s="39">
        <v>0</v>
      </c>
      <c r="EG7" s="39">
        <v>0</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2022-01-17T02:56:07Z</cp:lastPrinted>
  <dcterms:created xsi:type="dcterms:W3CDTF">2021-12-03T06:44:20Z</dcterms:created>
  <dcterms:modified xsi:type="dcterms:W3CDTF">2022-01-17T02:56:23Z</dcterms:modified>
  <cp:category/>
</cp:coreProperties>
</file>