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0"/>
  <workbookPr/>
  <mc:AlternateContent xmlns:mc="http://schemas.openxmlformats.org/markup-compatibility/2006">
    <mc:Choice Requires="x15">
      <x15ac:absPath xmlns:x15ac="http://schemas.microsoft.com/office/spreadsheetml/2010/11/ac" url="\\172.28.3.201\共有フォルダ\400_下水道T共有F\02.2　決算統計関係\R02    決算統計\経営比較分析表\02_【経営比較分析表】2020_063827_47_1718\"/>
    </mc:Choice>
  </mc:AlternateContent>
  <xr:revisionPtr revIDLastSave="0" documentId="13_ncr:1_{04845790-4B7F-4E8E-B67F-689629321929}" xr6:coauthVersionLast="36" xr6:coauthVersionMax="36" xr10:uidLastSave="{00000000-0000-0000-0000-000000000000}"/>
  <workbookProtection workbookAlgorithmName="SHA-512" workbookHashValue="4/SZiljpKjei9khX08hudcV+2JIqtqZaYWLHJAR73fEPP832h4s1Rs0kVC/UTW1xHLGC7Tm59/5VRaQbTkOnNg==" workbookSaltValue="7I6EXIfbXBvmHevooxHM0g==" workbookSpinCount="100000" lockStructure="1"/>
  <bookViews>
    <workbookView xWindow="0" yWindow="0" windowWidth="28800" windowHeight="1272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L10" i="4"/>
  <c r="AD10" i="4"/>
  <c r="I10" i="4"/>
  <c r="AL8" i="4"/>
  <c r="I8" i="4"/>
</calcChain>
</file>

<file path=xl/sharedStrings.xml><?xml version="1.0" encoding="utf-8"?>
<sst xmlns="http://schemas.openxmlformats.org/spreadsheetml/2006/main" count="241" uniqueCount="118">
  <si>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</si>
  <si>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</si>
  <si>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</si>
  <si>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</si>
  <si>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</si>
  <si>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</si>
  <si>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</si>
  <si>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</si>
  <si>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</si>
  <si>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</si>
  <si>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</si>
  <si>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</si>
  <si>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</si>
  <si>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</si>
  <si>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</si>
  <si>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</si>
  <si>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</si>
  <si>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</si>
  <si>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</si>
  <si>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</si>
  <si>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</si>
  <si>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</si>
  <si>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</si>
  <si>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</si>
  <si>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</si>
  <si>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</si>
  <si>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</si>
  <si>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</si>
  <si>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</si>
  <si>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</si>
  <si>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</si>
  <si>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</si>
  <si>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</si>
  <si>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</si>
  <si>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</si>
  <si>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</si>
  <si>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</si>
  <si>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</si>
  <si>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</si>
  <si>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</si>
  <si>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</si>
  <si>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</si>
  <si>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</si>
  <si>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</si>
  <si>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</si>
  <si>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</si>
  <si>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</si>
  <si>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</si>
  <si>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</si>
  <si>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</si>
  <si>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</si>
  <si>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</si>
  <si>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</si>
  <si>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</si>
  <si>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</si>
  <si>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</si>
  <si>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</si>
  <si>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</si>
  <si>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</si>
  <si>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</si>
  <si>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</si>
  <si>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</si>
  <si>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</si>
  <si>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</si>
  <si>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</si>
  <si>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</si>
  <si>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</si>
  <si>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</si>
  <si>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</si>
  <si>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</si>
  <si>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</si>
  <si>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</si>
  <si>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</si>
  <si>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</si>
  <si>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</si>
  <si>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</si>
  <si>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</si>
  <si>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</si>
  <si>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</si>
  <si>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</si>
  <si>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</si>
  <si>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</si>
  <si>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</si>
  <si>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</si>
  <si>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</si>
  <si>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</si>
  <si>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</si>
  <si>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</si>
  <si>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</si>
  <si>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</si>
  <si>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</si>
  <si>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</si>
  <si>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</si>
  <si>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</si>
  <si>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</si>
  <si>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</si>
  <si>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川西町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</si>
  <si>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</si>
  <si>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</si>
  <si>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</si>
  <si>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</si>
  <si>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</si>
  <si>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</si>
  <si>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</si>
  <si>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</si>
  <si>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</si>
  <si>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</si>
  <si>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</si>
  <si>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</si>
  <si>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</si>
  <si>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</si>
  <si>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</si>
  <si>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</si>
  <si>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</si>
  <si>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</si>
  <si>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管渠については、建設から３０年を経過したものもあるため、更新を検討する時期に来ている。
　今後、老朽管延長がますます増加するため、更新を効果的・計画的に進めていく。
</t>
    <phoneticPr fontId="4"/>
  </si>
  <si>
    <t>　厳しい経営状況であるため、下水道使用料の改定も視野に入れ、維持管理費の削減、接続世帯の更なる増加及び収納体制の強化による滞納額の減少に努め、下水道経営の安定化を図る。</t>
    <phoneticPr fontId="4"/>
  </si>
  <si>
    <t>　収益的収支比率については、起債残高の減少や汚水処理費の抑制により改善傾向にある。しかし、今後の建設費の増に伴う公債費の増、人口減少による使用料収入の減等が懸念されるため、下水道使用料単価の見直し等、財源確保に向けた取り組みを検討していく必要があると思われる。
　企業債残高対事業規模比率については、一般会計負担額が地方債現在高とほぼ同等となっているため、前年度に引き続き低い水準となっている。今後は投資計画の見直しを検討し、適切な事業運営を図る。
　経費回収率については、例年概ね100%前後で安定して推移している。今後も下水道使用料の適切な徴収に努め、さらなる改善を図る。
　汚水処理原価については、近年横ばいとなっている。また、依然として水洗化率が低くなっていることから、下水道への接続率、有収率の向上を図り、汚水処理原価を改善していく。
　令和６年度から公営企業会計への移行が予定されており、さらなる経営の健全性及び効率性を追求していく。</t>
    <rPh sb="1" eb="4">
      <t>シュウエキテキ</t>
    </rPh>
    <rPh sb="4" eb="6">
      <t>シュウシ</t>
    </rPh>
    <rPh sb="6" eb="8">
      <t>ヒリツ</t>
    </rPh>
    <rPh sb="14" eb="16">
      <t>キサイ</t>
    </rPh>
    <rPh sb="16" eb="18">
      <t>ザンダカ</t>
    </rPh>
    <rPh sb="19" eb="21">
      <t>ゲンショウ</t>
    </rPh>
    <rPh sb="22" eb="24">
      <t>オスイ</t>
    </rPh>
    <rPh sb="24" eb="26">
      <t>ショリ</t>
    </rPh>
    <rPh sb="26" eb="27">
      <t>ヒ</t>
    </rPh>
    <rPh sb="28" eb="30">
      <t>ヨクセイ</t>
    </rPh>
    <rPh sb="33" eb="35">
      <t>カイゼン</t>
    </rPh>
    <rPh sb="35" eb="37">
      <t>ケイコウ</t>
    </rPh>
    <rPh sb="45" eb="47">
      <t>コンゴ</t>
    </rPh>
    <rPh sb="48" eb="51">
      <t>ケンセツヒ</t>
    </rPh>
    <rPh sb="52" eb="53">
      <t>ゾウ</t>
    </rPh>
    <rPh sb="54" eb="55">
      <t>トモナ</t>
    </rPh>
    <rPh sb="56" eb="58">
      <t>コウサイ</t>
    </rPh>
    <rPh sb="58" eb="59">
      <t>ヒ</t>
    </rPh>
    <rPh sb="60" eb="61">
      <t>ゾウ</t>
    </rPh>
    <rPh sb="62" eb="64">
      <t>ジンコウ</t>
    </rPh>
    <rPh sb="64" eb="66">
      <t>ゲンショウ</t>
    </rPh>
    <rPh sb="69" eb="72">
      <t>シヨウリョウ</t>
    </rPh>
    <rPh sb="72" eb="74">
      <t>シュウニュウ</t>
    </rPh>
    <rPh sb="75" eb="76">
      <t>ゲン</t>
    </rPh>
    <rPh sb="76" eb="77">
      <t>トウ</t>
    </rPh>
    <rPh sb="78" eb="80">
      <t>ケネン</t>
    </rPh>
    <rPh sb="86" eb="89">
      <t>ゲスイドウ</t>
    </rPh>
    <rPh sb="89" eb="92">
      <t>シヨウリョウ</t>
    </rPh>
    <rPh sb="92" eb="94">
      <t>タンカ</t>
    </rPh>
    <rPh sb="95" eb="97">
      <t>ミナオ</t>
    </rPh>
    <rPh sb="98" eb="99">
      <t>トウ</t>
    </rPh>
    <rPh sb="100" eb="102">
      <t>ザイゲン</t>
    </rPh>
    <rPh sb="102" eb="104">
      <t>カクホ</t>
    </rPh>
    <rPh sb="105" eb="106">
      <t>ム</t>
    </rPh>
    <rPh sb="108" eb="109">
      <t>ト</t>
    </rPh>
    <rPh sb="110" eb="111">
      <t>ク</t>
    </rPh>
    <rPh sb="113" eb="115">
      <t>ケントウ</t>
    </rPh>
    <rPh sb="119" eb="121">
      <t>ヒツヨウ</t>
    </rPh>
    <rPh sb="125" eb="126">
      <t>オモ</t>
    </rPh>
    <rPh sb="132" eb="144">
      <t>キギョウサイザンダカタイジギョウキボヒリツ</t>
    </rPh>
    <rPh sb="203" eb="205">
      <t>ケントウ</t>
    </rPh>
    <rPh sb="207" eb="209">
      <t>テキセツ</t>
    </rPh>
    <rPh sb="210" eb="212">
      <t>ジギョウ</t>
    </rPh>
    <rPh sb="212" eb="214">
      <t>ウンエイ</t>
    </rPh>
    <rPh sb="215" eb="216">
      <t>ハカ</t>
    </rPh>
    <rPh sb="220" eb="222">
      <t>オスイ</t>
    </rPh>
    <rPh sb="222" eb="224">
      <t>ショリ</t>
    </rPh>
    <rPh sb="226" eb="228">
      <t>ケイヒ</t>
    </rPh>
    <rPh sb="228" eb="230">
      <t>カイシュウ</t>
    </rPh>
    <rPh sb="230" eb="231">
      <t>リツ</t>
    </rPh>
    <rPh sb="237" eb="239">
      <t>レイネン</t>
    </rPh>
    <rPh sb="239" eb="240">
      <t>オオム</t>
    </rPh>
    <rPh sb="245" eb="247">
      <t>ゼンゴ</t>
    </rPh>
    <rPh sb="248" eb="250">
      <t>アンテイ</t>
    </rPh>
    <rPh sb="252" eb="254">
      <t>スイイ</t>
    </rPh>
    <rPh sb="259" eb="261">
      <t>コンゴ</t>
    </rPh>
    <rPh sb="262" eb="265">
      <t>ゲスイドウ</t>
    </rPh>
    <rPh sb="265" eb="268">
      <t>シヨウリョウ</t>
    </rPh>
    <rPh sb="269" eb="271">
      <t>テキセツ</t>
    </rPh>
    <rPh sb="272" eb="274">
      <t>チョウシュウ</t>
    </rPh>
    <rPh sb="275" eb="276">
      <t>ツト</t>
    </rPh>
    <rPh sb="282" eb="284">
      <t>カイゼン</t>
    </rPh>
    <rPh sb="285" eb="286">
      <t>ハカ</t>
    </rPh>
    <rPh sb="288" eb="290">
      <t>ゲンカ</t>
    </rPh>
    <rPh sb="296" eb="298">
      <t>キンネン</t>
    </rPh>
    <rPh sb="298" eb="299">
      <t>ヨコ</t>
    </rPh>
    <rPh sb="312" eb="314">
      <t>イゼン</t>
    </rPh>
    <rPh sb="316" eb="319">
      <t>スイセンカ</t>
    </rPh>
    <rPh sb="319" eb="320">
      <t>リツ</t>
    </rPh>
    <rPh sb="321" eb="322">
      <t>ヒク</t>
    </rPh>
    <rPh sb="333" eb="336">
      <t>ゲスイドウ</t>
    </rPh>
    <rPh sb="338" eb="340">
      <t>セツゾク</t>
    </rPh>
    <rPh sb="340" eb="341">
      <t>リツ</t>
    </rPh>
    <rPh sb="342" eb="344">
      <t>ユウシュウ</t>
    </rPh>
    <rPh sb="344" eb="345">
      <t>リツ</t>
    </rPh>
    <rPh sb="346" eb="348">
      <t>コウジョウ</t>
    </rPh>
    <rPh sb="349" eb="350">
      <t>ハカ</t>
    </rPh>
    <rPh sb="352" eb="354">
      <t>オスイ</t>
    </rPh>
    <rPh sb="354" eb="356">
      <t>ショリ</t>
    </rPh>
    <rPh sb="356" eb="358">
      <t>ゲンカ</t>
    </rPh>
    <rPh sb="359" eb="361">
      <t>カイゼン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</si>
</sst>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367-41F4-9F59-B477D122F7D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0.13</c:v>
                </c:pt>
                <c:pt idx="2">
                  <c:v>0.12</c:v>
                </c:pt>
                <c:pt idx="3">
                  <c:v>0.1</c:v>
                </c:pt>
                <c:pt idx="4">
                  <c:v>0.09</c:v>
                </c:pt>
              </c:numCache>
            </c:numRef>
          </c:val>
          <c:smooth val="0"/>
          <c:extLst>
            <c:ext xmlns:c16="http://schemas.microsoft.com/office/drawing/2014/chart" uri="{C3380CC4-5D6E-409C-BE32-E72D297353CC}">
              <c16:uniqueId val="{00000001-E367-41F4-9F59-B477D122F7D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4B1-4079-86DF-C5596A00554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49.25</c:v>
                </c:pt>
                <c:pt idx="1">
                  <c:v>50.24</c:v>
                </c:pt>
                <c:pt idx="2">
                  <c:v>49.68</c:v>
                </c:pt>
                <c:pt idx="3">
                  <c:v>55.55</c:v>
                </c:pt>
                <c:pt idx="4">
                  <c:v>55.84</c:v>
                </c:pt>
              </c:numCache>
            </c:numRef>
          </c:val>
          <c:smooth val="0"/>
          <c:extLst>
            <c:ext xmlns:c16="http://schemas.microsoft.com/office/drawing/2014/chart" uri="{C3380CC4-5D6E-409C-BE32-E72D297353CC}">
              <c16:uniqueId val="{00000001-B4B1-4079-86DF-C5596A00554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84.43</c:v>
                </c:pt>
                <c:pt idx="1">
                  <c:v>80.59</c:v>
                </c:pt>
                <c:pt idx="2">
                  <c:v>82.7</c:v>
                </c:pt>
                <c:pt idx="3">
                  <c:v>82.18</c:v>
                </c:pt>
                <c:pt idx="4">
                  <c:v>83.82</c:v>
                </c:pt>
              </c:numCache>
            </c:numRef>
          </c:val>
          <c:extLst>
            <c:ext xmlns:c16="http://schemas.microsoft.com/office/drawing/2014/chart" uri="{C3380CC4-5D6E-409C-BE32-E72D297353CC}">
              <c16:uniqueId val="{00000000-86F5-4597-BD4C-F691D9850F3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84.17</c:v>
                </c:pt>
                <c:pt idx="2">
                  <c:v>83.35</c:v>
                </c:pt>
                <c:pt idx="3">
                  <c:v>91.64</c:v>
                </c:pt>
                <c:pt idx="4">
                  <c:v>92.34</c:v>
                </c:pt>
              </c:numCache>
            </c:numRef>
          </c:val>
          <c:smooth val="0"/>
          <c:extLst>
            <c:ext xmlns:c16="http://schemas.microsoft.com/office/drawing/2014/chart" uri="{C3380CC4-5D6E-409C-BE32-E72D297353CC}">
              <c16:uniqueId val="{00000001-86F5-4597-BD4C-F691D9850F3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69.349999999999994</c:v>
                </c:pt>
                <c:pt idx="1">
                  <c:v>72.099999999999994</c:v>
                </c:pt>
                <c:pt idx="2">
                  <c:v>78.73</c:v>
                </c:pt>
                <c:pt idx="3">
                  <c:v>81.88</c:v>
                </c:pt>
                <c:pt idx="4">
                  <c:v>83.25</c:v>
                </c:pt>
              </c:numCache>
            </c:numRef>
          </c:val>
          <c:extLst>
            <c:ext xmlns:c16="http://schemas.microsoft.com/office/drawing/2014/chart" uri="{C3380CC4-5D6E-409C-BE32-E72D297353CC}">
              <c16:uniqueId val="{00000000-A2C1-487C-A9AC-36A86722B9D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2C1-487C-A9AC-36A86722B9D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530-4DBD-BA7F-32F4974643F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530-4DBD-BA7F-32F4974643F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277-4F36-8E46-694FDEAA8A6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277-4F36-8E46-694FDEAA8A6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C2F-4F01-AE0D-4CF19F99038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C2F-4F01-AE0D-4CF19F99038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378-4153-ABDD-7943B784749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378-4153-ABDD-7943B784749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81.37</c:v>
                </c:pt>
                <c:pt idx="1">
                  <c:v>607.54999999999995</c:v>
                </c:pt>
                <c:pt idx="2">
                  <c:v>1973.11</c:v>
                </c:pt>
                <c:pt idx="3">
                  <c:v>128.88</c:v>
                </c:pt>
                <c:pt idx="4">
                  <c:v>6.16</c:v>
                </c:pt>
              </c:numCache>
            </c:numRef>
          </c:val>
          <c:extLst>
            <c:ext xmlns:c16="http://schemas.microsoft.com/office/drawing/2014/chart" uri="{C3380CC4-5D6E-409C-BE32-E72D297353CC}">
              <c16:uniqueId val="{00000000-7D20-459F-AFB0-429226535E50}"/>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1047.6500000000001</c:v>
                </c:pt>
                <c:pt idx="1">
                  <c:v>1124.26</c:v>
                </c:pt>
                <c:pt idx="2">
                  <c:v>1048.23</c:v>
                </c:pt>
                <c:pt idx="3">
                  <c:v>807.75</c:v>
                </c:pt>
                <c:pt idx="4">
                  <c:v>812.92</c:v>
                </c:pt>
              </c:numCache>
            </c:numRef>
          </c:val>
          <c:smooth val="0"/>
          <c:extLst>
            <c:ext xmlns:c16="http://schemas.microsoft.com/office/drawing/2014/chart" uri="{C3380CC4-5D6E-409C-BE32-E72D297353CC}">
              <c16:uniqueId val="{00000001-7D20-459F-AFB0-429226535E50}"/>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105.79</c:v>
                </c:pt>
                <c:pt idx="1">
                  <c:v>100</c:v>
                </c:pt>
                <c:pt idx="2">
                  <c:v>99.97</c:v>
                </c:pt>
                <c:pt idx="3">
                  <c:v>100</c:v>
                </c:pt>
                <c:pt idx="4">
                  <c:v>99.88</c:v>
                </c:pt>
              </c:numCache>
            </c:numRef>
          </c:val>
          <c:extLst>
            <c:ext xmlns:c16="http://schemas.microsoft.com/office/drawing/2014/chart" uri="{C3380CC4-5D6E-409C-BE32-E72D297353CC}">
              <c16:uniqueId val="{00000000-5C35-42DE-8F68-A655F5A5FCA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74.040000000000006</c:v>
                </c:pt>
                <c:pt idx="1">
                  <c:v>80.58</c:v>
                </c:pt>
                <c:pt idx="2">
                  <c:v>78.92</c:v>
                </c:pt>
                <c:pt idx="3">
                  <c:v>86.94</c:v>
                </c:pt>
                <c:pt idx="4">
                  <c:v>85.4</c:v>
                </c:pt>
              </c:numCache>
            </c:numRef>
          </c:val>
          <c:smooth val="0"/>
          <c:extLst>
            <c:ext xmlns:c16="http://schemas.microsoft.com/office/drawing/2014/chart" uri="{C3380CC4-5D6E-409C-BE32-E72D297353CC}">
              <c16:uniqueId val="{00000001-5C35-42DE-8F68-A655F5A5FCA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180.04</c:v>
                </c:pt>
                <c:pt idx="1">
                  <c:v>196.39</c:v>
                </c:pt>
                <c:pt idx="2">
                  <c:v>190.95</c:v>
                </c:pt>
                <c:pt idx="3">
                  <c:v>193.6</c:v>
                </c:pt>
                <c:pt idx="4">
                  <c:v>196.65</c:v>
                </c:pt>
              </c:numCache>
            </c:numRef>
          </c:val>
          <c:extLst>
            <c:ext xmlns:c16="http://schemas.microsoft.com/office/drawing/2014/chart" uri="{C3380CC4-5D6E-409C-BE32-E72D297353CC}">
              <c16:uniqueId val="{00000000-C19F-42E1-9AC1-6089B6FC552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235.61</c:v>
                </c:pt>
                <c:pt idx="1">
                  <c:v>216.21</c:v>
                </c:pt>
                <c:pt idx="2">
                  <c:v>220.31</c:v>
                </c:pt>
                <c:pt idx="3">
                  <c:v>179.63</c:v>
                </c:pt>
                <c:pt idx="4">
                  <c:v>188.57</c:v>
                </c:pt>
              </c:numCache>
            </c:numRef>
          </c:val>
          <c:smooth val="0"/>
          <c:extLst>
            <c:ext xmlns:c16="http://schemas.microsoft.com/office/drawing/2014/chart" uri="{C3380CC4-5D6E-409C-BE32-E72D297353CC}">
              <c16:uniqueId val="{00000001-C19F-42E1-9AC1-6089B6FC552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P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川西町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Cd1</v>
      </c>
      <c r="X8" s="49"/>
      <c r="Y8" s="49"/>
      <c r="Z8" s="49"/>
      <c r="AA8" s="49"/>
      <c r="AB8" s="49"/>
      <c r="AC8" s="49"/>
      <c r="AD8" s="50" t="str">
        <f>データ!$M$6</f>
        <v>非設置</v>
      </c>
      <c r="AE8" s="50"/>
      <c r="AF8" s="50"/>
      <c r="AG8" s="50"/>
      <c r="AH8" s="50"/>
      <c r="AI8" s="50"/>
      <c r="AJ8" s="50"/>
      <c r="AK8" s="3"/>
      <c r="AL8" s="51">
        <f>データ!S6</f>
        <v>14707</v>
      </c>
      <c r="AM8" s="51"/>
      <c r="AN8" s="51"/>
      <c r="AO8" s="51"/>
      <c r="AP8" s="51"/>
      <c r="AQ8" s="51"/>
      <c r="AR8" s="51"/>
      <c r="AS8" s="51"/>
      <c r="AT8" s="46">
        <f>データ!T6</f>
        <v>166.6</v>
      </c>
      <c r="AU8" s="46"/>
      <c r="AV8" s="46"/>
      <c r="AW8" s="46"/>
      <c r="AX8" s="46"/>
      <c r="AY8" s="46"/>
      <c r="AZ8" s="46"/>
      <c r="BA8" s="46"/>
      <c r="BB8" s="46">
        <f>データ!U6</f>
        <v>88.28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34.450000000000003</v>
      </c>
      <c r="Q10" s="46"/>
      <c r="R10" s="46"/>
      <c r="S10" s="46"/>
      <c r="T10" s="46"/>
      <c r="U10" s="46"/>
      <c r="V10" s="46"/>
      <c r="W10" s="46">
        <f>データ!Q6</f>
        <v>81.400000000000006</v>
      </c>
      <c r="X10" s="46"/>
      <c r="Y10" s="46"/>
      <c r="Z10" s="46"/>
      <c r="AA10" s="46"/>
      <c r="AB10" s="46"/>
      <c r="AC10" s="46"/>
      <c r="AD10" s="51">
        <f>データ!R6</f>
        <v>3850</v>
      </c>
      <c r="AE10" s="51"/>
      <c r="AF10" s="51"/>
      <c r="AG10" s="51"/>
      <c r="AH10" s="51"/>
      <c r="AI10" s="51"/>
      <c r="AJ10" s="51"/>
      <c r="AK10" s="2"/>
      <c r="AL10" s="51">
        <f>データ!V6</f>
        <v>5019</v>
      </c>
      <c r="AM10" s="51"/>
      <c r="AN10" s="51"/>
      <c r="AO10" s="51"/>
      <c r="AP10" s="51"/>
      <c r="AQ10" s="51"/>
      <c r="AR10" s="51"/>
      <c r="AS10" s="51"/>
      <c r="AT10" s="46">
        <f>データ!W6</f>
        <v>2.41</v>
      </c>
      <c r="AU10" s="46"/>
      <c r="AV10" s="46"/>
      <c r="AW10" s="46"/>
      <c r="AX10" s="46"/>
      <c r="AY10" s="46"/>
      <c r="AZ10" s="46"/>
      <c r="BA10" s="46"/>
      <c r="BB10" s="46">
        <f>データ!X6</f>
        <v>2082.5700000000002</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【705.21】</v>
      </c>
      <c r="I86" s="26" t="str">
        <f>データ!CA6</f>
        <v>【98.96】</v>
      </c>
      <c r="J86" s="26" t="str">
        <f>データ!CL6</f>
        <v>【134.52】</v>
      </c>
      <c r="K86" s="26" t="str">
        <f>データ!CW6</f>
        <v>【59.57】</v>
      </c>
      <c r="L86" s="26" t="str">
        <f>データ!DH6</f>
        <v>【95.57】</v>
      </c>
      <c r="M86" s="26" t="s">
        <v>43</v>
      </c>
      <c r="N86" s="26" t="s">
        <v>43</v>
      </c>
      <c r="O86" s="26" t="str">
        <f>データ!EO6</f>
        <v>【0.30】</v>
      </c>
    </row>
  </sheetData>
  <sheetProtection algorithmName="SHA-512" hashValue="LkaUf5ounnXX5dINNz8LnTyiqAaXTOUWtOWSWPNrLIiOXQHZAieUAliBthDagLRflTLGcAX1J6RHN1Jv0rjm6Q==" saltValue="rGoPgstQTHpB9crhVr/lJ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5"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5" s="36" customFormat="1" x14ac:dyDescent="0.15">
      <c r="A6" s="28" t="s">
        <v>95</v>
      </c>
      <c r="B6" s="33">
        <f>B7</f>
        <v>2020</v>
      </c>
      <c r="C6" s="33">
        <f t="shared" ref="C6:X6" si="3">C7</f>
        <v>63827</v>
      </c>
      <c r="D6" s="33">
        <f t="shared" si="3"/>
        <v>47</v>
      </c>
      <c r="E6" s="33">
        <f t="shared" si="3"/>
        <v>17</v>
      </c>
      <c r="F6" s="33">
        <f t="shared" si="3"/>
        <v>1</v>
      </c>
      <c r="G6" s="33">
        <f t="shared" si="3"/>
        <v>0</v>
      </c>
      <c r="H6" s="33" t="str">
        <f t="shared" si="3"/>
        <v>山形県　川西町</v>
      </c>
      <c r="I6" s="33" t="str">
        <f t="shared" si="3"/>
        <v>法非適用</v>
      </c>
      <c r="J6" s="33" t="str">
        <f t="shared" si="3"/>
        <v>下水道事業</v>
      </c>
      <c r="K6" s="33" t="str">
        <f t="shared" si="3"/>
        <v>公共下水道</v>
      </c>
      <c r="L6" s="33" t="str">
        <f t="shared" si="3"/>
        <v>Cd1</v>
      </c>
      <c r="M6" s="33" t="str">
        <f t="shared" si="3"/>
        <v>非設置</v>
      </c>
      <c r="N6" s="34" t="str">
        <f t="shared" si="3"/>
        <v>-</v>
      </c>
      <c r="O6" s="34" t="str">
        <f t="shared" si="3"/>
        <v>該当数値なし</v>
      </c>
      <c r="P6" s="34">
        <f t="shared" si="3"/>
        <v>34.450000000000003</v>
      </c>
      <c r="Q6" s="34">
        <f t="shared" si="3"/>
        <v>81.400000000000006</v>
      </c>
      <c r="R6" s="34">
        <f t="shared" si="3"/>
        <v>3850</v>
      </c>
      <c r="S6" s="34">
        <f t="shared" si="3"/>
        <v>14707</v>
      </c>
      <c r="T6" s="34">
        <f t="shared" si="3"/>
        <v>166.6</v>
      </c>
      <c r="U6" s="34">
        <f t="shared" si="3"/>
        <v>88.28</v>
      </c>
      <c r="V6" s="34">
        <f t="shared" si="3"/>
        <v>5019</v>
      </c>
      <c r="W6" s="34">
        <f t="shared" si="3"/>
        <v>2.41</v>
      </c>
      <c r="X6" s="34">
        <f t="shared" si="3"/>
        <v>2082.5700000000002</v>
      </c>
      <c r="Y6" s="35">
        <f>IF(Y7="",NA(),Y7)</f>
        <v>69.349999999999994</v>
      </c>
      <c r="Z6" s="35">
        <f t="shared" ref="Z6:AH6" si="4">IF(Z7="",NA(),Z7)</f>
        <v>72.099999999999994</v>
      </c>
      <c r="AA6" s="35">
        <f t="shared" si="4"/>
        <v>78.73</v>
      </c>
      <c r="AB6" s="35">
        <f t="shared" si="4"/>
        <v>81.88</v>
      </c>
      <c r="AC6" s="35">
        <f t="shared" si="4"/>
        <v>83.25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81.37</v>
      </c>
      <c r="BG6" s="35">
        <f t="shared" ref="BG6:BO6" si="7">IF(BG7="",NA(),BG7)</f>
        <v>607.54999999999995</v>
      </c>
      <c r="BH6" s="35">
        <f t="shared" si="7"/>
        <v>1973.11</v>
      </c>
      <c r="BI6" s="35">
        <f t="shared" si="7"/>
        <v>128.88</v>
      </c>
      <c r="BJ6" s="35">
        <f t="shared" si="7"/>
        <v>6.16</v>
      </c>
      <c r="BK6" s="35">
        <f t="shared" si="7"/>
        <v>1047.6500000000001</v>
      </c>
      <c r="BL6" s="35">
        <f t="shared" si="7"/>
        <v>1124.26</v>
      </c>
      <c r="BM6" s="35">
        <f t="shared" si="7"/>
        <v>1048.23</v>
      </c>
      <c r="BN6" s="35">
        <f t="shared" si="7"/>
        <v>807.75</v>
      </c>
      <c r="BO6" s="35">
        <f t="shared" si="7"/>
        <v>812.92</v>
      </c>
      <c r="BP6" s="34" t="str">
        <f>IF(BP7="","",IF(BP7="-","【-】","【"&amp;SUBSTITUTE(TEXT(BP7,"#,##0.00"),"-","△")&amp;"】"))</f>
        <v>【705.21】</v>
      </c>
      <c r="BQ6" s="35">
        <f>IF(BQ7="",NA(),BQ7)</f>
        <v>105.79</v>
      </c>
      <c r="BR6" s="35">
        <f t="shared" ref="BR6:BZ6" si="8">IF(BR7="",NA(),BR7)</f>
        <v>100</v>
      </c>
      <c r="BS6" s="35">
        <f t="shared" si="8"/>
        <v>99.97</v>
      </c>
      <c r="BT6" s="35">
        <f t="shared" si="8"/>
        <v>100</v>
      </c>
      <c r="BU6" s="35">
        <f t="shared" si="8"/>
        <v>99.88</v>
      </c>
      <c r="BV6" s="35">
        <f t="shared" si="8"/>
        <v>74.040000000000006</v>
      </c>
      <c r="BW6" s="35">
        <f t="shared" si="8"/>
        <v>80.58</v>
      </c>
      <c r="BX6" s="35">
        <f t="shared" si="8"/>
        <v>78.92</v>
      </c>
      <c r="BY6" s="35">
        <f t="shared" si="8"/>
        <v>86.94</v>
      </c>
      <c r="BZ6" s="35">
        <f t="shared" si="8"/>
        <v>85.4</v>
      </c>
      <c r="CA6" s="34" t="str">
        <f>IF(CA7="","",IF(CA7="-","【-】","【"&amp;SUBSTITUTE(TEXT(CA7,"#,##0.00"),"-","△")&amp;"】"))</f>
        <v>【98.96】</v>
      </c>
      <c r="CB6" s="35">
        <f>IF(CB7="",NA(),CB7)</f>
        <v>180.04</v>
      </c>
      <c r="CC6" s="35">
        <f t="shared" ref="CC6:CK6" si="9">IF(CC7="",NA(),CC7)</f>
        <v>196.39</v>
      </c>
      <c r="CD6" s="35">
        <f t="shared" si="9"/>
        <v>190.95</v>
      </c>
      <c r="CE6" s="35">
        <f t="shared" si="9"/>
        <v>193.6</v>
      </c>
      <c r="CF6" s="35">
        <f t="shared" si="9"/>
        <v>196.65</v>
      </c>
      <c r="CG6" s="35">
        <f t="shared" si="9"/>
        <v>235.61</v>
      </c>
      <c r="CH6" s="35">
        <f t="shared" si="9"/>
        <v>216.21</v>
      </c>
      <c r="CI6" s="35">
        <f t="shared" si="9"/>
        <v>220.31</v>
      </c>
      <c r="CJ6" s="35">
        <f t="shared" si="9"/>
        <v>179.63</v>
      </c>
      <c r="CK6" s="35">
        <f t="shared" si="9"/>
        <v>188.57</v>
      </c>
      <c r="CL6" s="34" t="str">
        <f>IF(CL7="","",IF(CL7="-","【-】","【"&amp;SUBSTITUTE(TEXT(CL7,"#,##0.00"),"-","△")&amp;"】"))</f>
        <v>【134.52】</v>
      </c>
      <c r="CM6" s="35" t="str">
        <f>IF(CM7="",NA(),CM7)</f>
        <v>-</v>
      </c>
      <c r="CN6" s="35" t="str">
        <f t="shared" ref="CN6:CV6" si="10">IF(CN7="",NA(),CN7)</f>
        <v>-</v>
      </c>
      <c r="CO6" s="35" t="str">
        <f t="shared" si="10"/>
        <v>-</v>
      </c>
      <c r="CP6" s="35" t="str">
        <f t="shared" si="10"/>
        <v>-</v>
      </c>
      <c r="CQ6" s="35" t="str">
        <f t="shared" si="10"/>
        <v>-</v>
      </c>
      <c r="CR6" s="35">
        <f t="shared" si="10"/>
        <v>49.25</v>
      </c>
      <c r="CS6" s="35">
        <f t="shared" si="10"/>
        <v>50.24</v>
      </c>
      <c r="CT6" s="35">
        <f t="shared" si="10"/>
        <v>49.68</v>
      </c>
      <c r="CU6" s="35">
        <f t="shared" si="10"/>
        <v>55.55</v>
      </c>
      <c r="CV6" s="35">
        <f t="shared" si="10"/>
        <v>55.84</v>
      </c>
      <c r="CW6" s="34" t="str">
        <f>IF(CW7="","",IF(CW7="-","【-】","【"&amp;SUBSTITUTE(TEXT(CW7,"#,##0.00"),"-","△")&amp;"】"))</f>
        <v>【59.57】</v>
      </c>
      <c r="CX6" s="35">
        <f>IF(CX7="",NA(),CX7)</f>
        <v>84.43</v>
      </c>
      <c r="CY6" s="35">
        <f t="shared" ref="CY6:DG6" si="11">IF(CY7="",NA(),CY7)</f>
        <v>80.59</v>
      </c>
      <c r="CZ6" s="35">
        <f t="shared" si="11"/>
        <v>82.7</v>
      </c>
      <c r="DA6" s="35">
        <f t="shared" si="11"/>
        <v>82.18</v>
      </c>
      <c r="DB6" s="35">
        <f t="shared" si="11"/>
        <v>83.82</v>
      </c>
      <c r="DC6" s="35">
        <f t="shared" si="11"/>
        <v>84.12</v>
      </c>
      <c r="DD6" s="35">
        <f t="shared" si="11"/>
        <v>84.17</v>
      </c>
      <c r="DE6" s="35">
        <f t="shared" si="11"/>
        <v>83.35</v>
      </c>
      <c r="DF6" s="35">
        <f t="shared" si="11"/>
        <v>91.64</v>
      </c>
      <c r="DG6" s="35">
        <f t="shared" si="11"/>
        <v>92.34</v>
      </c>
      <c r="DH6" s="34" t="str">
        <f>IF(DH7="","",IF(DH7="-","【-】","【"&amp;SUBSTITUTE(TEXT(DH7,"#,##0.00"),"-","△")&amp;"】"))</f>
        <v>【95.57】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5">
        <f t="shared" si="14"/>
        <v>0.13</v>
      </c>
      <c r="EL6" s="35">
        <f t="shared" si="14"/>
        <v>0.12</v>
      </c>
      <c r="EM6" s="35">
        <f t="shared" si="14"/>
        <v>0.1</v>
      </c>
      <c r="EN6" s="35">
        <f t="shared" si="14"/>
        <v>0.09</v>
      </c>
      <c r="EO6" s="34" t="str">
        <f>IF(EO7="","",IF(EO7="-","【-】","【"&amp;SUBSTITUTE(TEXT(EO7,"#,##0.00"),"-","△")&amp;"】"))</f>
        <v>【0.30】</v>
      </c>
    </row>
    <row r="7" spans="1:145" s="36" customFormat="1" x14ac:dyDescent="0.15">
      <c r="A7" s="28"/>
      <c r="B7" s="37">
        <v>2020</v>
      </c>
      <c r="C7" s="37">
        <v>63827</v>
      </c>
      <c r="D7" s="37">
        <v>47</v>
      </c>
      <c r="E7" s="37">
        <v>17</v>
      </c>
      <c r="F7" s="37">
        <v>1</v>
      </c>
      <c r="G7" s="37">
        <v>0</v>
      </c>
      <c r="H7" s="37" t="s">
        <v>96</v>
      </c>
      <c r="I7" s="37" t="s">
        <v>97</v>
      </c>
      <c r="J7" s="37" t="s">
        <v>98</v>
      </c>
      <c r="K7" s="37" t="s">
        <v>99</v>
      </c>
      <c r="L7" s="37" t="s">
        <v>100</v>
      </c>
      <c r="M7" s="37" t="s">
        <v>101</v>
      </c>
      <c r="N7" s="38" t="s">
        <v>102</v>
      </c>
      <c r="O7" s="38" t="s">
        <v>103</v>
      </c>
      <c r="P7" s="38">
        <v>34.450000000000003</v>
      </c>
      <c r="Q7" s="38">
        <v>81.400000000000006</v>
      </c>
      <c r="R7" s="38">
        <v>3850</v>
      </c>
      <c r="S7" s="38">
        <v>14707</v>
      </c>
      <c r="T7" s="38">
        <v>166.6</v>
      </c>
      <c r="U7" s="38">
        <v>88.28</v>
      </c>
      <c r="V7" s="38">
        <v>5019</v>
      </c>
      <c r="W7" s="38">
        <v>2.41</v>
      </c>
      <c r="X7" s="38">
        <v>2082.5700000000002</v>
      </c>
      <c r="Y7" s="38">
        <v>69.349999999999994</v>
      </c>
      <c r="Z7" s="38">
        <v>72.099999999999994</v>
      </c>
      <c r="AA7" s="38">
        <v>78.73</v>
      </c>
      <c r="AB7" s="38">
        <v>81.88</v>
      </c>
      <c r="AC7" s="38">
        <v>83.25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81.37</v>
      </c>
      <c r="BG7" s="38">
        <v>607.54999999999995</v>
      </c>
      <c r="BH7" s="38">
        <v>1973.11</v>
      </c>
      <c r="BI7" s="38">
        <v>128.88</v>
      </c>
      <c r="BJ7" s="38">
        <v>6.16</v>
      </c>
      <c r="BK7" s="38">
        <v>1047.6500000000001</v>
      </c>
      <c r="BL7" s="38">
        <v>1124.26</v>
      </c>
      <c r="BM7" s="38">
        <v>1048.23</v>
      </c>
      <c r="BN7" s="38">
        <v>807.75</v>
      </c>
      <c r="BO7" s="38">
        <v>812.92</v>
      </c>
      <c r="BP7" s="38">
        <v>705.21</v>
      </c>
      <c r="BQ7" s="38">
        <v>105.79</v>
      </c>
      <c r="BR7" s="38">
        <v>100</v>
      </c>
      <c r="BS7" s="38">
        <v>99.97</v>
      </c>
      <c r="BT7" s="38">
        <v>100</v>
      </c>
      <c r="BU7" s="38">
        <v>99.88</v>
      </c>
      <c r="BV7" s="38">
        <v>74.040000000000006</v>
      </c>
      <c r="BW7" s="38">
        <v>80.58</v>
      </c>
      <c r="BX7" s="38">
        <v>78.92</v>
      </c>
      <c r="BY7" s="38">
        <v>86.94</v>
      </c>
      <c r="BZ7" s="38">
        <v>85.4</v>
      </c>
      <c r="CA7" s="38">
        <v>98.96</v>
      </c>
      <c r="CB7" s="38">
        <v>180.04</v>
      </c>
      <c r="CC7" s="38">
        <v>196.39</v>
      </c>
      <c r="CD7" s="38">
        <v>190.95</v>
      </c>
      <c r="CE7" s="38">
        <v>193.6</v>
      </c>
      <c r="CF7" s="38">
        <v>196.65</v>
      </c>
      <c r="CG7" s="38">
        <v>235.61</v>
      </c>
      <c r="CH7" s="38">
        <v>216.21</v>
      </c>
      <c r="CI7" s="38">
        <v>220.31</v>
      </c>
      <c r="CJ7" s="38">
        <v>179.63</v>
      </c>
      <c r="CK7" s="38">
        <v>188.57</v>
      </c>
      <c r="CL7" s="38">
        <v>134.52000000000001</v>
      </c>
      <c r="CM7" s="38" t="s">
        <v>102</v>
      </c>
      <c r="CN7" s="38" t="s">
        <v>102</v>
      </c>
      <c r="CO7" s="38" t="s">
        <v>102</v>
      </c>
      <c r="CP7" s="38" t="s">
        <v>102</v>
      </c>
      <c r="CQ7" s="38" t="s">
        <v>102</v>
      </c>
      <c r="CR7" s="38">
        <v>49.25</v>
      </c>
      <c r="CS7" s="38">
        <v>50.24</v>
      </c>
      <c r="CT7" s="38">
        <v>49.68</v>
      </c>
      <c r="CU7" s="38">
        <v>55.55</v>
      </c>
      <c r="CV7" s="38">
        <v>55.84</v>
      </c>
      <c r="CW7" s="38">
        <v>59.57</v>
      </c>
      <c r="CX7" s="38">
        <v>84.43</v>
      </c>
      <c r="CY7" s="38">
        <v>80.59</v>
      </c>
      <c r="CZ7" s="38">
        <v>82.7</v>
      </c>
      <c r="DA7" s="38">
        <v>82.18</v>
      </c>
      <c r="DB7" s="38">
        <v>83.82</v>
      </c>
      <c r="DC7" s="38">
        <v>84.12</v>
      </c>
      <c r="DD7" s="38">
        <v>84.17</v>
      </c>
      <c r="DE7" s="38">
        <v>83.35</v>
      </c>
      <c r="DF7" s="38">
        <v>91.64</v>
      </c>
      <c r="DG7" s="38">
        <v>92.34</v>
      </c>
      <c r="DH7" s="38">
        <v>95.57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0.13</v>
      </c>
      <c r="EL7" s="38">
        <v>0.12</v>
      </c>
      <c r="EM7" s="38">
        <v>0.1</v>
      </c>
      <c r="EN7" s="38">
        <v>0.09</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104</v>
      </c>
      <c r="C9" s="40" t="s">
        <v>105</v>
      </c>
      <c r="D9" s="40" t="s">
        <v>106</v>
      </c>
      <c r="E9" s="40" t="s">
        <v>107</v>
      </c>
      <c r="F9" s="40" t="s">
        <v>108</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109</v>
      </c>
    </row>
    <row r="12" spans="1:145" x14ac:dyDescent="0.15">
      <c r="B12">
        <v>1</v>
      </c>
      <c r="C12">
        <v>1</v>
      </c>
      <c r="D12">
        <v>1</v>
      </c>
      <c r="E12">
        <v>1</v>
      </c>
      <c r="F12">
        <v>2</v>
      </c>
      <c r="G12" t="s">
        <v>110</v>
      </c>
    </row>
    <row r="13" spans="1:145" x14ac:dyDescent="0.15">
      <c r="B13" t="s">
        <v>111</v>
      </c>
      <c r="C13" t="s">
        <v>112</v>
      </c>
      <c r="D13" t="s">
        <v>111</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0000721</cp:lastModifiedBy>
  <cp:lastPrinted>2022-01-17T07:03:18Z</cp:lastPrinted>
  <dcterms:created xsi:type="dcterms:W3CDTF">2021-12-03T07:43:44Z</dcterms:created>
  <dcterms:modified xsi:type="dcterms:W3CDTF">2022-01-17T07:50:05Z</dcterms:modified>
  <cp:category/>
</cp:coreProperties>
</file>