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tsvnfle01.kahokutown.local\上下水道課　業務係\01水道会計\Q経営戦略\経営比較分析表\Ｒ３年度\【経営比較分析表】2020_063215_47_1718\"/>
    </mc:Choice>
  </mc:AlternateContent>
  <xr:revisionPtr revIDLastSave="0" documentId="13_ncr:1_{85071DB3-0964-4D9B-9E59-72B0E17DAF38}" xr6:coauthVersionLast="44" xr6:coauthVersionMax="44" xr10:uidLastSave="{00000000-0000-0000-0000-000000000000}"/>
  <workbookProtection workbookAlgorithmName="SHA-512" workbookHashValue="DsKO3p5Pg4ODl+WCl1H1WnOkEGW1aW68peBq7QLXlHlHoi9TvHx2rqN7vl7tt/EF9ET6RVs7DbXrEWOcRe2OvA==" workbookSaltValue="QLAvGkQCXF4BFU+HEPx9S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<sst xmlns="http://schemas.openxmlformats.org/spreadsheetml/2006/main" count="236" uniqueCount="119">
  <si>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</si>
  <si>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</si>
  <si>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</si>
  <si>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</si>
  <si>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</si>
  <si>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</si>
  <si>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</si>
  <si>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</si>
  <si>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</si>
  <si>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</si>
  <si>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</si>
  <si>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</si>
  <si>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</si>
  <si>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</si>
  <si>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</si>
  <si>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</si>
  <si>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</si>
  <si>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</si>
  <si>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</si>
  <si>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</si>
  <si>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</si>
  <si>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</si>
  <si>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</si>
  <si>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</si>
  <si>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</si>
  <si>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</si>
  <si>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</si>
  <si>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</si>
  <si>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</si>
  <si>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</si>
  <si>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</si>
  <si>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</si>
  <si>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</si>
  <si>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</si>
  <si>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</si>
  <si>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</si>
  <si>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</si>
  <si>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</si>
  <si>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</si>
  <si>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</si>
  <si>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</si>
  <si>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</si>
  <si>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</si>
  <si>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</si>
  <si>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</si>
  <si>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</si>
  <si>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</si>
  <si>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</si>
  <si>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</si>
  <si>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</si>
  <si>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</si>
  <si>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</si>
  <si>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</si>
  <si>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</si>
  <si>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</si>
  <si>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</si>
  <si>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</si>
  <si>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</si>
  <si>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</si>
  <si>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</si>
  <si>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</si>
  <si>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</si>
  <si>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</si>
  <si>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</si>
  <si>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</si>
  <si>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</si>
  <si>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</si>
  <si>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</si>
  <si>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</si>
  <si>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</si>
  <si>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</si>
  <si>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</si>
  <si>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</si>
  <si>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</si>
  <si>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</si>
  <si>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</si>
  <si>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</si>
  <si>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</si>
  <si>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</si>
  <si>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</si>
  <si>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</si>
  <si>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</si>
  <si>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</si>
  <si>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</si>
  <si>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</si>
  <si>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</si>
  <si>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</si>
  <si>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</si>
  <si>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</si>
  <si>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</si>
  <si>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</si>
  <si>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</si>
  <si>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</si>
  <si>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</si>
  <si>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</si>
  <si>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</si>
  <si>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</si>
  <si>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</si>
  <si>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</si>
  <si>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</si>
  <si>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</si>
  <si>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</si>
  <si>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</si>
  <si>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</si>
  <si>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</si>
  <si>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</si>
  <si>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</si>
  <si>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</si>
  <si>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</si>
  <si>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</si>
  <si>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</si>
  <si>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</si>
  <si>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</si>
  <si>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</si>
  <si>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</si>
  <si>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</si>
  <si>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町の農業集落排水事業は、舞台地区、吉野地区と荒小屋地区で実施しており、現在は排水施設等の維持管理を中心に事業経営を行っています。過疎化の影響もあり、年々人口が減少して行く中、維持管理等の経費は一般会計からの繰入しているのが現状です。今後予想される、施設の老朽化や更新に現状
に合わせた最適な整備をし、効率的な維持管理をし
一般会計からの繰入金の削減に努めます。
　また、農業集落排水処理施設及び管渠は、老朽化が進み維持経費が今後増加することが見込まれることから、令和２年度に機能診断調査及び最適化構想の策定を行った。また、令和６年度からの公営企業会計化に移行するにあたり、移行基本計画策定を行ったため、総費用が増加し「①収益的収支比率（％）」が下がっている。
　</t>
    <rPh sb="14" eb="16">
      <t>ブタイ</t>
    </rPh>
    <rPh sb="19" eb="21">
      <t>ヨシノ</t>
    </rPh>
    <rPh sb="24" eb="25">
      <t>アラ</t>
    </rPh>
    <rPh sb="25" eb="27">
      <t>コヤ</t>
    </rPh>
    <rPh sb="27" eb="29">
      <t>チクシュウエキテキシュウシヒリツイッパンカイケイクリイレブタイヨシノオヨアラゴヤチクナイカギハイスイショリジギョウクイキナイジンコウヘキギョウサイザンダカタイジギョウキボヒリツアラカリイレコウエイキギョウカイケイイコウトモナコウエイキギョウテキヨウサイレイワネンドイコウカリイレヨテイキサイトモナ</t>
    </rPh>
    <rPh sb="233" eb="235">
      <t>レイワ</t>
    </rPh>
    <rPh sb="236" eb="238">
      <t>ネンド</t>
    </rPh>
    <rPh sb="239" eb="241">
      <t>キノウ</t>
    </rPh>
    <rPh sb="241" eb="243">
      <t>シンダン</t>
    </rPh>
    <rPh sb="243" eb="245">
      <t>チョウサ</t>
    </rPh>
    <rPh sb="245" eb="246">
      <t>オヨ</t>
    </rPh>
    <rPh sb="247" eb="250">
      <t>サイテキカ</t>
    </rPh>
    <rPh sb="250" eb="252">
      <t>コウソウ</t>
    </rPh>
    <rPh sb="253" eb="255">
      <t>サクテイ</t>
    </rPh>
    <rPh sb="256" eb="257">
      <t>オコナ</t>
    </rPh>
    <rPh sb="263" eb="265">
      <t>レイワ</t>
    </rPh>
    <rPh sb="266" eb="267">
      <t>ネン</t>
    </rPh>
    <rPh sb="267" eb="268">
      <t>ド</t>
    </rPh>
    <rPh sb="271" eb="273">
      <t>コウエイ</t>
    </rPh>
    <rPh sb="273" eb="275">
      <t>キギョウ</t>
    </rPh>
    <rPh sb="275" eb="277">
      <t>カイケイ</t>
    </rPh>
    <rPh sb="277" eb="278">
      <t>カ</t>
    </rPh>
    <rPh sb="279" eb="281">
      <t>イコウ</t>
    </rPh>
    <rPh sb="288" eb="290">
      <t>イコウ</t>
    </rPh>
    <rPh sb="290" eb="292">
      <t>キホン</t>
    </rPh>
    <rPh sb="292" eb="294">
      <t>ケイカク</t>
    </rPh>
    <rPh sb="294" eb="296">
      <t>サクテイ</t>
    </rPh>
    <rPh sb="297" eb="298">
      <t>オコナ</t>
    </rPh>
    <rPh sb="303" eb="306">
      <t>ソウヒヨウ</t>
    </rPh>
    <rPh sb="307" eb="309">
      <t>ゾウカ</t>
    </rPh>
    <rPh sb="312" eb="314">
      <t>シュウエキ</t>
    </rPh>
    <rPh sb="314" eb="315">
      <t>テキ</t>
    </rPh>
    <rPh sb="315" eb="317">
      <t>シュウシ</t>
    </rPh>
    <rPh sb="317" eb="319">
      <t>ヒリツ</t>
    </rPh>
    <rPh sb="324" eb="325">
      <t>サ</t>
    </rPh>
    <phoneticPr fontId="15"/>
  </si>
  <si>
    <t>　平成９年供用開始以降、２４年が経過しているが、全て塩化ビニル管（フレキシブル管）による整備であるため、比較的耐久性が高く、これまで大規模な修繕の事案は発生していない。しかし、内閣府が全体的に定めている「国土強靭化計画」のうち、「供用２０年経過施設の機能診断調査」の時期にさしかかり、令和２年度に機能診断調査を実施し、町の最適整備構想を策定した。今後は、それに基づき、機能強化事業に取組んでいく予定である。
　また、予見としての災害対策についても留意していかなければならない。</t>
    <rPh sb="1" eb="3">
      <t>ヘイセイ</t>
    </rPh>
    <rPh sb="4" eb="5">
      <t>ネン</t>
    </rPh>
    <rPh sb="5" eb="7">
      <t>キョウヨウ</t>
    </rPh>
    <rPh sb="7" eb="9">
      <t>カイシ</t>
    </rPh>
    <rPh sb="9" eb="11">
      <t>イコウ</t>
    </rPh>
    <rPh sb="14" eb="15">
      <t>ネン</t>
    </rPh>
    <rPh sb="16" eb="18">
      <t>ケイカ</t>
    </rPh>
    <rPh sb="24" eb="25">
      <t>スベ</t>
    </rPh>
    <rPh sb="26" eb="28">
      <t>エンカ</t>
    </rPh>
    <rPh sb="31" eb="32">
      <t>カン</t>
    </rPh>
    <rPh sb="39" eb="40">
      <t>カン</t>
    </rPh>
    <rPh sb="44" eb="46">
      <t>セイビ</t>
    </rPh>
    <rPh sb="52" eb="55">
      <t>ヒカクテキ</t>
    </rPh>
    <rPh sb="55" eb="58">
      <t>タイキュウセイ</t>
    </rPh>
    <rPh sb="59" eb="60">
      <t>タカ</t>
    </rPh>
    <rPh sb="66" eb="69">
      <t>ダイキボ</t>
    </rPh>
    <rPh sb="70" eb="72">
      <t>シュウゼン</t>
    </rPh>
    <rPh sb="73" eb="75">
      <t>ジアン</t>
    </rPh>
    <rPh sb="76" eb="78">
      <t>ハッセイ</t>
    </rPh>
    <rPh sb="88" eb="90">
      <t>ナイカク</t>
    </rPh>
    <rPh sb="90" eb="91">
      <t>フ</t>
    </rPh>
    <rPh sb="92" eb="95">
      <t>ゼンタイテキ</t>
    </rPh>
    <rPh sb="96" eb="97">
      <t>サダ</t>
    </rPh>
    <rPh sb="102" eb="104">
      <t>コクド</t>
    </rPh>
    <rPh sb="104" eb="106">
      <t>キョウジン</t>
    </rPh>
    <rPh sb="106" eb="107">
      <t>カ</t>
    </rPh>
    <rPh sb="107" eb="109">
      <t>ケイカク</t>
    </rPh>
    <rPh sb="115" eb="117">
      <t>キョウヨウ</t>
    </rPh>
    <rPh sb="119" eb="120">
      <t>ネン</t>
    </rPh>
    <rPh sb="120" eb="122">
      <t>ケイカ</t>
    </rPh>
    <rPh sb="122" eb="124">
      <t>シセツ</t>
    </rPh>
    <rPh sb="125" eb="127">
      <t>キノウ</t>
    </rPh>
    <rPh sb="127" eb="129">
      <t>シンダン</t>
    </rPh>
    <rPh sb="129" eb="131">
      <t>チョウサ</t>
    </rPh>
    <rPh sb="133" eb="135">
      <t>ジキ</t>
    </rPh>
    <rPh sb="173" eb="175">
      <t>コンゴ</t>
    </rPh>
    <rPh sb="180" eb="181">
      <t>モト</t>
    </rPh>
    <rPh sb="184" eb="186">
      <t>キノウ</t>
    </rPh>
    <rPh sb="186" eb="188">
      <t>キョウカ</t>
    </rPh>
    <rPh sb="191" eb="193">
      <t>トリク</t>
    </rPh>
    <rPh sb="208" eb="210">
      <t>ヨケン</t>
    </rPh>
    <rPh sb="214" eb="216">
      <t>サイガイ</t>
    </rPh>
    <rPh sb="216" eb="218">
      <t>タイサク</t>
    </rPh>
    <rPh sb="223" eb="225">
      <t>リュウイ</t>
    </rPh>
    <phoneticPr fontId="15"/>
  </si>
  <si>
    <t>　一般会計からの繰入れしている現状を踏まえ、経営戦略をもとに計画的かつ合理的な経営を行うことを目指し、収支の改善等を通じた経営基盤の強化に努めていきます。
　また、令和２年度に今後の基本的財源を確保するため最適整備構想策定したので、それに基づき、随時、更新事業を計画していきます。
　さらに、令和６年度からの公営企業会計化の移行に向け策定した、移行基本計画に基づき、移行作業を順次進めていきます。</t>
    <rPh sb="88" eb="90">
      <t>コンゴ</t>
    </rPh>
    <rPh sb="91" eb="92">
      <t>キ</t>
    </rPh>
    <rPh sb="119" eb="120">
      <t>モト</t>
    </rPh>
    <rPh sb="123" eb="125">
      <t>ズイジ</t>
    </rPh>
    <rPh sb="131" eb="133">
      <t>ケイカク</t>
    </rPh>
    <rPh sb="146" eb="148">
      <t>レイワ</t>
    </rPh>
    <rPh sb="149" eb="151">
      <t>ネンド</t>
    </rPh>
    <rPh sb="154" eb="156">
      <t>コウエイ</t>
    </rPh>
    <rPh sb="156" eb="158">
      <t>キギョウ</t>
    </rPh>
    <rPh sb="158" eb="160">
      <t>カイケイ</t>
    </rPh>
    <rPh sb="160" eb="161">
      <t>カ</t>
    </rPh>
    <rPh sb="162" eb="164">
      <t>イコウ</t>
    </rPh>
    <rPh sb="165" eb="166">
      <t>ム</t>
    </rPh>
    <rPh sb="167" eb="169">
      <t>サクテイ</t>
    </rPh>
    <rPh sb="172" eb="174">
      <t>イコウ</t>
    </rPh>
    <rPh sb="174" eb="176">
      <t>キホン</t>
    </rPh>
    <rPh sb="176" eb="178">
      <t>ケイカク</t>
    </rPh>
    <rPh sb="179" eb="180">
      <t>モト</t>
    </rPh>
    <rPh sb="183" eb="185">
      <t>イコウ</t>
    </rPh>
    <rPh sb="185" eb="187">
      <t>サギョウ</t>
    </rPh>
    <rPh sb="188" eb="190">
      <t>ジュンジ</t>
    </rPh>
    <rPh sb="190" eb="191">
      <t>スス</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</si>
</sst>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4949DE23-B8C3-4864-800D-D0A8743480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912-4472-BDA8-645BA4CF29A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F912-4472-BDA8-645BA4CF29A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55</c:v>
                </c:pt>
                <c:pt idx="1">
                  <c:v>55</c:v>
                </c:pt>
                <c:pt idx="2">
                  <c:v>54.38</c:v>
                </c:pt>
                <c:pt idx="3">
                  <c:v>55</c:v>
                </c:pt>
                <c:pt idx="4">
                  <c:v>58.75</c:v>
                </c:pt>
              </c:numCache>
            </c:numRef>
          </c:val>
          <c:extLst>
            <c:ext xmlns:c16="http://schemas.microsoft.com/office/drawing/2014/chart" uri="{C3380CC4-5D6E-409C-BE32-E72D297353CC}">
              <c16:uniqueId val="{00000000-EC44-4BC2-9D54-7DABD657B8C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C44-4BC2-9D54-7DABD657B8C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94.23</c:v>
                </c:pt>
                <c:pt idx="1">
                  <c:v>94.13</c:v>
                </c:pt>
                <c:pt idx="2">
                  <c:v>94.13</c:v>
                </c:pt>
                <c:pt idx="3">
                  <c:v>93.94</c:v>
                </c:pt>
                <c:pt idx="4">
                  <c:v>93.57</c:v>
                </c:pt>
              </c:numCache>
            </c:numRef>
          </c:val>
          <c:extLst>
            <c:ext xmlns:c16="http://schemas.microsoft.com/office/drawing/2014/chart" uri="{C3380CC4-5D6E-409C-BE32-E72D297353CC}">
              <c16:uniqueId val="{00000000-E24D-431E-A4B4-E641EFDE63D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E24D-431E-A4B4-E641EFDE63D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100</c:v>
                </c:pt>
                <c:pt idx="2">
                  <c:v>100</c:v>
                </c:pt>
                <c:pt idx="3">
                  <c:v>100</c:v>
                </c:pt>
                <c:pt idx="4">
                  <c:v>86.6</c:v>
                </c:pt>
              </c:numCache>
            </c:numRef>
          </c:val>
          <c:extLst>
            <c:ext xmlns:c16="http://schemas.microsoft.com/office/drawing/2014/chart" uri="{C3380CC4-5D6E-409C-BE32-E72D297353CC}">
              <c16:uniqueId val="{00000000-1C21-480A-A93C-FC74BFA7BCF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21-480A-A93C-FC74BFA7BCF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5C-46C9-88F5-D142F83B089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5C-46C9-88F5-D142F83B089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3D-4479-8ABE-C56292FDC0C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3D-4479-8ABE-C56292FDC0C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4DC-4B01-BF12-08E15E3CE13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DC-4B01-BF12-08E15E3CE13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39-442E-9E1D-2EC9CEDACFF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39-442E-9E1D-2EC9CEDACFF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1B-4B8F-8D2B-5389037633B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8D1B-4B8F-8D2B-5389037633B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90.67</c:v>
                </c:pt>
                <c:pt idx="1">
                  <c:v>91.07</c:v>
                </c:pt>
                <c:pt idx="2">
                  <c:v>77.28</c:v>
                </c:pt>
                <c:pt idx="3">
                  <c:v>77.7</c:v>
                </c:pt>
                <c:pt idx="4">
                  <c:v>50.49</c:v>
                </c:pt>
              </c:numCache>
            </c:numRef>
          </c:val>
          <c:extLst>
            <c:ext xmlns:c16="http://schemas.microsoft.com/office/drawing/2014/chart" uri="{C3380CC4-5D6E-409C-BE32-E72D297353CC}">
              <c16:uniqueId val="{00000000-C644-4AAC-80CF-503F3541F92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C644-4AAC-80CF-503F3541F92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200.06</c:v>
                </c:pt>
                <c:pt idx="1">
                  <c:v>200.85</c:v>
                </c:pt>
                <c:pt idx="2">
                  <c:v>242</c:v>
                </c:pt>
                <c:pt idx="3">
                  <c:v>235.67</c:v>
                </c:pt>
                <c:pt idx="4">
                  <c:v>337.92</c:v>
                </c:pt>
              </c:numCache>
            </c:numRef>
          </c:val>
          <c:extLst>
            <c:ext xmlns:c16="http://schemas.microsoft.com/office/drawing/2014/chart" uri="{C3380CC4-5D6E-409C-BE32-E72D297353CC}">
              <c16:uniqueId val="{00000000-B49E-4597-A2F6-3259DB6DD9D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B49E-4597-A2F6-3259DB6DD9D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河北町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tr">
        <f>データ!$M$6</f>
        <v>非設置</v>
      </c>
      <c r="AE8" s="79"/>
      <c r="AF8" s="79"/>
      <c r="AG8" s="79"/>
      <c r="AH8" s="79"/>
      <c r="AI8" s="79"/>
      <c r="AJ8" s="79"/>
      <c r="AK8" s="3"/>
      <c r="AL8" s="75">
        <f>データ!S6</f>
        <v>17998</v>
      </c>
      <c r="AM8" s="75"/>
      <c r="AN8" s="75"/>
      <c r="AO8" s="75"/>
      <c r="AP8" s="75"/>
      <c r="AQ8" s="75"/>
      <c r="AR8" s="75"/>
      <c r="AS8" s="75"/>
      <c r="AT8" s="74">
        <f>データ!T6</f>
        <v>52.45</v>
      </c>
      <c r="AU8" s="74"/>
      <c r="AV8" s="74"/>
      <c r="AW8" s="74"/>
      <c r="AX8" s="74"/>
      <c r="AY8" s="74"/>
      <c r="AZ8" s="74"/>
      <c r="BA8" s="74"/>
      <c r="BB8" s="74">
        <f>データ!U6</f>
        <v>343.15</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2.1800000000000002</v>
      </c>
      <c r="Q10" s="74"/>
      <c r="R10" s="74"/>
      <c r="S10" s="74"/>
      <c r="T10" s="74"/>
      <c r="U10" s="74"/>
      <c r="V10" s="74"/>
      <c r="W10" s="74">
        <f>データ!Q6</f>
        <v>100</v>
      </c>
      <c r="X10" s="74"/>
      <c r="Y10" s="74"/>
      <c r="Z10" s="74"/>
      <c r="AA10" s="74"/>
      <c r="AB10" s="74"/>
      <c r="AC10" s="74"/>
      <c r="AD10" s="75">
        <f>データ!R6</f>
        <v>4070</v>
      </c>
      <c r="AE10" s="75"/>
      <c r="AF10" s="75"/>
      <c r="AG10" s="75"/>
      <c r="AH10" s="75"/>
      <c r="AI10" s="75"/>
      <c r="AJ10" s="75"/>
      <c r="AK10" s="2"/>
      <c r="AL10" s="75">
        <f>データ!V6</f>
        <v>389</v>
      </c>
      <c r="AM10" s="75"/>
      <c r="AN10" s="75"/>
      <c r="AO10" s="75"/>
      <c r="AP10" s="75"/>
      <c r="AQ10" s="75"/>
      <c r="AR10" s="75"/>
      <c r="AS10" s="75"/>
      <c r="AT10" s="74">
        <f>データ!W6</f>
        <v>0.16</v>
      </c>
      <c r="AU10" s="74"/>
      <c r="AV10" s="74"/>
      <c r="AW10" s="74"/>
      <c r="AX10" s="74"/>
      <c r="AY10" s="74"/>
      <c r="AZ10" s="74"/>
      <c r="BA10" s="74"/>
      <c r="BB10" s="74">
        <f>データ!X6</f>
        <v>2431.25</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118</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S6H/D/8Zrl648tclaCF7k3AuzPpOsf68AT/tAMdsakpeoxrXH9qbhsf3YDu+3AySC36M+5OffkZWxXGg6o1gvw==" saltValue="LzzKtcXkfXjOgCP2vjNDD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63215</v>
      </c>
      <c r="D6" s="33">
        <f t="shared" si="3"/>
        <v>47</v>
      </c>
      <c r="E6" s="33">
        <f t="shared" si="3"/>
        <v>17</v>
      </c>
      <c r="F6" s="33">
        <f t="shared" si="3"/>
        <v>5</v>
      </c>
      <c r="G6" s="33">
        <f t="shared" si="3"/>
        <v>0</v>
      </c>
      <c r="H6" s="33" t="str">
        <f t="shared" si="3"/>
        <v>山形県　河北町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2.1800000000000002</v>
      </c>
      <c r="Q6" s="34">
        <f t="shared" si="3"/>
        <v>100</v>
      </c>
      <c r="R6" s="34">
        <f t="shared" si="3"/>
        <v>4070</v>
      </c>
      <c r="S6" s="34">
        <f t="shared" si="3"/>
        <v>17998</v>
      </c>
      <c r="T6" s="34">
        <f t="shared" si="3"/>
        <v>52.45</v>
      </c>
      <c r="U6" s="34">
        <f t="shared" si="3"/>
        <v>343.15</v>
      </c>
      <c r="V6" s="34">
        <f t="shared" si="3"/>
        <v>389</v>
      </c>
      <c r="W6" s="34">
        <f t="shared" si="3"/>
        <v>0.16</v>
      </c>
      <c r="X6" s="34">
        <f t="shared" si="3"/>
        <v>2431.25</v>
      </c>
      <c r="Y6" s="35">
        <f>IF(Y7="",NA(),Y7)</f>
        <v>100</v>
      </c>
      <c r="Z6" s="35">
        <f t="shared" ref="Z6:AH6" si="4">IF(Z7="",NA(),Z7)</f>
        <v>100</v>
      </c>
      <c r="AA6" s="35">
        <f t="shared" si="4"/>
        <v>100</v>
      </c>
      <c r="AB6" s="35">
        <f t="shared" si="4"/>
        <v>100</v>
      </c>
      <c r="AC6" s="35">
        <f t="shared" si="4"/>
        <v>86.6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90.67</v>
      </c>
      <c r="BR6" s="35">
        <f t="shared" ref="BR6:BZ6" si="8">IF(BR7="",NA(),BR7)</f>
        <v>91.07</v>
      </c>
      <c r="BS6" s="35">
        <f t="shared" si="8"/>
        <v>77.28</v>
      </c>
      <c r="BT6" s="35">
        <f t="shared" si="8"/>
        <v>77.7</v>
      </c>
      <c r="BU6" s="35">
        <f t="shared" si="8"/>
        <v>50.49</v>
      </c>
      <c r="BV6" s="35">
        <f t="shared" si="8"/>
        <v>55.32</v>
      </c>
      <c r="BW6" s="35">
        <f t="shared" si="8"/>
        <v>59.8</v>
      </c>
      <c r="BX6" s="35">
        <f t="shared" si="8"/>
        <v>57.77</v>
      </c>
      <c r="BY6" s="35">
        <f t="shared" si="8"/>
        <v>57.31</v>
      </c>
      <c r="BZ6" s="35">
        <f t="shared" si="8"/>
        <v>57.08</v>
      </c>
      <c r="CA6" s="34" t="str">
        <f>IF(CA7="","",IF(CA7="-","【-】","【"&amp;SUBSTITUTE(TEXT(CA7,"#,##0.00"),"-","△")&amp;"】"))</f>
        <v>【60.94】</v>
      </c>
      <c r="CB6" s="35">
        <f>IF(CB7="",NA(),CB7)</f>
        <v>200.06</v>
      </c>
      <c r="CC6" s="35">
        <f t="shared" ref="CC6:CK6" si="9">IF(CC7="",NA(),CC7)</f>
        <v>200.85</v>
      </c>
      <c r="CD6" s="35">
        <f t="shared" si="9"/>
        <v>242</v>
      </c>
      <c r="CE6" s="35">
        <f t="shared" si="9"/>
        <v>235.67</v>
      </c>
      <c r="CF6" s="35">
        <f t="shared" si="9"/>
        <v>337.92</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55</v>
      </c>
      <c r="CN6" s="35">
        <f t="shared" ref="CN6:CV6" si="10">IF(CN7="",NA(),CN7)</f>
        <v>55</v>
      </c>
      <c r="CO6" s="35">
        <f t="shared" si="10"/>
        <v>54.38</v>
      </c>
      <c r="CP6" s="35">
        <f t="shared" si="10"/>
        <v>55</v>
      </c>
      <c r="CQ6" s="35">
        <f t="shared" si="10"/>
        <v>58.75</v>
      </c>
      <c r="CR6" s="35">
        <f t="shared" si="10"/>
        <v>60.65</v>
      </c>
      <c r="CS6" s="35">
        <f t="shared" si="10"/>
        <v>51.75</v>
      </c>
      <c r="CT6" s="35">
        <f t="shared" si="10"/>
        <v>50.68</v>
      </c>
      <c r="CU6" s="35">
        <f t="shared" si="10"/>
        <v>50.14</v>
      </c>
      <c r="CV6" s="35">
        <f t="shared" si="10"/>
        <v>54.83</v>
      </c>
      <c r="CW6" s="34" t="str">
        <f>IF(CW7="","",IF(CW7="-","【-】","【"&amp;SUBSTITUTE(TEXT(CW7,"#,##0.00"),"-","△")&amp;"】"))</f>
        <v>【54.84】</v>
      </c>
      <c r="CX6" s="35">
        <f>IF(CX7="",NA(),CX7)</f>
        <v>94.23</v>
      </c>
      <c r="CY6" s="35">
        <f t="shared" ref="CY6:DG6" si="11">IF(CY7="",NA(),CY7)</f>
        <v>94.13</v>
      </c>
      <c r="CZ6" s="35">
        <f t="shared" si="11"/>
        <v>94.13</v>
      </c>
      <c r="DA6" s="35">
        <f t="shared" si="11"/>
        <v>93.94</v>
      </c>
      <c r="DB6" s="35">
        <f t="shared" si="11"/>
        <v>93.57</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63215</v>
      </c>
      <c r="D7" s="37">
        <v>47</v>
      </c>
      <c r="E7" s="37">
        <v>17</v>
      </c>
      <c r="F7" s="37">
        <v>5</v>
      </c>
      <c r="G7" s="37">
        <v>0</v>
      </c>
      <c r="H7" s="37" t="s">
        <v>98</v>
      </c>
      <c r="I7" s="37" t="s">
        <v>99</v>
      </c>
      <c r="J7" s="37" t="s">
        <v>100</v>
      </c>
      <c r="K7" s="37" t="s">
        <v>101</v>
      </c>
      <c r="L7" s="37" t="s">
        <v>102</v>
      </c>
      <c r="M7" s="37" t="s">
        <v>103</v>
      </c>
      <c r="N7" s="38" t="s">
        <v>104</v>
      </c>
      <c r="O7" s="38" t="s">
        <v>105</v>
      </c>
      <c r="P7" s="38">
        <v>2.1800000000000002</v>
      </c>
      <c r="Q7" s="38">
        <v>100</v>
      </c>
      <c r="R7" s="38">
        <v>4070</v>
      </c>
      <c r="S7" s="38">
        <v>17998</v>
      </c>
      <c r="T7" s="38">
        <v>52.45</v>
      </c>
      <c r="U7" s="38">
        <v>343.15</v>
      </c>
      <c r="V7" s="38">
        <v>389</v>
      </c>
      <c r="W7" s="38">
        <v>0.16</v>
      </c>
      <c r="X7" s="38">
        <v>2431.25</v>
      </c>
      <c r="Y7" s="38">
        <v>100</v>
      </c>
      <c r="Z7" s="38">
        <v>100</v>
      </c>
      <c r="AA7" s="38">
        <v>100</v>
      </c>
      <c r="AB7" s="38">
        <v>100</v>
      </c>
      <c r="AC7" s="38">
        <v>86.6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974.93</v>
      </c>
      <c r="BL7" s="38">
        <v>855.8</v>
      </c>
      <c r="BM7" s="38">
        <v>789.46</v>
      </c>
      <c r="BN7" s="38">
        <v>826.83</v>
      </c>
      <c r="BO7" s="38">
        <v>867.83</v>
      </c>
      <c r="BP7" s="38">
        <v>832.52</v>
      </c>
      <c r="BQ7" s="38">
        <v>90.67</v>
      </c>
      <c r="BR7" s="38">
        <v>91.07</v>
      </c>
      <c r="BS7" s="38">
        <v>77.28</v>
      </c>
      <c r="BT7" s="38">
        <v>77.7</v>
      </c>
      <c r="BU7" s="38">
        <v>50.49</v>
      </c>
      <c r="BV7" s="38">
        <v>55.32</v>
      </c>
      <c r="BW7" s="38">
        <v>59.8</v>
      </c>
      <c r="BX7" s="38">
        <v>57.77</v>
      </c>
      <c r="BY7" s="38">
        <v>57.31</v>
      </c>
      <c r="BZ7" s="38">
        <v>57.08</v>
      </c>
      <c r="CA7" s="38">
        <v>60.94</v>
      </c>
      <c r="CB7" s="38">
        <v>200.06</v>
      </c>
      <c r="CC7" s="38">
        <v>200.85</v>
      </c>
      <c r="CD7" s="38">
        <v>242</v>
      </c>
      <c r="CE7" s="38">
        <v>235.67</v>
      </c>
      <c r="CF7" s="38">
        <v>337.92</v>
      </c>
      <c r="CG7" s="38">
        <v>283.17</v>
      </c>
      <c r="CH7" s="38">
        <v>263.76</v>
      </c>
      <c r="CI7" s="38">
        <v>274.35000000000002</v>
      </c>
      <c r="CJ7" s="38">
        <v>273.52</v>
      </c>
      <c r="CK7" s="38">
        <v>274.99</v>
      </c>
      <c r="CL7" s="38">
        <v>253.04</v>
      </c>
      <c r="CM7" s="38">
        <v>55</v>
      </c>
      <c r="CN7" s="38">
        <v>55</v>
      </c>
      <c r="CO7" s="38">
        <v>54.38</v>
      </c>
      <c r="CP7" s="38">
        <v>55</v>
      </c>
      <c r="CQ7" s="38">
        <v>58.75</v>
      </c>
      <c r="CR7" s="38">
        <v>60.65</v>
      </c>
      <c r="CS7" s="38">
        <v>51.75</v>
      </c>
      <c r="CT7" s="38">
        <v>50.68</v>
      </c>
      <c r="CU7" s="38">
        <v>50.14</v>
      </c>
      <c r="CV7" s="38">
        <v>54.83</v>
      </c>
      <c r="CW7" s="38">
        <v>54.84</v>
      </c>
      <c r="CX7" s="38">
        <v>94.23</v>
      </c>
      <c r="CY7" s="38">
        <v>94.13</v>
      </c>
      <c r="CZ7" s="38">
        <v>94.13</v>
      </c>
      <c r="DA7" s="38">
        <v>93.94</v>
      </c>
      <c r="DB7" s="38">
        <v>93.57</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2022-01-11T07:38:14Z</cp:lastPrinted>
  <dcterms:created xsi:type="dcterms:W3CDTF">2021-12-03T07:55:02Z</dcterms:created>
  <dcterms:modified xsi:type="dcterms:W3CDTF">2022-01-13T05:39:37Z</dcterms:modified>
  <cp:category/>
</cp:coreProperties>
</file>