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data\oldpc\data\drv_d\下水道\公営企業に係る「経営比較分析表」の策定及び公表\公営企業に係る「経営比較分析表」の分析等について\R2\【経営比較分析表】2019_064611_47_1718\【経営比較分析表】2019_064611_47_1718\"/>
    </mc:Choice>
  </mc:AlternateContent>
  <workbookProtection workbookAlgorithmName="SHA-512" workbookHashValue="xPY841WnEIQo1TBK/Ks2zPdmEFVxBS8ZbHNdjSS2Aot6RGakhTi6uvSwUzT4M0Fdpm6RIiRAY145Yv2PSj143Q==" workbookSaltValue="QMvbBB7D5MWNdpWE6lsqtQ=="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AD10" i="4" s="1"/>
  <c r="Q6" i="5"/>
  <c r="W10" i="4" s="1"/>
  <c r="P6" i="5"/>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P10" i="4"/>
  <c r="I10" i="4"/>
  <c r="AT8" i="4"/>
  <c r="AL8" i="4"/>
  <c r="P8" i="4"/>
  <c r="I8" i="4"/>
</calcChain>
</file>

<file path=xl/sharedStrings.xml><?xml version="1.0" encoding="utf-8"?>
<sst xmlns="http://schemas.openxmlformats.org/spreadsheetml/2006/main" count="236" uniqueCount="122">
  <si>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</si>
  <si>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</si>
  <si>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</si>
  <si>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</si>
  <si>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</si>
  <si>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</si>
  <si>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</si>
  <si>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</si>
  <si>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</si>
  <si>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</si>
  <si>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</si>
  <si>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</si>
  <si>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</si>
  <si>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</si>
  <si>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</si>
  <si>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</si>
  <si>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</si>
  <si>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</si>
  <si>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</si>
  <si>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</si>
  <si>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</si>
  <si>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</si>
  <si>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</si>
  <si>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</si>
  <si>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</si>
  <si>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</si>
  <si>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</si>
  <si>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</si>
  <si>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</si>
  <si>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</si>
  <si>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</si>
  <si>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</si>
  <si>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</si>
  <si>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</si>
  <si>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</si>
  <si>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</si>
  <si>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</si>
  <si>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</si>
  <si>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</si>
  <si>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</si>
  <si>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</si>
  <si>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</si>
  <si>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</si>
  <si>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</si>
  <si>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</si>
  <si>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</si>
  <si>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</si>
  <si>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</si>
  <si>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</si>
  <si>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</si>
  <si>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</si>
  <si>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</si>
  <si>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</si>
  <si>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</si>
  <si>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</si>
  <si>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</si>
  <si>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</si>
  <si>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</si>
  <si>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</si>
  <si>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</si>
  <si>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</si>
  <si>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</si>
  <si>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</si>
  <si>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</si>
  <si>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</si>
  <si>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</si>
  <si>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</si>
  <si>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</si>
  <si>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</si>
  <si>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</si>
  <si>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</si>
  <si>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</si>
  <si>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</si>
  <si>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</si>
  <si>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</si>
  <si>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</si>
  <si>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</si>
  <si>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</si>
  <si>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</si>
  <si>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</si>
  <si>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</si>
  <si>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</si>
  <si>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</si>
  <si>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</si>
  <si>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</si>
  <si>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</si>
  <si>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</si>
  <si>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</si>
  <si>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</si>
  <si>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</si>
  <si>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</si>
  <si>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</si>
  <si>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</si>
  <si>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</si>
  <si>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</si>
  <si>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</si>
  <si>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</si>
  <si>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</si>
  <si>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</si>
  <si>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遊佐町</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</si>
  <si>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</si>
  <si>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</si>
  <si>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</si>
  <si>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</si>
  <si>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</si>
  <si>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</si>
  <si>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</si>
  <si>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</si>
  <si>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</si>
  <si>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</si>
  <si>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</si>
  <si>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</si>
  <si>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</si>
  <si>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</si>
  <si>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</si>
  <si>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</si>
  <si>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"H"yy</t>
    <phoneticPr fontId="4"/>
  </si>
  <si>
    <t>"R"dd</t>
    <phoneticPr fontId="4"/>
  </si>
  <si>
    <t>←書式設定</t>
    <rPh sb="1" eb="3">
      <t>ショシキ</t>
    </rPh>
    <rPh sb="3" eb="5">
      <t>セッテイ</t>
    </rPh>
    <phoneticPr fontId="4"/>
  </si>
  <si>
    <t>①収益的収支比率については、一般会計繰入金の減により総収益が減少したため昨年度より比率が下がり、100％を下回った。
④企業債残高対事業規模比率については、近年借入がなく地方債現在高が減少しているため右肩下がりで推移しているが、類似団体と比較すると依然高い数値となっている。
⑤経費回収率については、使用料の減少と汚水処理費の増加により、近年右肩下がりとなっている。
⑥汚水処理原価については、汚水処理費が増加したのに対し有収水量は減少したため昨年度より上昇した。同傾向が近年続いているため右肩上がりで推移しており、経費回収率の下降にもつながっている。
⑦施設利用率については、処理水量の微増により比率も若干上昇したが、類似団体と比較すると低い数値で推移している。
⑧水洗化率については、処理区域内人口の減少により昨年度より上がり、類似団体と比較しても高い数値となっている。</t>
    <rPh sb="1" eb="8">
      <t>シュウエキテキシュウシヒリツ</t>
    </rPh>
    <rPh sb="14" eb="18">
      <t>イッパンカイケイ</t>
    </rPh>
    <rPh sb="18" eb="21">
      <t>クリイレキン</t>
    </rPh>
    <rPh sb="22" eb="23">
      <t>ゲン</t>
    </rPh>
    <rPh sb="26" eb="29">
      <t>ソウシュウエキ</t>
    </rPh>
    <rPh sb="30" eb="32">
      <t>ゲンショウ</t>
    </rPh>
    <rPh sb="36" eb="39">
      <t>サクネンド</t>
    </rPh>
    <rPh sb="41" eb="43">
      <t>ヒリツ</t>
    </rPh>
    <rPh sb="44" eb="45">
      <t>サ</t>
    </rPh>
    <rPh sb="53" eb="55">
      <t>シタマワ</t>
    </rPh>
    <rPh sb="60" eb="72">
      <t>キギョウサイザンダカタイジギョウキボヒリツ</t>
    </rPh>
    <rPh sb="78" eb="80">
      <t>キンネン</t>
    </rPh>
    <rPh sb="80" eb="82">
      <t>カリイレ</t>
    </rPh>
    <rPh sb="85" eb="90">
      <t>チホウサイゲンザイ</t>
    </rPh>
    <rPh sb="90" eb="91">
      <t>ダカ</t>
    </rPh>
    <rPh sb="92" eb="94">
      <t>ゲンショウ</t>
    </rPh>
    <rPh sb="100" eb="103">
      <t>ミギカタサ</t>
    </rPh>
    <rPh sb="106" eb="108">
      <t>スイイ</t>
    </rPh>
    <rPh sb="114" eb="118">
      <t>ルイジダンタイ</t>
    </rPh>
    <rPh sb="119" eb="121">
      <t>ヒカク</t>
    </rPh>
    <rPh sb="124" eb="126">
      <t>イゼン</t>
    </rPh>
    <rPh sb="126" eb="127">
      <t>タカ</t>
    </rPh>
    <rPh sb="128" eb="130">
      <t>スウチ</t>
    </rPh>
    <rPh sb="139" eb="144">
      <t>ケイヒカイシュウリツ</t>
    </rPh>
    <rPh sb="150" eb="153">
      <t>シヨウリョウ</t>
    </rPh>
    <rPh sb="154" eb="156">
      <t>ゲンショウ</t>
    </rPh>
    <rPh sb="157" eb="159">
      <t>オスイ</t>
    </rPh>
    <rPh sb="159" eb="161">
      <t>ショリ</t>
    </rPh>
    <rPh sb="161" eb="162">
      <t>ヒ</t>
    </rPh>
    <rPh sb="163" eb="165">
      <t>ゾウカ</t>
    </rPh>
    <rPh sb="169" eb="171">
      <t>キンネン</t>
    </rPh>
    <rPh sb="171" eb="174">
      <t>ミギカタサ</t>
    </rPh>
    <rPh sb="185" eb="189">
      <t>オスイショリ</t>
    </rPh>
    <rPh sb="189" eb="191">
      <t>ゲンカ</t>
    </rPh>
    <rPh sb="197" eb="199">
      <t>オスイ</t>
    </rPh>
    <rPh sb="199" eb="201">
      <t>ショリ</t>
    </rPh>
    <rPh sb="201" eb="202">
      <t>ヒ</t>
    </rPh>
    <rPh sb="203" eb="205">
      <t>ゾウカ</t>
    </rPh>
    <rPh sb="209" eb="210">
      <t>タイ</t>
    </rPh>
    <rPh sb="211" eb="212">
      <t>ユウ</t>
    </rPh>
    <rPh sb="212" eb="213">
      <t>シュウ</t>
    </rPh>
    <rPh sb="213" eb="215">
      <t>スイリョウ</t>
    </rPh>
    <rPh sb="216" eb="218">
      <t>ゲンショウ</t>
    </rPh>
    <rPh sb="222" eb="225">
      <t>サクネンド</t>
    </rPh>
    <rPh sb="227" eb="229">
      <t>ジョウショウ</t>
    </rPh>
    <rPh sb="232" eb="233">
      <t>ドウ</t>
    </rPh>
    <rPh sb="233" eb="235">
      <t>ケイコウ</t>
    </rPh>
    <rPh sb="236" eb="238">
      <t>キンネン</t>
    </rPh>
    <rPh sb="238" eb="239">
      <t>ツヅ</t>
    </rPh>
    <rPh sb="245" eb="247">
      <t>ミギカタ</t>
    </rPh>
    <rPh sb="247" eb="248">
      <t>ア</t>
    </rPh>
    <rPh sb="251" eb="253">
      <t>スイイ</t>
    </rPh>
    <rPh sb="258" eb="263">
      <t>ケイヒカイシュウリツ</t>
    </rPh>
    <rPh sb="264" eb="266">
      <t>カコウ</t>
    </rPh>
    <rPh sb="278" eb="283">
      <t>シセツリヨウリツ</t>
    </rPh>
    <rPh sb="289" eb="293">
      <t>ショリスイリョウ</t>
    </rPh>
    <rPh sb="294" eb="296">
      <t>ビゾウ</t>
    </rPh>
    <rPh sb="299" eb="301">
      <t>ヒリツ</t>
    </rPh>
    <rPh sb="302" eb="304">
      <t>ジャッカン</t>
    </rPh>
    <rPh sb="304" eb="306">
      <t>ジョウショウ</t>
    </rPh>
    <rPh sb="310" eb="314">
      <t>ルイジダンタイ</t>
    </rPh>
    <rPh sb="315" eb="317">
      <t>ヒカク</t>
    </rPh>
    <rPh sb="320" eb="321">
      <t>ヒク</t>
    </rPh>
    <rPh sb="322" eb="324">
      <t>スウチ</t>
    </rPh>
    <rPh sb="325" eb="327">
      <t>スイイ</t>
    </rPh>
    <rPh sb="334" eb="338">
      <t>スイセンカリツ</t>
    </rPh>
    <rPh sb="344" eb="349">
      <t>ショリクイキナイ</t>
    </rPh>
    <rPh sb="349" eb="351">
      <t>ジンコウ</t>
    </rPh>
    <rPh sb="352" eb="354">
      <t>ゲンショウ</t>
    </rPh>
    <rPh sb="357" eb="360">
      <t>サクネンド</t>
    </rPh>
    <rPh sb="362" eb="363">
      <t>ア</t>
    </rPh>
    <rPh sb="366" eb="370">
      <t>ルイジダンタイ</t>
    </rPh>
    <rPh sb="371" eb="373">
      <t>ヒカク</t>
    </rPh>
    <rPh sb="376" eb="377">
      <t>タカ</t>
    </rPh>
    <rPh sb="378" eb="380">
      <t>スウチ</t>
    </rPh>
    <phoneticPr fontId="4"/>
  </si>
  <si>
    <t>　令和元年度に機能診断を実施し、最適整備構想を策定した。老朽化による改修、修繕が必要な機器等については、財政状況を見ながら計画的に実施していく。</t>
    <rPh sb="1" eb="6">
      <t>レイワガンネンド</t>
    </rPh>
    <rPh sb="7" eb="11">
      <t>キノウシンダン</t>
    </rPh>
    <rPh sb="12" eb="14">
      <t>ジッシ</t>
    </rPh>
    <rPh sb="16" eb="22">
      <t>サイテキセイビコウソウ</t>
    </rPh>
    <rPh sb="23" eb="25">
      <t>サクテイ</t>
    </rPh>
    <rPh sb="28" eb="31">
      <t>ロウキュウカ</t>
    </rPh>
    <rPh sb="34" eb="36">
      <t>カイシュウ</t>
    </rPh>
    <rPh sb="37" eb="39">
      <t>シュウゼン</t>
    </rPh>
    <rPh sb="40" eb="42">
      <t>ヒツヨウ</t>
    </rPh>
    <rPh sb="43" eb="45">
      <t>キキ</t>
    </rPh>
    <rPh sb="45" eb="46">
      <t>トウ</t>
    </rPh>
    <rPh sb="52" eb="54">
      <t>ザイセイ</t>
    </rPh>
    <rPh sb="54" eb="56">
      <t>ジョウキョウ</t>
    </rPh>
    <rPh sb="57" eb="58">
      <t>ミ</t>
    </rPh>
    <rPh sb="61" eb="64">
      <t>ケイカクテキ</t>
    </rPh>
    <rPh sb="65" eb="67">
      <t>ジッシ</t>
    </rPh>
    <phoneticPr fontId="4"/>
  </si>
  <si>
    <t>　水洗化率は上昇しているが、水洗化人口が減少しているため有収水量はH28から右肩下がりが続いている。これにより使用料収入も減少傾向である。経費回収率も100％を下回っており、一般会計繰入金に頼らざるを得ない状況が続いている。将来的には4つある処理場の一部を公共下水道に接続していくことも検討しながら、維持管理にかかる経費削減を図り、使用料収入確保のための対策が必要である。</t>
    <rPh sb="1" eb="5">
      <t>スイセンカリツ</t>
    </rPh>
    <rPh sb="6" eb="8">
      <t>ジョウショウ</t>
    </rPh>
    <rPh sb="14" eb="17">
      <t>スイセンカ</t>
    </rPh>
    <rPh sb="17" eb="19">
      <t>ジンコウ</t>
    </rPh>
    <rPh sb="20" eb="22">
      <t>ゲンショウ</t>
    </rPh>
    <rPh sb="28" eb="29">
      <t>ユウ</t>
    </rPh>
    <rPh sb="29" eb="30">
      <t>シュウ</t>
    </rPh>
    <rPh sb="30" eb="32">
      <t>スイリョウ</t>
    </rPh>
    <rPh sb="38" eb="41">
      <t>ミギカタサ</t>
    </rPh>
    <rPh sb="44" eb="45">
      <t>ツヅ</t>
    </rPh>
    <rPh sb="55" eb="58">
      <t>シヨウリョウ</t>
    </rPh>
    <rPh sb="58" eb="60">
      <t>シュウニュウ</t>
    </rPh>
    <rPh sb="61" eb="63">
      <t>ゲンショウ</t>
    </rPh>
    <rPh sb="63" eb="65">
      <t>ケイコウ</t>
    </rPh>
    <rPh sb="69" eb="74">
      <t>ケイヒカイシュウリツ</t>
    </rPh>
    <rPh sb="80" eb="82">
      <t>シタマワ</t>
    </rPh>
    <rPh sb="87" eb="94">
      <t>イッパンカイケイクリイレキン</t>
    </rPh>
    <rPh sb="95" eb="96">
      <t>タヨ</t>
    </rPh>
    <rPh sb="100" eb="101">
      <t>エ</t>
    </rPh>
    <rPh sb="103" eb="105">
      <t>ジョウキョウ</t>
    </rPh>
    <rPh sb="106" eb="107">
      <t>ツヅ</t>
    </rPh>
    <rPh sb="112" eb="115">
      <t>ショウライテキ</t>
    </rPh>
    <rPh sb="121" eb="124">
      <t>ショリジョウ</t>
    </rPh>
    <rPh sb="125" eb="127">
      <t>イチブ</t>
    </rPh>
    <rPh sb="128" eb="133">
      <t>コウキョウゲスイドウ</t>
    </rPh>
    <rPh sb="134" eb="136">
      <t>セツゾク</t>
    </rPh>
    <rPh sb="143" eb="145">
      <t>ケントウ</t>
    </rPh>
    <rPh sb="150" eb="152">
      <t>イジ</t>
    </rPh>
    <rPh sb="152" eb="154">
      <t>カンリ</t>
    </rPh>
    <rPh sb="158" eb="160">
      <t>ケイヒ</t>
    </rPh>
    <rPh sb="160" eb="162">
      <t>サクゲン</t>
    </rPh>
    <rPh sb="163" eb="164">
      <t>ハカ</t>
    </rPh>
    <rPh sb="166" eb="171">
      <t>シヨウリョウシュウニュウ</t>
    </rPh>
    <rPh sb="171" eb="173">
      <t>カクホ</t>
    </rPh>
    <rPh sb="177" eb="179">
      <t>タイサク</t>
    </rPh>
    <rPh sb="180" eb="182">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</si>
</sst>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16BC-4742-9850-694D5430D868}"/>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2.0499999999999998</c:v>
                </c:pt>
                <c:pt idx="2">
                  <c:v>0.01</c:v>
                </c:pt>
                <c:pt idx="3">
                  <c:v>0.01</c:v>
                </c:pt>
                <c:pt idx="4">
                  <c:v>0.02</c:v>
                </c:pt>
              </c:numCache>
            </c:numRef>
          </c:val>
          <c:smooth val="0"/>
          <c:extLst>
            <c:ext xmlns:c16="http://schemas.microsoft.com/office/drawing/2014/chart" uri="{C3380CC4-5D6E-409C-BE32-E72D297353CC}">
              <c16:uniqueId val="{00000001-16BC-4742-9850-694D5430D868}"/>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46.62</c:v>
                </c:pt>
                <c:pt idx="1">
                  <c:v>47.52</c:v>
                </c:pt>
                <c:pt idx="2">
                  <c:v>46.77</c:v>
                </c:pt>
                <c:pt idx="3">
                  <c:v>40.9</c:v>
                </c:pt>
                <c:pt idx="4">
                  <c:v>41.35</c:v>
                </c:pt>
              </c:numCache>
            </c:numRef>
          </c:val>
          <c:extLst>
            <c:ext xmlns:c16="http://schemas.microsoft.com/office/drawing/2014/chart" uri="{C3380CC4-5D6E-409C-BE32-E72D297353CC}">
              <c16:uniqueId val="{00000000-3CE3-4B56-B79A-59EEE9D1CADA}"/>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52.31</c:v>
                </c:pt>
                <c:pt idx="1">
                  <c:v>60.65</c:v>
                </c:pt>
                <c:pt idx="2">
                  <c:v>51.75</c:v>
                </c:pt>
                <c:pt idx="3">
                  <c:v>50.68</c:v>
                </c:pt>
                <c:pt idx="4">
                  <c:v>50.14</c:v>
                </c:pt>
              </c:numCache>
            </c:numRef>
          </c:val>
          <c:smooth val="0"/>
          <c:extLst>
            <c:ext xmlns:c16="http://schemas.microsoft.com/office/drawing/2014/chart" uri="{C3380CC4-5D6E-409C-BE32-E72D297353CC}">
              <c16:uniqueId val="{00000001-3CE3-4B56-B79A-59EEE9D1CADA}"/>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81.400000000000006</c:v>
                </c:pt>
                <c:pt idx="1">
                  <c:v>82.36</c:v>
                </c:pt>
                <c:pt idx="2">
                  <c:v>85.26</c:v>
                </c:pt>
                <c:pt idx="3">
                  <c:v>85.09</c:v>
                </c:pt>
                <c:pt idx="4">
                  <c:v>86.83</c:v>
                </c:pt>
              </c:numCache>
            </c:numRef>
          </c:val>
          <c:extLst>
            <c:ext xmlns:c16="http://schemas.microsoft.com/office/drawing/2014/chart" uri="{C3380CC4-5D6E-409C-BE32-E72D297353CC}">
              <c16:uniqueId val="{00000000-FBD5-4D92-9BB2-23775ECF4A7B}"/>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84.32</c:v>
                </c:pt>
                <c:pt idx="1">
                  <c:v>84.58</c:v>
                </c:pt>
                <c:pt idx="2">
                  <c:v>84.84</c:v>
                </c:pt>
                <c:pt idx="3">
                  <c:v>84.86</c:v>
                </c:pt>
                <c:pt idx="4">
                  <c:v>84.98</c:v>
                </c:pt>
              </c:numCache>
            </c:numRef>
          </c:val>
          <c:smooth val="0"/>
          <c:extLst>
            <c:ext xmlns:c16="http://schemas.microsoft.com/office/drawing/2014/chart" uri="{C3380CC4-5D6E-409C-BE32-E72D297353CC}">
              <c16:uniqueId val="{00000001-FBD5-4D92-9BB2-23775ECF4A7B}"/>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50.79</c:v>
                </c:pt>
                <c:pt idx="1">
                  <c:v>101.74</c:v>
                </c:pt>
                <c:pt idx="2">
                  <c:v>106.16</c:v>
                </c:pt>
                <c:pt idx="3">
                  <c:v>102.43</c:v>
                </c:pt>
                <c:pt idx="4">
                  <c:v>95.81</c:v>
                </c:pt>
              </c:numCache>
            </c:numRef>
          </c:val>
          <c:extLst>
            <c:ext xmlns:c16="http://schemas.microsoft.com/office/drawing/2014/chart" uri="{C3380CC4-5D6E-409C-BE32-E72D297353CC}">
              <c16:uniqueId val="{00000000-7774-44D7-A34C-997388DB8F4B}"/>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774-44D7-A34C-997388DB8F4B}"/>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236-4B30-9087-BE6E1EB22E21}"/>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236-4B30-9087-BE6E1EB22E21}"/>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8F3-491F-8A9D-A83598734D5F}"/>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8F3-491F-8A9D-A83598734D5F}"/>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50B-43D6-8231-C61D1227F981}"/>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50B-43D6-8231-C61D1227F981}"/>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571-43A4-8E2D-F4091C815937}"/>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571-43A4-8E2D-F4091C815937}"/>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2587.36</c:v>
                </c:pt>
                <c:pt idx="1">
                  <c:v>2356.9699999999998</c:v>
                </c:pt>
                <c:pt idx="2">
                  <c:v>2500.44</c:v>
                </c:pt>
                <c:pt idx="3">
                  <c:v>2266.66</c:v>
                </c:pt>
                <c:pt idx="4">
                  <c:v>2046.76</c:v>
                </c:pt>
              </c:numCache>
            </c:numRef>
          </c:val>
          <c:extLst>
            <c:ext xmlns:c16="http://schemas.microsoft.com/office/drawing/2014/chart" uri="{C3380CC4-5D6E-409C-BE32-E72D297353CC}">
              <c16:uniqueId val="{00000000-D5F4-4338-99D9-8EA792E50161}"/>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1081.8</c:v>
                </c:pt>
                <c:pt idx="1">
                  <c:v>974.93</c:v>
                </c:pt>
                <c:pt idx="2">
                  <c:v>855.8</c:v>
                </c:pt>
                <c:pt idx="3">
                  <c:v>789.46</c:v>
                </c:pt>
                <c:pt idx="4">
                  <c:v>826.83</c:v>
                </c:pt>
              </c:numCache>
            </c:numRef>
          </c:val>
          <c:smooth val="0"/>
          <c:extLst>
            <c:ext xmlns:c16="http://schemas.microsoft.com/office/drawing/2014/chart" uri="{C3380CC4-5D6E-409C-BE32-E72D297353CC}">
              <c16:uniqueId val="{00000001-D5F4-4338-99D9-8EA792E50161}"/>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28.07</c:v>
                </c:pt>
                <c:pt idx="1">
                  <c:v>55.37</c:v>
                </c:pt>
                <c:pt idx="2">
                  <c:v>86.24</c:v>
                </c:pt>
                <c:pt idx="3">
                  <c:v>78.27</c:v>
                </c:pt>
                <c:pt idx="4">
                  <c:v>73.069999999999993</c:v>
                </c:pt>
              </c:numCache>
            </c:numRef>
          </c:val>
          <c:extLst>
            <c:ext xmlns:c16="http://schemas.microsoft.com/office/drawing/2014/chart" uri="{C3380CC4-5D6E-409C-BE32-E72D297353CC}">
              <c16:uniqueId val="{00000000-59F2-4852-8FEB-069A567D1CA8}"/>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52.19</c:v>
                </c:pt>
                <c:pt idx="1">
                  <c:v>55.32</c:v>
                </c:pt>
                <c:pt idx="2">
                  <c:v>59.8</c:v>
                </c:pt>
                <c:pt idx="3">
                  <c:v>57.77</c:v>
                </c:pt>
                <c:pt idx="4">
                  <c:v>57.31</c:v>
                </c:pt>
              </c:numCache>
            </c:numRef>
          </c:val>
          <c:smooth val="0"/>
          <c:extLst>
            <c:ext xmlns:c16="http://schemas.microsoft.com/office/drawing/2014/chart" uri="{C3380CC4-5D6E-409C-BE32-E72D297353CC}">
              <c16:uniqueId val="{00000001-59F2-4852-8FEB-069A567D1CA8}"/>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684.9</c:v>
                </c:pt>
                <c:pt idx="1">
                  <c:v>343.04</c:v>
                </c:pt>
                <c:pt idx="2">
                  <c:v>221.36</c:v>
                </c:pt>
                <c:pt idx="3">
                  <c:v>244.37</c:v>
                </c:pt>
                <c:pt idx="4">
                  <c:v>264.20999999999998</c:v>
                </c:pt>
              </c:numCache>
            </c:numRef>
          </c:val>
          <c:extLst>
            <c:ext xmlns:c16="http://schemas.microsoft.com/office/drawing/2014/chart" uri="{C3380CC4-5D6E-409C-BE32-E72D297353CC}">
              <c16:uniqueId val="{00000000-729B-4245-BBB3-5AA20E867678}"/>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296.14</c:v>
                </c:pt>
                <c:pt idx="1">
                  <c:v>283.17</c:v>
                </c:pt>
                <c:pt idx="2">
                  <c:v>263.76</c:v>
                </c:pt>
                <c:pt idx="3">
                  <c:v>274.35000000000002</c:v>
                </c:pt>
                <c:pt idx="4">
                  <c:v>273.52</c:v>
                </c:pt>
              </c:numCache>
            </c:numRef>
          </c:val>
          <c:smooth val="0"/>
          <c:extLst>
            <c:ext xmlns:c16="http://schemas.microsoft.com/office/drawing/2014/chart" uri="{C3380CC4-5D6E-409C-BE32-E72D297353CC}">
              <c16:uniqueId val="{00000001-729B-4245-BBB3-5AA20E867678}"/>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【765.47】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【51.30】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【257.86】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G13"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山形県　遊佐町</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農業集落排水</v>
      </c>
      <c r="Q8" s="49"/>
      <c r="R8" s="49"/>
      <c r="S8" s="49"/>
      <c r="T8" s="49"/>
      <c r="U8" s="49"/>
      <c r="V8" s="49"/>
      <c r="W8" s="49" t="str">
        <f>データ!L6</f>
        <v>F2</v>
      </c>
      <c r="X8" s="49"/>
      <c r="Y8" s="49"/>
      <c r="Z8" s="49"/>
      <c r="AA8" s="49"/>
      <c r="AB8" s="49"/>
      <c r="AC8" s="49"/>
      <c r="AD8" s="50" t="str">
        <f>データ!$M$6</f>
        <v>非設置</v>
      </c>
      <c r="AE8" s="50"/>
      <c r="AF8" s="50"/>
      <c r="AG8" s="50"/>
      <c r="AH8" s="50"/>
      <c r="AI8" s="50"/>
      <c r="AJ8" s="50"/>
      <c r="AK8" s="3"/>
      <c r="AL8" s="51">
        <f>データ!S6</f>
        <v>13655</v>
      </c>
      <c r="AM8" s="51"/>
      <c r="AN8" s="51"/>
      <c r="AO8" s="51"/>
      <c r="AP8" s="51"/>
      <c r="AQ8" s="51"/>
      <c r="AR8" s="51"/>
      <c r="AS8" s="51"/>
      <c r="AT8" s="46">
        <f>データ!T6</f>
        <v>208.39</v>
      </c>
      <c r="AU8" s="46"/>
      <c r="AV8" s="46"/>
      <c r="AW8" s="46"/>
      <c r="AX8" s="46"/>
      <c r="AY8" s="46"/>
      <c r="AZ8" s="46"/>
      <c r="BA8" s="46"/>
      <c r="BB8" s="46">
        <f>データ!U6</f>
        <v>65.53</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10.83</v>
      </c>
      <c r="Q10" s="46"/>
      <c r="R10" s="46"/>
      <c r="S10" s="46"/>
      <c r="T10" s="46"/>
      <c r="U10" s="46"/>
      <c r="V10" s="46"/>
      <c r="W10" s="46">
        <f>データ!Q6</f>
        <v>99.69</v>
      </c>
      <c r="X10" s="46"/>
      <c r="Y10" s="46"/>
      <c r="Z10" s="46"/>
      <c r="AA10" s="46"/>
      <c r="AB10" s="46"/>
      <c r="AC10" s="46"/>
      <c r="AD10" s="51">
        <f>データ!R6</f>
        <v>3740</v>
      </c>
      <c r="AE10" s="51"/>
      <c r="AF10" s="51"/>
      <c r="AG10" s="51"/>
      <c r="AH10" s="51"/>
      <c r="AI10" s="51"/>
      <c r="AJ10" s="51"/>
      <c r="AK10" s="2"/>
      <c r="AL10" s="51">
        <f>データ!V6</f>
        <v>1466</v>
      </c>
      <c r="AM10" s="51"/>
      <c r="AN10" s="51"/>
      <c r="AO10" s="51"/>
      <c r="AP10" s="51"/>
      <c r="AQ10" s="51"/>
      <c r="AR10" s="51"/>
      <c r="AS10" s="51"/>
      <c r="AT10" s="46">
        <f>データ!W6</f>
        <v>1.1499999999999999</v>
      </c>
      <c r="AU10" s="46"/>
      <c r="AV10" s="46"/>
      <c r="AW10" s="46"/>
      <c r="AX10" s="46"/>
      <c r="AY10" s="46"/>
      <c r="AZ10" s="46"/>
      <c r="BA10" s="46"/>
      <c r="BB10" s="46">
        <f>データ!X6</f>
        <v>1274.78</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119</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120</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121</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【765.47】</v>
      </c>
      <c r="I86" s="26" t="str">
        <f>データ!CA6</f>
        <v>【59.59】</v>
      </c>
      <c r="J86" s="26" t="str">
        <f>データ!CL6</f>
        <v>【257.86】</v>
      </c>
      <c r="K86" s="26" t="str">
        <f>データ!CW6</f>
        <v>【51.30】</v>
      </c>
      <c r="L86" s="26" t="str">
        <f>データ!DH6</f>
        <v>【86.22】</v>
      </c>
      <c r="M86" s="26" t="s">
        <v>44</v>
      </c>
      <c r="N86" s="26" t="s">
        <v>45</v>
      </c>
      <c r="O86" s="26" t="str">
        <f>データ!EO6</f>
        <v>【0.02】</v>
      </c>
    </row>
  </sheetData>
  <sheetProtection algorithmName="SHA-512" hashValue="wSzd/ilmwMH1SJ4MfI5MoSKd2DZrf8kuh/Igl50utjRil+MKE0QXdoDtVRU+j42XJmaDBU2uiTT/fEU9Yc6uLg==" saltValue="TINbNHX+tT39EAIh8Qep/Q=="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48</v>
      </c>
      <c r="B3" s="29" t="s">
        <v>49</v>
      </c>
      <c r="C3" s="29" t="s">
        <v>50</v>
      </c>
      <c r="D3" s="29" t="s">
        <v>51</v>
      </c>
      <c r="E3" s="29" t="s">
        <v>52</v>
      </c>
      <c r="F3" s="29" t="s">
        <v>53</v>
      </c>
      <c r="G3" s="29" t="s">
        <v>54</v>
      </c>
      <c r="H3" s="77" t="s">
        <v>55</v>
      </c>
      <c r="I3" s="78"/>
      <c r="J3" s="78"/>
      <c r="K3" s="78"/>
      <c r="L3" s="78"/>
      <c r="M3" s="78"/>
      <c r="N3" s="78"/>
      <c r="O3" s="78"/>
      <c r="P3" s="78"/>
      <c r="Q3" s="78"/>
      <c r="R3" s="78"/>
      <c r="S3" s="78"/>
      <c r="T3" s="78"/>
      <c r="U3" s="78"/>
      <c r="V3" s="78"/>
      <c r="W3" s="78"/>
      <c r="X3" s="79"/>
      <c r="Y3" s="83" t="s">
        <v>56</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57</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58</v>
      </c>
      <c r="B4" s="30"/>
      <c r="C4" s="30"/>
      <c r="D4" s="30"/>
      <c r="E4" s="30"/>
      <c r="F4" s="30"/>
      <c r="G4" s="30"/>
      <c r="H4" s="80"/>
      <c r="I4" s="81"/>
      <c r="J4" s="81"/>
      <c r="K4" s="81"/>
      <c r="L4" s="81"/>
      <c r="M4" s="81"/>
      <c r="N4" s="81"/>
      <c r="O4" s="81"/>
      <c r="P4" s="81"/>
      <c r="Q4" s="81"/>
      <c r="R4" s="81"/>
      <c r="S4" s="81"/>
      <c r="T4" s="81"/>
      <c r="U4" s="81"/>
      <c r="V4" s="81"/>
      <c r="W4" s="81"/>
      <c r="X4" s="82"/>
      <c r="Y4" s="76" t="s">
        <v>59</v>
      </c>
      <c r="Z4" s="76"/>
      <c r="AA4" s="76"/>
      <c r="AB4" s="76"/>
      <c r="AC4" s="76"/>
      <c r="AD4" s="76"/>
      <c r="AE4" s="76"/>
      <c r="AF4" s="76"/>
      <c r="AG4" s="76"/>
      <c r="AH4" s="76"/>
      <c r="AI4" s="76"/>
      <c r="AJ4" s="76" t="s">
        <v>60</v>
      </c>
      <c r="AK4" s="76"/>
      <c r="AL4" s="76"/>
      <c r="AM4" s="76"/>
      <c r="AN4" s="76"/>
      <c r="AO4" s="76"/>
      <c r="AP4" s="76"/>
      <c r="AQ4" s="76"/>
      <c r="AR4" s="76"/>
      <c r="AS4" s="76"/>
      <c r="AT4" s="76"/>
      <c r="AU4" s="76" t="s">
        <v>61</v>
      </c>
      <c r="AV4" s="76"/>
      <c r="AW4" s="76"/>
      <c r="AX4" s="76"/>
      <c r="AY4" s="76"/>
      <c r="AZ4" s="76"/>
      <c r="BA4" s="76"/>
      <c r="BB4" s="76"/>
      <c r="BC4" s="76"/>
      <c r="BD4" s="76"/>
      <c r="BE4" s="76"/>
      <c r="BF4" s="76" t="s">
        <v>62</v>
      </c>
      <c r="BG4" s="76"/>
      <c r="BH4" s="76"/>
      <c r="BI4" s="76"/>
      <c r="BJ4" s="76"/>
      <c r="BK4" s="76"/>
      <c r="BL4" s="76"/>
      <c r="BM4" s="76"/>
      <c r="BN4" s="76"/>
      <c r="BO4" s="76"/>
      <c r="BP4" s="76"/>
      <c r="BQ4" s="76" t="s">
        <v>63</v>
      </c>
      <c r="BR4" s="76"/>
      <c r="BS4" s="76"/>
      <c r="BT4" s="76"/>
      <c r="BU4" s="76"/>
      <c r="BV4" s="76"/>
      <c r="BW4" s="76"/>
      <c r="BX4" s="76"/>
      <c r="BY4" s="76"/>
      <c r="BZ4" s="76"/>
      <c r="CA4" s="76"/>
      <c r="CB4" s="76" t="s">
        <v>64</v>
      </c>
      <c r="CC4" s="76"/>
      <c r="CD4" s="76"/>
      <c r="CE4" s="76"/>
      <c r="CF4" s="76"/>
      <c r="CG4" s="76"/>
      <c r="CH4" s="76"/>
      <c r="CI4" s="76"/>
      <c r="CJ4" s="76"/>
      <c r="CK4" s="76"/>
      <c r="CL4" s="76"/>
      <c r="CM4" s="76" t="s">
        <v>65</v>
      </c>
      <c r="CN4" s="76"/>
      <c r="CO4" s="76"/>
      <c r="CP4" s="76"/>
      <c r="CQ4" s="76"/>
      <c r="CR4" s="76"/>
      <c r="CS4" s="76"/>
      <c r="CT4" s="76"/>
      <c r="CU4" s="76"/>
      <c r="CV4" s="76"/>
      <c r="CW4" s="76"/>
      <c r="CX4" s="76" t="s">
        <v>66</v>
      </c>
      <c r="CY4" s="76"/>
      <c r="CZ4" s="76"/>
      <c r="DA4" s="76"/>
      <c r="DB4" s="76"/>
      <c r="DC4" s="76"/>
      <c r="DD4" s="76"/>
      <c r="DE4" s="76"/>
      <c r="DF4" s="76"/>
      <c r="DG4" s="76"/>
      <c r="DH4" s="76"/>
      <c r="DI4" s="76" t="s">
        <v>67</v>
      </c>
      <c r="DJ4" s="76"/>
      <c r="DK4" s="76"/>
      <c r="DL4" s="76"/>
      <c r="DM4" s="76"/>
      <c r="DN4" s="76"/>
      <c r="DO4" s="76"/>
      <c r="DP4" s="76"/>
      <c r="DQ4" s="76"/>
      <c r="DR4" s="76"/>
      <c r="DS4" s="76"/>
      <c r="DT4" s="76" t="s">
        <v>68</v>
      </c>
      <c r="DU4" s="76"/>
      <c r="DV4" s="76"/>
      <c r="DW4" s="76"/>
      <c r="DX4" s="76"/>
      <c r="DY4" s="76"/>
      <c r="DZ4" s="76"/>
      <c r="EA4" s="76"/>
      <c r="EB4" s="76"/>
      <c r="EC4" s="76"/>
      <c r="ED4" s="76"/>
      <c r="EE4" s="76" t="s">
        <v>69</v>
      </c>
      <c r="EF4" s="76"/>
      <c r="EG4" s="76"/>
      <c r="EH4" s="76"/>
      <c r="EI4" s="76"/>
      <c r="EJ4" s="76"/>
      <c r="EK4" s="76"/>
      <c r="EL4" s="76"/>
      <c r="EM4" s="76"/>
      <c r="EN4" s="76"/>
      <c r="EO4" s="76"/>
    </row>
    <row r="5" spans="1:145" x14ac:dyDescent="0.15">
      <c r="A5" s="28" t="s">
        <v>70</v>
      </c>
      <c r="B5" s="31"/>
      <c r="C5" s="31"/>
      <c r="D5" s="31"/>
      <c r="E5" s="31"/>
      <c r="F5" s="31"/>
      <c r="G5" s="31"/>
      <c r="H5" s="32" t="s">
        <v>71</v>
      </c>
      <c r="I5" s="32" t="s">
        <v>72</v>
      </c>
      <c r="J5" s="32" t="s">
        <v>73</v>
      </c>
      <c r="K5" s="32" t="s">
        <v>74</v>
      </c>
      <c r="L5" s="32" t="s">
        <v>75</v>
      </c>
      <c r="M5" s="32" t="s">
        <v>5</v>
      </c>
      <c r="N5" s="32" t="s">
        <v>76</v>
      </c>
      <c r="O5" s="32" t="s">
        <v>77</v>
      </c>
      <c r="P5" s="32" t="s">
        <v>78</v>
      </c>
      <c r="Q5" s="32" t="s">
        <v>79</v>
      </c>
      <c r="R5" s="32" t="s">
        <v>80</v>
      </c>
      <c r="S5" s="32" t="s">
        <v>81</v>
      </c>
      <c r="T5" s="32" t="s">
        <v>82</v>
      </c>
      <c r="U5" s="32" t="s">
        <v>83</v>
      </c>
      <c r="V5" s="32" t="s">
        <v>84</v>
      </c>
      <c r="W5" s="32" t="s">
        <v>85</v>
      </c>
      <c r="X5" s="32" t="s">
        <v>86</v>
      </c>
      <c r="Y5" s="32" t="s">
        <v>87</v>
      </c>
      <c r="Z5" s="32" t="s">
        <v>88</v>
      </c>
      <c r="AA5" s="32" t="s">
        <v>89</v>
      </c>
      <c r="AB5" s="32" t="s">
        <v>90</v>
      </c>
      <c r="AC5" s="32" t="s">
        <v>91</v>
      </c>
      <c r="AD5" s="32" t="s">
        <v>92</v>
      </c>
      <c r="AE5" s="32" t="s">
        <v>93</v>
      </c>
      <c r="AF5" s="32" t="s">
        <v>94</v>
      </c>
      <c r="AG5" s="32" t="s">
        <v>95</v>
      </c>
      <c r="AH5" s="32" t="s">
        <v>96</v>
      </c>
      <c r="AI5" s="32" t="s">
        <v>31</v>
      </c>
      <c r="AJ5" s="32" t="s">
        <v>87</v>
      </c>
      <c r="AK5" s="32" t="s">
        <v>88</v>
      </c>
      <c r="AL5" s="32" t="s">
        <v>89</v>
      </c>
      <c r="AM5" s="32" t="s">
        <v>90</v>
      </c>
      <c r="AN5" s="32" t="s">
        <v>91</v>
      </c>
      <c r="AO5" s="32" t="s">
        <v>92</v>
      </c>
      <c r="AP5" s="32" t="s">
        <v>93</v>
      </c>
      <c r="AQ5" s="32" t="s">
        <v>94</v>
      </c>
      <c r="AR5" s="32" t="s">
        <v>95</v>
      </c>
      <c r="AS5" s="32" t="s">
        <v>96</v>
      </c>
      <c r="AT5" s="32" t="s">
        <v>97</v>
      </c>
      <c r="AU5" s="32" t="s">
        <v>87</v>
      </c>
      <c r="AV5" s="32" t="s">
        <v>88</v>
      </c>
      <c r="AW5" s="32" t="s">
        <v>89</v>
      </c>
      <c r="AX5" s="32" t="s">
        <v>90</v>
      </c>
      <c r="AY5" s="32" t="s">
        <v>91</v>
      </c>
      <c r="AZ5" s="32" t="s">
        <v>92</v>
      </c>
      <c r="BA5" s="32" t="s">
        <v>93</v>
      </c>
      <c r="BB5" s="32" t="s">
        <v>94</v>
      </c>
      <c r="BC5" s="32" t="s">
        <v>95</v>
      </c>
      <c r="BD5" s="32" t="s">
        <v>96</v>
      </c>
      <c r="BE5" s="32" t="s">
        <v>97</v>
      </c>
      <c r="BF5" s="32" t="s">
        <v>87</v>
      </c>
      <c r="BG5" s="32" t="s">
        <v>88</v>
      </c>
      <c r="BH5" s="32" t="s">
        <v>89</v>
      </c>
      <c r="BI5" s="32" t="s">
        <v>90</v>
      </c>
      <c r="BJ5" s="32" t="s">
        <v>91</v>
      </c>
      <c r="BK5" s="32" t="s">
        <v>92</v>
      </c>
      <c r="BL5" s="32" t="s">
        <v>93</v>
      </c>
      <c r="BM5" s="32" t="s">
        <v>94</v>
      </c>
      <c r="BN5" s="32" t="s">
        <v>95</v>
      </c>
      <c r="BO5" s="32" t="s">
        <v>96</v>
      </c>
      <c r="BP5" s="32" t="s">
        <v>97</v>
      </c>
      <c r="BQ5" s="32" t="s">
        <v>87</v>
      </c>
      <c r="BR5" s="32" t="s">
        <v>88</v>
      </c>
      <c r="BS5" s="32" t="s">
        <v>89</v>
      </c>
      <c r="BT5" s="32" t="s">
        <v>90</v>
      </c>
      <c r="BU5" s="32" t="s">
        <v>91</v>
      </c>
      <c r="BV5" s="32" t="s">
        <v>92</v>
      </c>
      <c r="BW5" s="32" t="s">
        <v>93</v>
      </c>
      <c r="BX5" s="32" t="s">
        <v>94</v>
      </c>
      <c r="BY5" s="32" t="s">
        <v>95</v>
      </c>
      <c r="BZ5" s="32" t="s">
        <v>96</v>
      </c>
      <c r="CA5" s="32" t="s">
        <v>97</v>
      </c>
      <c r="CB5" s="32" t="s">
        <v>87</v>
      </c>
      <c r="CC5" s="32" t="s">
        <v>88</v>
      </c>
      <c r="CD5" s="32" t="s">
        <v>89</v>
      </c>
      <c r="CE5" s="32" t="s">
        <v>90</v>
      </c>
      <c r="CF5" s="32" t="s">
        <v>91</v>
      </c>
      <c r="CG5" s="32" t="s">
        <v>92</v>
      </c>
      <c r="CH5" s="32" t="s">
        <v>93</v>
      </c>
      <c r="CI5" s="32" t="s">
        <v>94</v>
      </c>
      <c r="CJ5" s="32" t="s">
        <v>95</v>
      </c>
      <c r="CK5" s="32" t="s">
        <v>96</v>
      </c>
      <c r="CL5" s="32" t="s">
        <v>97</v>
      </c>
      <c r="CM5" s="32" t="s">
        <v>87</v>
      </c>
      <c r="CN5" s="32" t="s">
        <v>88</v>
      </c>
      <c r="CO5" s="32" t="s">
        <v>89</v>
      </c>
      <c r="CP5" s="32" t="s">
        <v>90</v>
      </c>
      <c r="CQ5" s="32" t="s">
        <v>91</v>
      </c>
      <c r="CR5" s="32" t="s">
        <v>92</v>
      </c>
      <c r="CS5" s="32" t="s">
        <v>93</v>
      </c>
      <c r="CT5" s="32" t="s">
        <v>94</v>
      </c>
      <c r="CU5" s="32" t="s">
        <v>95</v>
      </c>
      <c r="CV5" s="32" t="s">
        <v>96</v>
      </c>
      <c r="CW5" s="32" t="s">
        <v>97</v>
      </c>
      <c r="CX5" s="32" t="s">
        <v>87</v>
      </c>
      <c r="CY5" s="32" t="s">
        <v>88</v>
      </c>
      <c r="CZ5" s="32" t="s">
        <v>89</v>
      </c>
      <c r="DA5" s="32" t="s">
        <v>90</v>
      </c>
      <c r="DB5" s="32" t="s">
        <v>91</v>
      </c>
      <c r="DC5" s="32" t="s">
        <v>92</v>
      </c>
      <c r="DD5" s="32" t="s">
        <v>93</v>
      </c>
      <c r="DE5" s="32" t="s">
        <v>94</v>
      </c>
      <c r="DF5" s="32" t="s">
        <v>95</v>
      </c>
      <c r="DG5" s="32" t="s">
        <v>96</v>
      </c>
      <c r="DH5" s="32" t="s">
        <v>97</v>
      </c>
      <c r="DI5" s="32" t="s">
        <v>87</v>
      </c>
      <c r="DJ5" s="32" t="s">
        <v>88</v>
      </c>
      <c r="DK5" s="32" t="s">
        <v>89</v>
      </c>
      <c r="DL5" s="32" t="s">
        <v>90</v>
      </c>
      <c r="DM5" s="32" t="s">
        <v>91</v>
      </c>
      <c r="DN5" s="32" t="s">
        <v>92</v>
      </c>
      <c r="DO5" s="32" t="s">
        <v>93</v>
      </c>
      <c r="DP5" s="32" t="s">
        <v>94</v>
      </c>
      <c r="DQ5" s="32" t="s">
        <v>95</v>
      </c>
      <c r="DR5" s="32" t="s">
        <v>96</v>
      </c>
      <c r="DS5" s="32" t="s">
        <v>97</v>
      </c>
      <c r="DT5" s="32" t="s">
        <v>87</v>
      </c>
      <c r="DU5" s="32" t="s">
        <v>88</v>
      </c>
      <c r="DV5" s="32" t="s">
        <v>89</v>
      </c>
      <c r="DW5" s="32" t="s">
        <v>90</v>
      </c>
      <c r="DX5" s="32" t="s">
        <v>91</v>
      </c>
      <c r="DY5" s="32" t="s">
        <v>92</v>
      </c>
      <c r="DZ5" s="32" t="s">
        <v>93</v>
      </c>
      <c r="EA5" s="32" t="s">
        <v>94</v>
      </c>
      <c r="EB5" s="32" t="s">
        <v>95</v>
      </c>
      <c r="EC5" s="32" t="s">
        <v>96</v>
      </c>
      <c r="ED5" s="32" t="s">
        <v>97</v>
      </c>
      <c r="EE5" s="32" t="s">
        <v>87</v>
      </c>
      <c r="EF5" s="32" t="s">
        <v>88</v>
      </c>
      <c r="EG5" s="32" t="s">
        <v>89</v>
      </c>
      <c r="EH5" s="32" t="s">
        <v>90</v>
      </c>
      <c r="EI5" s="32" t="s">
        <v>91</v>
      </c>
      <c r="EJ5" s="32" t="s">
        <v>92</v>
      </c>
      <c r="EK5" s="32" t="s">
        <v>93</v>
      </c>
      <c r="EL5" s="32" t="s">
        <v>94</v>
      </c>
      <c r="EM5" s="32" t="s">
        <v>95</v>
      </c>
      <c r="EN5" s="32" t="s">
        <v>96</v>
      </c>
      <c r="EO5" s="32" t="s">
        <v>97</v>
      </c>
    </row>
    <row r="6" spans="1:145" s="36" customFormat="1" x14ac:dyDescent="0.15">
      <c r="A6" s="28" t="s">
        <v>98</v>
      </c>
      <c r="B6" s="33">
        <f>B7</f>
        <v>2019</v>
      </c>
      <c r="C6" s="33">
        <f t="shared" ref="C6:X6" si="3">C7</f>
        <v>64611</v>
      </c>
      <c r="D6" s="33">
        <f t="shared" si="3"/>
        <v>47</v>
      </c>
      <c r="E6" s="33">
        <f t="shared" si="3"/>
        <v>17</v>
      </c>
      <c r="F6" s="33">
        <f t="shared" si="3"/>
        <v>5</v>
      </c>
      <c r="G6" s="33">
        <f t="shared" si="3"/>
        <v>0</v>
      </c>
      <c r="H6" s="33" t="str">
        <f t="shared" si="3"/>
        <v>山形県　遊佐町</v>
      </c>
      <c r="I6" s="33" t="str">
        <f t="shared" si="3"/>
        <v>法非適用</v>
      </c>
      <c r="J6" s="33" t="str">
        <f t="shared" si="3"/>
        <v>下水道事業</v>
      </c>
      <c r="K6" s="33" t="str">
        <f t="shared" si="3"/>
        <v>農業集落排水</v>
      </c>
      <c r="L6" s="33" t="str">
        <f t="shared" si="3"/>
        <v>F2</v>
      </c>
      <c r="M6" s="33" t="str">
        <f t="shared" si="3"/>
        <v>非設置</v>
      </c>
      <c r="N6" s="34" t="str">
        <f t="shared" si="3"/>
        <v>-</v>
      </c>
      <c r="O6" s="34" t="str">
        <f t="shared" si="3"/>
        <v>該当数値なし</v>
      </c>
      <c r="P6" s="34">
        <f t="shared" si="3"/>
        <v>10.83</v>
      </c>
      <c r="Q6" s="34">
        <f t="shared" si="3"/>
        <v>99.69</v>
      </c>
      <c r="R6" s="34">
        <f t="shared" si="3"/>
        <v>3740</v>
      </c>
      <c r="S6" s="34">
        <f t="shared" si="3"/>
        <v>13655</v>
      </c>
      <c r="T6" s="34">
        <f t="shared" si="3"/>
        <v>208.39</v>
      </c>
      <c r="U6" s="34">
        <f t="shared" si="3"/>
        <v>65.53</v>
      </c>
      <c r="V6" s="34">
        <f t="shared" si="3"/>
        <v>1466</v>
      </c>
      <c r="W6" s="34">
        <f t="shared" si="3"/>
        <v>1.1499999999999999</v>
      </c>
      <c r="X6" s="34">
        <f t="shared" si="3"/>
        <v>1274.78</v>
      </c>
      <c r="Y6" s="35">
        <f>IF(Y7="",NA(),Y7)</f>
        <v>50.79</v>
      </c>
      <c r="Z6" s="35">
        <f t="shared" ref="Z6:AH6" si="4">IF(Z7="",NA(),Z7)</f>
        <v>101.74</v>
      </c>
      <c r="AA6" s="35">
        <f t="shared" si="4"/>
        <v>106.16</v>
      </c>
      <c r="AB6" s="35">
        <f t="shared" si="4"/>
        <v>102.43</v>
      </c>
      <c r="AC6" s="35">
        <f t="shared" si="4"/>
        <v>95.81</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2587.36</v>
      </c>
      <c r="BG6" s="35">
        <f t="shared" ref="BG6:BO6" si="7">IF(BG7="",NA(),BG7)</f>
        <v>2356.9699999999998</v>
      </c>
      <c r="BH6" s="35">
        <f t="shared" si="7"/>
        <v>2500.44</v>
      </c>
      <c r="BI6" s="35">
        <f t="shared" si="7"/>
        <v>2266.66</v>
      </c>
      <c r="BJ6" s="35">
        <f t="shared" si="7"/>
        <v>2046.76</v>
      </c>
      <c r="BK6" s="35">
        <f t="shared" si="7"/>
        <v>1081.8</v>
      </c>
      <c r="BL6" s="35">
        <f t="shared" si="7"/>
        <v>974.93</v>
      </c>
      <c r="BM6" s="35">
        <f t="shared" si="7"/>
        <v>855.8</v>
      </c>
      <c r="BN6" s="35">
        <f t="shared" si="7"/>
        <v>789.46</v>
      </c>
      <c r="BO6" s="35">
        <f t="shared" si="7"/>
        <v>826.83</v>
      </c>
      <c r="BP6" s="34" t="str">
        <f>IF(BP7="","",IF(BP7="-","【-】","【"&amp;SUBSTITUTE(TEXT(BP7,"#,##0.00"),"-","△")&amp;"】"))</f>
        <v>【765.47】</v>
      </c>
      <c r="BQ6" s="35">
        <f>IF(BQ7="",NA(),BQ7)</f>
        <v>28.07</v>
      </c>
      <c r="BR6" s="35">
        <f t="shared" ref="BR6:BZ6" si="8">IF(BR7="",NA(),BR7)</f>
        <v>55.37</v>
      </c>
      <c r="BS6" s="35">
        <f t="shared" si="8"/>
        <v>86.24</v>
      </c>
      <c r="BT6" s="35">
        <f t="shared" si="8"/>
        <v>78.27</v>
      </c>
      <c r="BU6" s="35">
        <f t="shared" si="8"/>
        <v>73.069999999999993</v>
      </c>
      <c r="BV6" s="35">
        <f t="shared" si="8"/>
        <v>52.19</v>
      </c>
      <c r="BW6" s="35">
        <f t="shared" si="8"/>
        <v>55.32</v>
      </c>
      <c r="BX6" s="35">
        <f t="shared" si="8"/>
        <v>59.8</v>
      </c>
      <c r="BY6" s="35">
        <f t="shared" si="8"/>
        <v>57.77</v>
      </c>
      <c r="BZ6" s="35">
        <f t="shared" si="8"/>
        <v>57.31</v>
      </c>
      <c r="CA6" s="34" t="str">
        <f>IF(CA7="","",IF(CA7="-","【-】","【"&amp;SUBSTITUTE(TEXT(CA7,"#,##0.00"),"-","△")&amp;"】"))</f>
        <v>【59.59】</v>
      </c>
      <c r="CB6" s="35">
        <f>IF(CB7="",NA(),CB7)</f>
        <v>684.9</v>
      </c>
      <c r="CC6" s="35">
        <f t="shared" ref="CC6:CK6" si="9">IF(CC7="",NA(),CC7)</f>
        <v>343.04</v>
      </c>
      <c r="CD6" s="35">
        <f t="shared" si="9"/>
        <v>221.36</v>
      </c>
      <c r="CE6" s="35">
        <f t="shared" si="9"/>
        <v>244.37</v>
      </c>
      <c r="CF6" s="35">
        <f t="shared" si="9"/>
        <v>264.20999999999998</v>
      </c>
      <c r="CG6" s="35">
        <f t="shared" si="9"/>
        <v>296.14</v>
      </c>
      <c r="CH6" s="35">
        <f t="shared" si="9"/>
        <v>283.17</v>
      </c>
      <c r="CI6" s="35">
        <f t="shared" si="9"/>
        <v>263.76</v>
      </c>
      <c r="CJ6" s="35">
        <f t="shared" si="9"/>
        <v>274.35000000000002</v>
      </c>
      <c r="CK6" s="35">
        <f t="shared" si="9"/>
        <v>273.52</v>
      </c>
      <c r="CL6" s="34" t="str">
        <f>IF(CL7="","",IF(CL7="-","【-】","【"&amp;SUBSTITUTE(TEXT(CL7,"#,##0.00"),"-","△")&amp;"】"))</f>
        <v>【257.86】</v>
      </c>
      <c r="CM6" s="35">
        <f>IF(CM7="",NA(),CM7)</f>
        <v>46.62</v>
      </c>
      <c r="CN6" s="35">
        <f t="shared" ref="CN6:CV6" si="10">IF(CN7="",NA(),CN7)</f>
        <v>47.52</v>
      </c>
      <c r="CO6" s="35">
        <f t="shared" si="10"/>
        <v>46.77</v>
      </c>
      <c r="CP6" s="35">
        <f t="shared" si="10"/>
        <v>40.9</v>
      </c>
      <c r="CQ6" s="35">
        <f t="shared" si="10"/>
        <v>41.35</v>
      </c>
      <c r="CR6" s="35">
        <f t="shared" si="10"/>
        <v>52.31</v>
      </c>
      <c r="CS6" s="35">
        <f t="shared" si="10"/>
        <v>60.65</v>
      </c>
      <c r="CT6" s="35">
        <f t="shared" si="10"/>
        <v>51.75</v>
      </c>
      <c r="CU6" s="35">
        <f t="shared" si="10"/>
        <v>50.68</v>
      </c>
      <c r="CV6" s="35">
        <f t="shared" si="10"/>
        <v>50.14</v>
      </c>
      <c r="CW6" s="34" t="str">
        <f>IF(CW7="","",IF(CW7="-","【-】","【"&amp;SUBSTITUTE(TEXT(CW7,"#,##0.00"),"-","△")&amp;"】"))</f>
        <v>【51.30】</v>
      </c>
      <c r="CX6" s="35">
        <f>IF(CX7="",NA(),CX7)</f>
        <v>81.400000000000006</v>
      </c>
      <c r="CY6" s="35">
        <f t="shared" ref="CY6:DG6" si="11">IF(CY7="",NA(),CY7)</f>
        <v>82.36</v>
      </c>
      <c r="CZ6" s="35">
        <f t="shared" si="11"/>
        <v>85.26</v>
      </c>
      <c r="DA6" s="35">
        <f t="shared" si="11"/>
        <v>85.09</v>
      </c>
      <c r="DB6" s="35">
        <f t="shared" si="11"/>
        <v>86.83</v>
      </c>
      <c r="DC6" s="35">
        <f t="shared" si="11"/>
        <v>84.32</v>
      </c>
      <c r="DD6" s="35">
        <f t="shared" si="11"/>
        <v>84.58</v>
      </c>
      <c r="DE6" s="35">
        <f t="shared" si="11"/>
        <v>84.84</v>
      </c>
      <c r="DF6" s="35">
        <f t="shared" si="11"/>
        <v>84.86</v>
      </c>
      <c r="DG6" s="35">
        <f t="shared" si="11"/>
        <v>84.98</v>
      </c>
      <c r="DH6" s="34" t="str">
        <f>IF(DH7="","",IF(DH7="-","【-】","【"&amp;SUBSTITUTE(TEXT(DH7,"#,##0.00"),"-","△")&amp;"】"))</f>
        <v>【86.22】</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0.01</v>
      </c>
      <c r="EK6" s="35">
        <f t="shared" si="14"/>
        <v>2.0499999999999998</v>
      </c>
      <c r="EL6" s="35">
        <f t="shared" si="14"/>
        <v>0.01</v>
      </c>
      <c r="EM6" s="35">
        <f t="shared" si="14"/>
        <v>0.01</v>
      </c>
      <c r="EN6" s="35">
        <f t="shared" si="14"/>
        <v>0.02</v>
      </c>
      <c r="EO6" s="34" t="str">
        <f>IF(EO7="","",IF(EO7="-","【-】","【"&amp;SUBSTITUTE(TEXT(EO7,"#,##0.00"),"-","△")&amp;"】"))</f>
        <v>【0.02】</v>
      </c>
    </row>
    <row r="7" spans="1:145" s="36" customFormat="1" x14ac:dyDescent="0.15">
      <c r="A7" s="28"/>
      <c r="B7" s="37">
        <v>2019</v>
      </c>
      <c r="C7" s="37">
        <v>64611</v>
      </c>
      <c r="D7" s="37">
        <v>47</v>
      </c>
      <c r="E7" s="37">
        <v>17</v>
      </c>
      <c r="F7" s="37">
        <v>5</v>
      </c>
      <c r="G7" s="37">
        <v>0</v>
      </c>
      <c r="H7" s="37" t="s">
        <v>99</v>
      </c>
      <c r="I7" s="37" t="s">
        <v>100</v>
      </c>
      <c r="J7" s="37" t="s">
        <v>101</v>
      </c>
      <c r="K7" s="37" t="s">
        <v>102</v>
      </c>
      <c r="L7" s="37" t="s">
        <v>103</v>
      </c>
      <c r="M7" s="37" t="s">
        <v>104</v>
      </c>
      <c r="N7" s="38" t="s">
        <v>105</v>
      </c>
      <c r="O7" s="38" t="s">
        <v>106</v>
      </c>
      <c r="P7" s="38">
        <v>10.83</v>
      </c>
      <c r="Q7" s="38">
        <v>99.69</v>
      </c>
      <c r="R7" s="38">
        <v>3740</v>
      </c>
      <c r="S7" s="38">
        <v>13655</v>
      </c>
      <c r="T7" s="38">
        <v>208.39</v>
      </c>
      <c r="U7" s="38">
        <v>65.53</v>
      </c>
      <c r="V7" s="38">
        <v>1466</v>
      </c>
      <c r="W7" s="38">
        <v>1.1499999999999999</v>
      </c>
      <c r="X7" s="38">
        <v>1274.78</v>
      </c>
      <c r="Y7" s="38">
        <v>50.79</v>
      </c>
      <c r="Z7" s="38">
        <v>101.74</v>
      </c>
      <c r="AA7" s="38">
        <v>106.16</v>
      </c>
      <c r="AB7" s="38">
        <v>102.43</v>
      </c>
      <c r="AC7" s="38">
        <v>95.81</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2587.36</v>
      </c>
      <c r="BG7" s="38">
        <v>2356.9699999999998</v>
      </c>
      <c r="BH7" s="38">
        <v>2500.44</v>
      </c>
      <c r="BI7" s="38">
        <v>2266.66</v>
      </c>
      <c r="BJ7" s="38">
        <v>2046.76</v>
      </c>
      <c r="BK7" s="38">
        <v>1081.8</v>
      </c>
      <c r="BL7" s="38">
        <v>974.93</v>
      </c>
      <c r="BM7" s="38">
        <v>855.8</v>
      </c>
      <c r="BN7" s="38">
        <v>789.46</v>
      </c>
      <c r="BO7" s="38">
        <v>826.83</v>
      </c>
      <c r="BP7" s="38">
        <v>765.47</v>
      </c>
      <c r="BQ7" s="38">
        <v>28.07</v>
      </c>
      <c r="BR7" s="38">
        <v>55.37</v>
      </c>
      <c r="BS7" s="38">
        <v>86.24</v>
      </c>
      <c r="BT7" s="38">
        <v>78.27</v>
      </c>
      <c r="BU7" s="38">
        <v>73.069999999999993</v>
      </c>
      <c r="BV7" s="38">
        <v>52.19</v>
      </c>
      <c r="BW7" s="38">
        <v>55.32</v>
      </c>
      <c r="BX7" s="38">
        <v>59.8</v>
      </c>
      <c r="BY7" s="38">
        <v>57.77</v>
      </c>
      <c r="BZ7" s="38">
        <v>57.31</v>
      </c>
      <c r="CA7" s="38">
        <v>59.59</v>
      </c>
      <c r="CB7" s="38">
        <v>684.9</v>
      </c>
      <c r="CC7" s="38">
        <v>343.04</v>
      </c>
      <c r="CD7" s="38">
        <v>221.36</v>
      </c>
      <c r="CE7" s="38">
        <v>244.37</v>
      </c>
      <c r="CF7" s="38">
        <v>264.20999999999998</v>
      </c>
      <c r="CG7" s="38">
        <v>296.14</v>
      </c>
      <c r="CH7" s="38">
        <v>283.17</v>
      </c>
      <c r="CI7" s="38">
        <v>263.76</v>
      </c>
      <c r="CJ7" s="38">
        <v>274.35000000000002</v>
      </c>
      <c r="CK7" s="38">
        <v>273.52</v>
      </c>
      <c r="CL7" s="38">
        <v>257.86</v>
      </c>
      <c r="CM7" s="38">
        <v>46.62</v>
      </c>
      <c r="CN7" s="38">
        <v>47.52</v>
      </c>
      <c r="CO7" s="38">
        <v>46.77</v>
      </c>
      <c r="CP7" s="38">
        <v>40.9</v>
      </c>
      <c r="CQ7" s="38">
        <v>41.35</v>
      </c>
      <c r="CR7" s="38">
        <v>52.31</v>
      </c>
      <c r="CS7" s="38">
        <v>60.65</v>
      </c>
      <c r="CT7" s="38">
        <v>51.75</v>
      </c>
      <c r="CU7" s="38">
        <v>50.68</v>
      </c>
      <c r="CV7" s="38">
        <v>50.14</v>
      </c>
      <c r="CW7" s="38">
        <v>51.3</v>
      </c>
      <c r="CX7" s="38">
        <v>81.400000000000006</v>
      </c>
      <c r="CY7" s="38">
        <v>82.36</v>
      </c>
      <c r="CZ7" s="38">
        <v>85.26</v>
      </c>
      <c r="DA7" s="38">
        <v>85.09</v>
      </c>
      <c r="DB7" s="38">
        <v>86.83</v>
      </c>
      <c r="DC7" s="38">
        <v>84.32</v>
      </c>
      <c r="DD7" s="38">
        <v>84.58</v>
      </c>
      <c r="DE7" s="38">
        <v>84.84</v>
      </c>
      <c r="DF7" s="38">
        <v>84.86</v>
      </c>
      <c r="DG7" s="38">
        <v>84.98</v>
      </c>
      <c r="DH7" s="38">
        <v>86.22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0.01</v>
      </c>
      <c r="EK7" s="38">
        <v>2.0499999999999998</v>
      </c>
      <c r="EL7" s="38">
        <v>0.01</v>
      </c>
      <c r="EM7" s="38">
        <v>0.01</v>
      </c>
      <c r="EN7" s="38">
        <v>0.02</v>
      </c>
      <c r="EO7" s="38">
        <v>0.02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107</v>
      </c>
      <c r="C9" s="40" t="s">
        <v>108</v>
      </c>
      <c r="D9" s="40" t="s">
        <v>109</v>
      </c>
      <c r="E9" s="40" t="s">
        <v>110</v>
      </c>
      <c r="F9" s="40" t="s">
        <v>111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49</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112</v>
      </c>
    </row>
    <row r="12" spans="1:145" x14ac:dyDescent="0.15">
      <c r="B12">
        <v>1</v>
      </c>
      <c r="C12">
        <v>1</v>
      </c>
      <c r="D12">
        <v>1</v>
      </c>
      <c r="E12">
        <v>1</v>
      </c>
      <c r="F12">
        <v>1</v>
      </c>
      <c r="G12" t="s">
        <v>113</v>
      </c>
    </row>
    <row r="13" spans="1:145" x14ac:dyDescent="0.15">
      <c r="B13" t="s">
        <v>114</v>
      </c>
      <c r="C13" t="s">
        <v>114</v>
      </c>
      <c r="D13" t="s">
        <v>115</v>
      </c>
      <c r="E13" t="s">
        <v>116</v>
      </c>
      <c r="F13" t="s">
        <v>117</v>
      </c>
      <c r="G13" t="s">
        <v>118</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菅原　恵里</cp:lastModifiedBy>
  <cp:lastPrinted>2021-01-18T02:47:49Z</cp:lastPrinted>
  <dcterms:created xsi:type="dcterms:W3CDTF">2020-12-04T03:00:38Z</dcterms:created>
  <dcterms:modified xsi:type="dcterms:W3CDTF">2021-01-18T08:06:03Z</dcterms:modified>
  <cp:category/>
</cp:coreProperties>
</file>