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E:\水道関係\決算統計\R1決算統計\決算統計(農集排)\"/>
    </mc:Choice>
  </mc:AlternateContent>
  <xr:revisionPtr revIDLastSave="0" documentId="13_ncr:1_{CE17755A-301E-4233-B24C-E20A84559C9F}" xr6:coauthVersionLast="45" xr6:coauthVersionMax="45" xr10:uidLastSave="{00000000-0000-0000-0000-000000000000}"/>
  <workbookProtection workbookAlgorithmName="SHA-512" workbookHashValue="h+FmmLdN6qL3IFtFX54zEwxcJjGmX0DlnrABF1DZBymjuPROrdUfAZSIxmu5C3mobi5cOcux5KNwW9taX8QBwQ==" workbookSaltValue="BttZxQs5OjiRdx1N8SFiZw==" workbookSpinCount="100000" lockStructure="1"/>
  <bookViews>
    <workbookView xWindow="6255" yWindow="90" windowWidth="22350" windowHeight="1507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I10"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<sst xmlns="http://schemas.openxmlformats.org/spreadsheetml/2006/main" count="236" uniqueCount="120">
  <si>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</si>
  <si>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</si>
  <si>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</si>
  <si>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</si>
  <si>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</si>
  <si>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</si>
  <si>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</si>
  <si>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</si>
  <si>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</si>
  <si>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</si>
  <si>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</si>
  <si>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</si>
  <si>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</si>
  <si>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</si>
  <si>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</si>
  <si>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</si>
  <si>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</si>
  <si>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</si>
  <si>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</si>
  <si>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</si>
  <si>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</si>
  <si>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</si>
  <si>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</si>
  <si>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</si>
  <si>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</si>
  <si>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</si>
  <si>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</si>
  <si>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</si>
  <si>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</si>
  <si>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</si>
  <si>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</si>
  <si>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</si>
  <si>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</si>
  <si>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</si>
  <si>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</si>
  <si>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</si>
  <si>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</si>
  <si>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</si>
  <si>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</si>
  <si>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</si>
  <si>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</si>
  <si>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</si>
  <si>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</si>
  <si>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</si>
  <si>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</si>
  <si>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</si>
  <si>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</si>
  <si>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</si>
  <si>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</si>
  <si>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</si>
  <si>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</si>
  <si>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</si>
  <si>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</si>
  <si>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</si>
  <si>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</si>
  <si>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</si>
  <si>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</si>
  <si>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</si>
  <si>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</si>
  <si>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</si>
  <si>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</si>
  <si>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</si>
  <si>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</si>
  <si>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</si>
  <si>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</si>
  <si>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</si>
  <si>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</si>
  <si>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</si>
  <si>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</si>
  <si>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</si>
  <si>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</si>
  <si>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</si>
  <si>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</si>
  <si>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</si>
  <si>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</si>
  <si>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</si>
  <si>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</si>
  <si>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</si>
  <si>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</si>
  <si>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</si>
  <si>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</si>
  <si>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</si>
  <si>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</si>
  <si>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</si>
  <si>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</si>
  <si>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</si>
  <si>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</si>
  <si>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</si>
  <si>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</si>
  <si>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</si>
  <si>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</si>
  <si>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</si>
  <si>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</si>
  <si>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</si>
  <si>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</si>
  <si>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</si>
  <si>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</si>
  <si>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</si>
  <si>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</si>
  <si>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</si>
  <si>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</si>
  <si>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</si>
  <si>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</si>
  <si>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</si>
  <si>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</si>
  <si>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</si>
  <si>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</si>
  <si>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</si>
  <si>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</si>
  <si>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</si>
  <si>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</si>
  <si>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</si>
  <si>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</si>
  <si>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</si>
  <si>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</si>
  <si>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</si>
  <si>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</si>
  <si>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・現在のところ耐用年数を経過した管渠については該当有りません。
今後の課題として管渠の老朽化対策が必要となってくると考えられる、ストックマネジメント、長寿命化対策を検討し計画的にライフサイクルコストの低減を図り、最終的には最適化構想の策定を行いたいと考えます。</t>
    <phoneticPr fontId="4"/>
  </si>
  <si>
    <t>・料金算定について
　逓減型料金方式となっており使用料の増加につれ従量料金が低減となります。
　接続人口が少ないことから、料金収入だけをもって維持管理費を賄うには至っていません。（R1年実績で使用料収入は前年度並みとなっており、歳入に占める割合は14.5％となっています。）
・企業債残高対事業規模費率について
　建設事業については概成しており、新たな企業債の発行はありません。
・経費回収率、汚水処理原価について
　汚水資本費の全額が分流式下水道等に要する経費に当たるため、昨年度までと比較し経費回収率は40.7％高く、汚水処理原価は49.7％下がった。
・施設利用率について
　水洗化率は77.78％ではあるが、人口減少により接続人口が1,411人と少ないことから、今後も40％台で推移していくと考えられます。</t>
    <rPh sb="102" eb="105">
      <t>ゼンネンド</t>
    </rPh>
    <rPh sb="105" eb="106">
      <t>ナ</t>
    </rPh>
    <rPh sb="143" eb="144">
      <t>タカ</t>
    </rPh>
    <rPh sb="191" eb="193">
      <t>ケイヒ</t>
    </rPh>
    <rPh sb="193" eb="195">
      <t>カイシュウ</t>
    </rPh>
    <rPh sb="195" eb="196">
      <t>リツ</t>
    </rPh>
    <rPh sb="197" eb="199">
      <t>オスイ</t>
    </rPh>
    <rPh sb="199" eb="201">
      <t>ショリ</t>
    </rPh>
    <rPh sb="201" eb="203">
      <t>ゲンカ</t>
    </rPh>
    <rPh sb="209" eb="211">
      <t>オスイ</t>
    </rPh>
    <rPh sb="211" eb="213">
      <t>シホン</t>
    </rPh>
    <rPh sb="213" eb="214">
      <t>ヒ</t>
    </rPh>
    <rPh sb="215" eb="217">
      <t>ゼンガク</t>
    </rPh>
    <rPh sb="218" eb="220">
      <t>ブンリュウ</t>
    </rPh>
    <rPh sb="220" eb="221">
      <t>シキ</t>
    </rPh>
    <rPh sb="221" eb="224">
      <t>ゲスイドウ</t>
    </rPh>
    <rPh sb="224" eb="225">
      <t>トウ</t>
    </rPh>
    <rPh sb="226" eb="227">
      <t>ヨウ</t>
    </rPh>
    <rPh sb="229" eb="231">
      <t>ケイヒ</t>
    </rPh>
    <rPh sb="232" eb="233">
      <t>ア</t>
    </rPh>
    <rPh sb="238" eb="241">
      <t>サクネンド</t>
    </rPh>
    <rPh sb="244" eb="246">
      <t>ヒカク</t>
    </rPh>
    <rPh sb="247" eb="249">
      <t>ケイヒ</t>
    </rPh>
    <rPh sb="249" eb="251">
      <t>カイシュウ</t>
    </rPh>
    <rPh sb="251" eb="252">
      <t>リツ</t>
    </rPh>
    <rPh sb="261" eb="263">
      <t>オスイ</t>
    </rPh>
    <rPh sb="263" eb="265">
      <t>ショリ</t>
    </rPh>
    <rPh sb="265" eb="267">
      <t>ゲンカ</t>
    </rPh>
    <rPh sb="273" eb="274">
      <t>サ</t>
    </rPh>
    <rPh sb="291" eb="294">
      <t>スイセンカ</t>
    </rPh>
    <rPh sb="294" eb="295">
      <t>リツ</t>
    </rPh>
    <rPh sb="308" eb="310">
      <t>ジンコウ</t>
    </rPh>
    <rPh sb="310" eb="312">
      <t>ゲンショウ</t>
    </rPh>
    <rPh sb="335" eb="337">
      <t>コンゴ</t>
    </rPh>
    <rPh sb="341" eb="342">
      <t>ダイ</t>
    </rPh>
    <rPh sb="343" eb="345">
      <t>スイイ</t>
    </rPh>
    <rPh sb="350" eb="351">
      <t>カンガ</t>
    </rPh>
    <phoneticPr fontId="4"/>
  </si>
  <si>
    <t>　引き続く人口減少に加えて、施設利用率の向上には期待の持てない現状にあります。使用料金収入だけでは経営は成り立たず、一般会計繰入金により維持運営している状況にあります。（歳入に占める繰入金の割合は79％）
　今後の老朽化対策については、新規接続時の加入金を積立し将来に備えることにしています。指定管理者制度あるいは包括的委託の導入について、財政基盤等を考慮するにおいて、現状馴染まないと判断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</si>
</sst>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D5-4E3C-90B2-9FA726D7966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DFD5-4E3C-90B2-9FA726D7966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42.45</c:v>
                </c:pt>
                <c:pt idx="1">
                  <c:v>43.04</c:v>
                </c:pt>
                <c:pt idx="2">
                  <c:v>43.14</c:v>
                </c:pt>
                <c:pt idx="3">
                  <c:v>43.33</c:v>
                </c:pt>
                <c:pt idx="4">
                  <c:v>42.84</c:v>
                </c:pt>
              </c:numCache>
            </c:numRef>
          </c:val>
          <c:extLst>
            <c:ext xmlns:c16="http://schemas.microsoft.com/office/drawing/2014/chart" uri="{C3380CC4-5D6E-409C-BE32-E72D297353CC}">
              <c16:uniqueId val="{00000000-5ED2-4D91-875D-75C779D3B1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5ED2-4D91-875D-75C779D3B1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72.77</c:v>
                </c:pt>
                <c:pt idx="1">
                  <c:v>73.599999999999994</c:v>
                </c:pt>
                <c:pt idx="2">
                  <c:v>75.13</c:v>
                </c:pt>
                <c:pt idx="3">
                  <c:v>75.87</c:v>
                </c:pt>
                <c:pt idx="4">
                  <c:v>77.78</c:v>
                </c:pt>
              </c:numCache>
            </c:numRef>
          </c:val>
          <c:extLst>
            <c:ext xmlns:c16="http://schemas.microsoft.com/office/drawing/2014/chart" uri="{C3380CC4-5D6E-409C-BE32-E72D297353CC}">
              <c16:uniqueId val="{00000000-C125-4126-ACA6-6AB53AC3572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C125-4126-ACA6-6AB53AC3572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37.82</c:v>
                </c:pt>
                <c:pt idx="1">
                  <c:v>36.15</c:v>
                </c:pt>
                <c:pt idx="2">
                  <c:v>38.18</c:v>
                </c:pt>
                <c:pt idx="3">
                  <c:v>37.39</c:v>
                </c:pt>
                <c:pt idx="4">
                  <c:v>29.44</c:v>
                </c:pt>
              </c:numCache>
            </c:numRef>
          </c:val>
          <c:extLst>
            <c:ext xmlns:c16="http://schemas.microsoft.com/office/drawing/2014/chart" uri="{C3380CC4-5D6E-409C-BE32-E72D297353CC}">
              <c16:uniqueId val="{00000000-C413-4CE9-AAFF-4AE8B5AF1C1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13-4CE9-AAFF-4AE8B5AF1C1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31-46ED-95CF-E1739130560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31-46ED-95CF-E1739130560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F0-44D3-8C74-74ED5F23C80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F0-44D3-8C74-74ED5F23C80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FA-4254-A0AE-0AB7A62A04B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FA-4254-A0AE-0AB7A62A04B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D0-4520-83BE-B879AE06789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D0-4520-83BE-B879AE06789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B6-45EE-806B-95397FF44AC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90B6-45EE-806B-95397FF44AC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23.72</c:v>
                </c:pt>
                <c:pt idx="1">
                  <c:v>42.1</c:v>
                </c:pt>
                <c:pt idx="2">
                  <c:v>39.28</c:v>
                </c:pt>
                <c:pt idx="3">
                  <c:v>40.19</c:v>
                </c:pt>
                <c:pt idx="4">
                  <c:v>80.91</c:v>
                </c:pt>
              </c:numCache>
            </c:numRef>
          </c:val>
          <c:extLst>
            <c:ext xmlns:c16="http://schemas.microsoft.com/office/drawing/2014/chart" uri="{C3380CC4-5D6E-409C-BE32-E72D297353CC}">
              <c16:uniqueId val="{00000000-0FF3-48CF-A039-8A8DC42ADBB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0FF3-48CF-A039-8A8DC42ADBB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582.79</c:v>
                </c:pt>
                <c:pt idx="1">
                  <c:v>332.67</c:v>
                </c:pt>
                <c:pt idx="2">
                  <c:v>343.32</c:v>
                </c:pt>
                <c:pt idx="3">
                  <c:v>328.75</c:v>
                </c:pt>
                <c:pt idx="4">
                  <c:v>163.46</c:v>
                </c:pt>
              </c:numCache>
            </c:numRef>
          </c:val>
          <c:extLst>
            <c:ext xmlns:c16="http://schemas.microsoft.com/office/drawing/2014/chart" uri="{C3380CC4-5D6E-409C-BE32-E72D297353CC}">
              <c16:uniqueId val="{00000000-7EC8-4041-85DA-9D72325BDBF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7EC8-4041-85DA-9D72325BDBF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C3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戸沢村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4460</v>
      </c>
      <c r="AM8" s="69"/>
      <c r="AN8" s="69"/>
      <c r="AO8" s="69"/>
      <c r="AP8" s="69"/>
      <c r="AQ8" s="69"/>
      <c r="AR8" s="69"/>
      <c r="AS8" s="69"/>
      <c r="AT8" s="68">
        <f>データ!T6</f>
        <v>261.31</v>
      </c>
      <c r="AU8" s="68"/>
      <c r="AV8" s="68"/>
      <c r="AW8" s="68"/>
      <c r="AX8" s="68"/>
      <c r="AY8" s="68"/>
      <c r="AZ8" s="68"/>
      <c r="BA8" s="68"/>
      <c r="BB8" s="68">
        <f>データ!U6</f>
        <v>17.07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41.81</v>
      </c>
      <c r="Q10" s="68"/>
      <c r="R10" s="68"/>
      <c r="S10" s="68"/>
      <c r="T10" s="68"/>
      <c r="U10" s="68"/>
      <c r="V10" s="68"/>
      <c r="W10" s="68">
        <f>データ!Q6</f>
        <v>90</v>
      </c>
      <c r="X10" s="68"/>
      <c r="Y10" s="68"/>
      <c r="Z10" s="68"/>
      <c r="AA10" s="68"/>
      <c r="AB10" s="68"/>
      <c r="AC10" s="68"/>
      <c r="AD10" s="69">
        <f>データ!R6</f>
        <v>3190</v>
      </c>
      <c r="AE10" s="69"/>
      <c r="AF10" s="69"/>
      <c r="AG10" s="69"/>
      <c r="AH10" s="69"/>
      <c r="AI10" s="69"/>
      <c r="AJ10" s="69"/>
      <c r="AK10" s="2"/>
      <c r="AL10" s="69">
        <f>データ!V6</f>
        <v>1814</v>
      </c>
      <c r="AM10" s="69"/>
      <c r="AN10" s="69"/>
      <c r="AO10" s="69"/>
      <c r="AP10" s="69"/>
      <c r="AQ10" s="69"/>
      <c r="AR10" s="69"/>
      <c r="AS10" s="69"/>
      <c r="AT10" s="68">
        <f>データ!W6</f>
        <v>1.96</v>
      </c>
      <c r="AU10" s="68"/>
      <c r="AV10" s="68"/>
      <c r="AW10" s="68"/>
      <c r="AX10" s="68"/>
      <c r="AY10" s="68"/>
      <c r="AZ10" s="68"/>
      <c r="BA10" s="68"/>
      <c r="BB10" s="68">
        <f>データ!X6</f>
        <v>925.51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F4SBS82xrCZxoWam6FRTDD6hlA2VQtkAg/YuW8lr+c3asanwpnUACxoAMibuYzYo+AUYCWTD/vJQcC+mN8LrkA==" saltValue="DYXKW6z32e4sq+2w7B1Nu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63673</v>
      </c>
      <c r="D6" s="33">
        <f t="shared" si="3"/>
        <v>47</v>
      </c>
      <c r="E6" s="33">
        <f t="shared" si="3"/>
        <v>17</v>
      </c>
      <c r="F6" s="33">
        <f t="shared" si="3"/>
        <v>5</v>
      </c>
      <c r="G6" s="33">
        <f t="shared" si="3"/>
        <v>0</v>
      </c>
      <c r="H6" s="33" t="str">
        <f t="shared" si="3"/>
        <v>山形県　戸沢村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41.81</v>
      </c>
      <c r="Q6" s="34">
        <f t="shared" si="3"/>
        <v>90</v>
      </c>
      <c r="R6" s="34">
        <f t="shared" si="3"/>
        <v>3190</v>
      </c>
      <c r="S6" s="34">
        <f t="shared" si="3"/>
        <v>4460</v>
      </c>
      <c r="T6" s="34">
        <f t="shared" si="3"/>
        <v>261.31</v>
      </c>
      <c r="U6" s="34">
        <f t="shared" si="3"/>
        <v>17.07</v>
      </c>
      <c r="V6" s="34">
        <f t="shared" si="3"/>
        <v>1814</v>
      </c>
      <c r="W6" s="34">
        <f t="shared" si="3"/>
        <v>1.96</v>
      </c>
      <c r="X6" s="34">
        <f t="shared" si="3"/>
        <v>925.51</v>
      </c>
      <c r="Y6" s="35">
        <f>IF(Y7="",NA(),Y7)</f>
        <v>37.82</v>
      </c>
      <c r="Z6" s="35">
        <f t="shared" ref="Z6:AH6" si="4">IF(Z7="",NA(),Z7)</f>
        <v>36.15</v>
      </c>
      <c r="AA6" s="35">
        <f t="shared" si="4"/>
        <v>38.18</v>
      </c>
      <c r="AB6" s="35">
        <f t="shared" si="4"/>
        <v>37.39</v>
      </c>
      <c r="AC6" s="35">
        <f t="shared" si="4"/>
        <v>29.44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23.72</v>
      </c>
      <c r="BR6" s="35">
        <f t="shared" ref="BR6:BZ6" si="8">IF(BR7="",NA(),BR7)</f>
        <v>42.1</v>
      </c>
      <c r="BS6" s="35">
        <f t="shared" si="8"/>
        <v>39.28</v>
      </c>
      <c r="BT6" s="35">
        <f t="shared" si="8"/>
        <v>40.19</v>
      </c>
      <c r="BU6" s="35">
        <f t="shared" si="8"/>
        <v>80.91</v>
      </c>
      <c r="BV6" s="35">
        <f t="shared" si="8"/>
        <v>52.19</v>
      </c>
      <c r="BW6" s="35">
        <f t="shared" si="8"/>
        <v>55.32</v>
      </c>
      <c r="BX6" s="35">
        <f t="shared" si="8"/>
        <v>59.8</v>
      </c>
      <c r="BY6" s="35">
        <f t="shared" si="8"/>
        <v>57.77</v>
      </c>
      <c r="BZ6" s="35">
        <f t="shared" si="8"/>
        <v>57.31</v>
      </c>
      <c r="CA6" s="34" t="str">
        <f>IF(CA7="","",IF(CA7="-","【-】","【"&amp;SUBSTITUTE(TEXT(CA7,"#,##0.00"),"-","△")&amp;"】"))</f>
        <v>【59.59】</v>
      </c>
      <c r="CB6" s="35">
        <f>IF(CB7="",NA(),CB7)</f>
        <v>582.79</v>
      </c>
      <c r="CC6" s="35">
        <f t="shared" ref="CC6:CK6" si="9">IF(CC7="",NA(),CC7)</f>
        <v>332.67</v>
      </c>
      <c r="CD6" s="35">
        <f t="shared" si="9"/>
        <v>343.32</v>
      </c>
      <c r="CE6" s="35">
        <f t="shared" si="9"/>
        <v>328.75</v>
      </c>
      <c r="CF6" s="35">
        <f t="shared" si="9"/>
        <v>163.46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42.45</v>
      </c>
      <c r="CN6" s="35">
        <f t="shared" ref="CN6:CV6" si="10">IF(CN7="",NA(),CN7)</f>
        <v>43.04</v>
      </c>
      <c r="CO6" s="35">
        <f t="shared" si="10"/>
        <v>43.14</v>
      </c>
      <c r="CP6" s="35">
        <f t="shared" si="10"/>
        <v>43.33</v>
      </c>
      <c r="CQ6" s="35">
        <f t="shared" si="10"/>
        <v>42.84</v>
      </c>
      <c r="CR6" s="35">
        <f t="shared" si="10"/>
        <v>52.31</v>
      </c>
      <c r="CS6" s="35">
        <f t="shared" si="10"/>
        <v>60.65</v>
      </c>
      <c r="CT6" s="35">
        <f t="shared" si="10"/>
        <v>51.75</v>
      </c>
      <c r="CU6" s="35">
        <f t="shared" si="10"/>
        <v>50.68</v>
      </c>
      <c r="CV6" s="35">
        <f t="shared" si="10"/>
        <v>50.14</v>
      </c>
      <c r="CW6" s="34" t="str">
        <f>IF(CW7="","",IF(CW7="-","【-】","【"&amp;SUBSTITUTE(TEXT(CW7,"#,##0.00"),"-","△")&amp;"】"))</f>
        <v>【51.30】</v>
      </c>
      <c r="CX6" s="35">
        <f>IF(CX7="",NA(),CX7)</f>
        <v>72.77</v>
      </c>
      <c r="CY6" s="35">
        <f t="shared" ref="CY6:DG6" si="11">IF(CY7="",NA(),CY7)</f>
        <v>73.599999999999994</v>
      </c>
      <c r="CZ6" s="35">
        <f t="shared" si="11"/>
        <v>75.13</v>
      </c>
      <c r="DA6" s="35">
        <f t="shared" si="11"/>
        <v>75.87</v>
      </c>
      <c r="DB6" s="35">
        <f t="shared" si="11"/>
        <v>77.78</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63673</v>
      </c>
      <c r="D7" s="37">
        <v>47</v>
      </c>
      <c r="E7" s="37">
        <v>17</v>
      </c>
      <c r="F7" s="37">
        <v>5</v>
      </c>
      <c r="G7" s="37">
        <v>0</v>
      </c>
      <c r="H7" s="37" t="s">
        <v>98</v>
      </c>
      <c r="I7" s="37" t="s">
        <v>99</v>
      </c>
      <c r="J7" s="37" t="s">
        <v>100</v>
      </c>
      <c r="K7" s="37" t="s">
        <v>101</v>
      </c>
      <c r="L7" s="37" t="s">
        <v>102</v>
      </c>
      <c r="M7" s="37" t="s">
        <v>103</v>
      </c>
      <c r="N7" s="38" t="s">
        <v>104</v>
      </c>
      <c r="O7" s="38" t="s">
        <v>105</v>
      </c>
      <c r="P7" s="38">
        <v>41.81</v>
      </c>
      <c r="Q7" s="38">
        <v>90</v>
      </c>
      <c r="R7" s="38">
        <v>3190</v>
      </c>
      <c r="S7" s="38">
        <v>4460</v>
      </c>
      <c r="T7" s="38">
        <v>261.31</v>
      </c>
      <c r="U7" s="38">
        <v>17.07</v>
      </c>
      <c r="V7" s="38">
        <v>1814</v>
      </c>
      <c r="W7" s="38">
        <v>1.96</v>
      </c>
      <c r="X7" s="38">
        <v>925.51</v>
      </c>
      <c r="Y7" s="38">
        <v>37.82</v>
      </c>
      <c r="Z7" s="38">
        <v>36.15</v>
      </c>
      <c r="AA7" s="38">
        <v>38.18</v>
      </c>
      <c r="AB7" s="38">
        <v>37.39</v>
      </c>
      <c r="AC7" s="38">
        <v>29.44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23.72</v>
      </c>
      <c r="BR7" s="38">
        <v>42.1</v>
      </c>
      <c r="BS7" s="38">
        <v>39.28</v>
      </c>
      <c r="BT7" s="38">
        <v>40.19</v>
      </c>
      <c r="BU7" s="38">
        <v>80.91</v>
      </c>
      <c r="BV7" s="38">
        <v>52.19</v>
      </c>
      <c r="BW7" s="38">
        <v>55.32</v>
      </c>
      <c r="BX7" s="38">
        <v>59.8</v>
      </c>
      <c r="BY7" s="38">
        <v>57.77</v>
      </c>
      <c r="BZ7" s="38">
        <v>57.31</v>
      </c>
      <c r="CA7" s="38">
        <v>59.59</v>
      </c>
      <c r="CB7" s="38">
        <v>582.79</v>
      </c>
      <c r="CC7" s="38">
        <v>332.67</v>
      </c>
      <c r="CD7" s="38">
        <v>343.32</v>
      </c>
      <c r="CE7" s="38">
        <v>328.75</v>
      </c>
      <c r="CF7" s="38">
        <v>163.46</v>
      </c>
      <c r="CG7" s="38">
        <v>296.14</v>
      </c>
      <c r="CH7" s="38">
        <v>283.17</v>
      </c>
      <c r="CI7" s="38">
        <v>263.76</v>
      </c>
      <c r="CJ7" s="38">
        <v>274.35000000000002</v>
      </c>
      <c r="CK7" s="38">
        <v>273.52</v>
      </c>
      <c r="CL7" s="38">
        <v>257.86</v>
      </c>
      <c r="CM7" s="38">
        <v>42.45</v>
      </c>
      <c r="CN7" s="38">
        <v>43.04</v>
      </c>
      <c r="CO7" s="38">
        <v>43.14</v>
      </c>
      <c r="CP7" s="38">
        <v>43.33</v>
      </c>
      <c r="CQ7" s="38">
        <v>42.84</v>
      </c>
      <c r="CR7" s="38">
        <v>52.31</v>
      </c>
      <c r="CS7" s="38">
        <v>60.65</v>
      </c>
      <c r="CT7" s="38">
        <v>51.75</v>
      </c>
      <c r="CU7" s="38">
        <v>50.68</v>
      </c>
      <c r="CV7" s="38">
        <v>50.14</v>
      </c>
      <c r="CW7" s="38">
        <v>51.3</v>
      </c>
      <c r="CX7" s="38">
        <v>72.77</v>
      </c>
      <c r="CY7" s="38">
        <v>73.599999999999994</v>
      </c>
      <c r="CZ7" s="38">
        <v>75.13</v>
      </c>
      <c r="DA7" s="38">
        <v>75.87</v>
      </c>
      <c r="DB7" s="38">
        <v>77.78</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cp:lastPrinted>2021-01-22T00:10:30Z</cp:lastPrinted>
  <dcterms:created xsi:type="dcterms:W3CDTF">2020-12-04T03:00:32Z</dcterms:created>
  <dcterms:modified xsi:type="dcterms:W3CDTF">2021-01-22T00:35:33Z</dcterms:modified>
  <cp:category/>
</cp:coreProperties>
</file>