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195.1.1.4\0103$\01 総務課 03 財政係\08　地方公営企業\11　公営企業に係る「経営比較分析表」\R02\01提出\【経営比較分析表】下水３会計\【経営比較分析表】2019_063622_47_1718\公共下水\"/>
    </mc:Choice>
  </mc:AlternateContent>
  <xr:revisionPtr revIDLastSave="0" documentId="13_ncr:1_{F4964C19-1D70-4752-AA6A-970B52F1A3DC}" xr6:coauthVersionLast="44" xr6:coauthVersionMax="44" xr10:uidLastSave="{00000000-0000-0000-0000-000000000000}"/>
  <workbookProtection workbookAlgorithmName="SHA-512" workbookHashValue="v7foyKp69ELRQ2iJ7WjDbMIHv/IbyqcSXU1Uv/nTMfLJpAdAEv3ZIVR9+v+hm/v4phfGTOwooGXviEkCgf4LGQ==" workbookSaltValue="S9kuM5EAG+nldeobEClEa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T6" i="5"/>
  <c r="AT8" i="4" s="1"/>
  <c r="S6" i="5"/>
  <c r="R6" i="5"/>
  <c r="Q6" i="5"/>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AL10" i="4"/>
  <c r="AD10" i="4"/>
  <c r="W10" i="4"/>
  <c r="B10" i="4"/>
  <c r="BB8" i="4"/>
  <c r="AL8" i="4"/>
  <c r="I8" i="4"/>
</calcChain>
</file>

<file path=xl/sharedStrings.xml><?xml version="1.0" encoding="utf-8"?>
<sst xmlns="http://schemas.openxmlformats.org/spreadsheetml/2006/main" count="236" uniqueCount="118">
  <si>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</si>
  <si>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</si>
  <si>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</si>
  <si>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</si>
  <si>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</si>
  <si>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</si>
  <si>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</si>
  <si>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</si>
  <si>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</si>
  <si>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</si>
  <si>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</si>
  <si>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</si>
  <si>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</si>
  <si>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</si>
  <si>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</si>
  <si>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</si>
  <si>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</si>
  <si>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</si>
  <si>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</si>
  <si>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</si>
  <si>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</si>
  <si>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</si>
  <si>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</si>
  <si>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</si>
  <si>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</si>
  <si>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</si>
  <si>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</si>
  <si>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</si>
  <si>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</si>
  <si>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</si>
  <si>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</si>
  <si>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</si>
  <si>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</si>
  <si>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</si>
  <si>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</si>
  <si>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</si>
  <si>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</si>
  <si>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</si>
  <si>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</si>
  <si>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</si>
  <si>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</si>
  <si>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</si>
  <si>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</si>
  <si>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</si>
  <si>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</si>
  <si>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</si>
  <si>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</si>
  <si>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</si>
  <si>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</si>
  <si>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</si>
  <si>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</si>
  <si>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</si>
  <si>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</si>
  <si>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</si>
  <si>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</si>
  <si>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</si>
  <si>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</si>
  <si>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</si>
  <si>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</si>
  <si>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</si>
  <si>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</si>
  <si>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</si>
  <si>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</si>
  <si>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</si>
  <si>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</si>
  <si>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</si>
  <si>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</si>
  <si>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</si>
  <si>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</si>
  <si>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</si>
  <si>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</si>
  <si>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</si>
  <si>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</si>
  <si>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</si>
  <si>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</si>
  <si>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</si>
  <si>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</si>
  <si>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</si>
  <si>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</si>
  <si>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</si>
  <si>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</si>
  <si>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</si>
  <si>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</si>
  <si>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</si>
  <si>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</si>
  <si>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</si>
  <si>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</si>
  <si>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</si>
  <si>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</si>
  <si>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</si>
  <si>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</si>
  <si>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</si>
  <si>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</si>
  <si>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</si>
  <si>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</si>
  <si>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</si>
  <si>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最上町</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</si>
  <si>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</si>
  <si>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</si>
  <si>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</si>
  <si>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</si>
  <si>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</si>
  <si>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</si>
  <si>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</si>
  <si>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</si>
  <si>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</si>
  <si>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</si>
  <si>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</si>
  <si>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</si>
  <si>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</si>
  <si>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</si>
  <si>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</si>
  <si>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</si>
  <si>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</si>
  <si>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</si>
  <si>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近年若干の接続数の増加はみられるものの、処理区域内の人口が減少しているため料金収入としては今後大幅な増加は見込めない。現在料金収入のみで総費用を賄う事ができず一般会計の繰入金に頼っている状態である。
　今後計画的に修繕工事を行う中で、機械設備等の効率化を図ったり、過大なスペックにならないように適切な更新を行って行き維持管理費の削減に努めて行きたい。また料金改定も視野に入れて行かなければならないと考えている。</t>
    <rPh sb="1" eb="3">
      <t>キンネン</t>
    </rPh>
    <rPh sb="3" eb="5">
      <t>ジャッカン</t>
    </rPh>
    <rPh sb="6" eb="8">
      <t>セツゾク</t>
    </rPh>
    <rPh sb="8" eb="9">
      <t>スウ</t>
    </rPh>
    <rPh sb="10" eb="12">
      <t>ゾウカ</t>
    </rPh>
    <rPh sb="21" eb="23">
      <t>ショリ</t>
    </rPh>
    <rPh sb="23" eb="25">
      <t>クイキ</t>
    </rPh>
    <rPh sb="25" eb="26">
      <t>ナイ</t>
    </rPh>
    <rPh sb="27" eb="29">
      <t>ジンコウ</t>
    </rPh>
    <rPh sb="30" eb="32">
      <t>ゲンショウ</t>
    </rPh>
    <rPh sb="38" eb="40">
      <t>リョウキン</t>
    </rPh>
    <rPh sb="40" eb="42">
      <t>シュウニュウ</t>
    </rPh>
    <rPh sb="46" eb="48">
      <t>コンゴ</t>
    </rPh>
    <rPh sb="48" eb="50">
      <t>オオハバ</t>
    </rPh>
    <rPh sb="51" eb="53">
      <t>ゾウカ</t>
    </rPh>
    <rPh sb="54" eb="56">
      <t>ミコ</t>
    </rPh>
    <rPh sb="60" eb="62">
      <t>ゲンザイ</t>
    </rPh>
    <rPh sb="62" eb="64">
      <t>リョウキン</t>
    </rPh>
    <rPh sb="64" eb="66">
      <t>シュウニュウ</t>
    </rPh>
    <rPh sb="69" eb="72">
      <t>ソウヒヨウ</t>
    </rPh>
    <rPh sb="73" eb="74">
      <t>マカナ</t>
    </rPh>
    <rPh sb="75" eb="76">
      <t>コト</t>
    </rPh>
    <rPh sb="80" eb="82">
      <t>イッパン</t>
    </rPh>
    <rPh sb="82" eb="84">
      <t>カイケイ</t>
    </rPh>
    <rPh sb="85" eb="87">
      <t>クリイレ</t>
    </rPh>
    <rPh sb="87" eb="88">
      <t>キン</t>
    </rPh>
    <rPh sb="89" eb="90">
      <t>タヨ</t>
    </rPh>
    <rPh sb="94" eb="96">
      <t>ジョウタイ</t>
    </rPh>
    <rPh sb="102" eb="104">
      <t>コンゴ</t>
    </rPh>
    <rPh sb="104" eb="107">
      <t>ケイカクテキ</t>
    </rPh>
    <rPh sb="108" eb="110">
      <t>シュウゼン</t>
    </rPh>
    <rPh sb="110" eb="112">
      <t>コウジ</t>
    </rPh>
    <rPh sb="113" eb="114">
      <t>オコナ</t>
    </rPh>
    <rPh sb="115" eb="116">
      <t>ナカ</t>
    </rPh>
    <rPh sb="118" eb="120">
      <t>キカイ</t>
    </rPh>
    <rPh sb="120" eb="122">
      <t>セツビ</t>
    </rPh>
    <rPh sb="122" eb="123">
      <t>トウ</t>
    </rPh>
    <rPh sb="124" eb="127">
      <t>コウリツカ</t>
    </rPh>
    <rPh sb="128" eb="129">
      <t>ハカ</t>
    </rPh>
    <rPh sb="133" eb="135">
      <t>カダイ</t>
    </rPh>
    <rPh sb="148" eb="150">
      <t>テキセツ</t>
    </rPh>
    <rPh sb="151" eb="153">
      <t>コウシン</t>
    </rPh>
    <rPh sb="154" eb="155">
      <t>オコナ</t>
    </rPh>
    <rPh sb="157" eb="158">
      <t>イ</t>
    </rPh>
    <rPh sb="159" eb="161">
      <t>イジ</t>
    </rPh>
    <rPh sb="161" eb="164">
      <t>カンリヒ</t>
    </rPh>
    <rPh sb="165" eb="167">
      <t>サクゲン</t>
    </rPh>
    <rPh sb="168" eb="169">
      <t>ツト</t>
    </rPh>
    <rPh sb="171" eb="172">
      <t>イ</t>
    </rPh>
    <rPh sb="178" eb="180">
      <t>リョウキン</t>
    </rPh>
    <rPh sb="180" eb="182">
      <t>カイテイ</t>
    </rPh>
    <rPh sb="183" eb="185">
      <t>シヤ</t>
    </rPh>
    <rPh sb="186" eb="187">
      <t>イ</t>
    </rPh>
    <rPh sb="189" eb="190">
      <t>イ</t>
    </rPh>
    <rPh sb="200" eb="201">
      <t>カンガ</t>
    </rPh>
    <phoneticPr fontId="4"/>
  </si>
  <si>
    <t>　収益的収支比率は平成30年と比較すると、委託料が減少した為に良くなっているいるが、今後施設の老朽化に伴い修繕費が増加すれば比率も低くなっていく可能性がある。
　経費回収率については公共下水道への接続率が増加しているが、処理区域内の人口が減少している為、料金収入としては緩やかに減少している状況である。また、現在の料金収入では汚水処理費を賄えておらず、不足分は一般会計繰入金に頼っている状態である。そのため、突発的な修繕費の発生を抑える等、修繕費の平準化を図るために計画的に施設設備等の修繕や更新行って行きながら、維持管理費の削減に努め、また料金改定も視野に入れていかなければならないと考えている。
　汚水処理原価については、処理施設設備の老朽化に伴う修繕費の増加により汚水処理原価が高くなっている。現在計画的に機械設備の更新を図る中で、より効率的な設備の導入なども考え、維持管理費の削減に努めて行きたい。
　住宅リフォーム等と合わせて公共下水道への接続への啓蒙を行い施設利用率や水洗化率の向上に努めて行きたいと思う。
　</t>
    <rPh sb="1" eb="4">
      <t>シュウエキテキ</t>
    </rPh>
    <rPh sb="4" eb="6">
      <t>シュウシ</t>
    </rPh>
    <rPh sb="6" eb="8">
      <t>ヒリツ</t>
    </rPh>
    <rPh sb="9" eb="11">
      <t>ヘイセイ</t>
    </rPh>
    <rPh sb="13" eb="14">
      <t>ネン</t>
    </rPh>
    <rPh sb="15" eb="17">
      <t>ヒカク</t>
    </rPh>
    <rPh sb="21" eb="24">
      <t>イタクリョウ</t>
    </rPh>
    <rPh sb="25" eb="27">
      <t>ゲンショウ</t>
    </rPh>
    <rPh sb="29" eb="30">
      <t>タメ</t>
    </rPh>
    <rPh sb="31" eb="32">
      <t>ヨ</t>
    </rPh>
    <rPh sb="42" eb="44">
      <t>コンゴ</t>
    </rPh>
    <rPh sb="44" eb="46">
      <t>シセツ</t>
    </rPh>
    <rPh sb="47" eb="50">
      <t>ロウキュウカ</t>
    </rPh>
    <rPh sb="51" eb="52">
      <t>トモナ</t>
    </rPh>
    <rPh sb="53" eb="56">
      <t>シュウゼンヒ</t>
    </rPh>
    <rPh sb="57" eb="59">
      <t>ゾウカ</t>
    </rPh>
    <rPh sb="62" eb="64">
      <t>ヒリツ</t>
    </rPh>
    <rPh sb="65" eb="66">
      <t>ヒク</t>
    </rPh>
    <rPh sb="72" eb="75">
      <t>カノウセイ</t>
    </rPh>
    <rPh sb="81" eb="83">
      <t>ケイヒ</t>
    </rPh>
    <rPh sb="83" eb="85">
      <t>カイシュウ</t>
    </rPh>
    <rPh sb="85" eb="86">
      <t>リツ</t>
    </rPh>
    <rPh sb="91" eb="93">
      <t>コウキョウ</t>
    </rPh>
    <rPh sb="93" eb="96">
      <t>ゲスイドウ</t>
    </rPh>
    <rPh sb="98" eb="100">
      <t>セツゾク</t>
    </rPh>
    <rPh sb="100" eb="101">
      <t>リツ</t>
    </rPh>
    <rPh sb="102" eb="104">
      <t>ゾウカ</t>
    </rPh>
    <rPh sb="110" eb="112">
      <t>ショリ</t>
    </rPh>
    <rPh sb="112" eb="114">
      <t>クイキ</t>
    </rPh>
    <rPh sb="114" eb="115">
      <t>ナイ</t>
    </rPh>
    <rPh sb="116" eb="118">
      <t>ジンコウ</t>
    </rPh>
    <rPh sb="119" eb="121">
      <t>ゲンショウ</t>
    </rPh>
    <rPh sb="125" eb="126">
      <t>タメ</t>
    </rPh>
    <rPh sb="127" eb="129">
      <t>リョウキン</t>
    </rPh>
    <rPh sb="129" eb="131">
      <t>シュウニュウ</t>
    </rPh>
    <rPh sb="135" eb="136">
      <t>ユル</t>
    </rPh>
    <rPh sb="139" eb="141">
      <t>ゲンショウ</t>
    </rPh>
    <rPh sb="145" eb="147">
      <t>ジョウキョウ</t>
    </rPh>
    <rPh sb="154" eb="156">
      <t>ゲンザイ</t>
    </rPh>
    <rPh sb="157" eb="159">
      <t>リョウキン</t>
    </rPh>
    <rPh sb="159" eb="161">
      <t>シュウニュウ</t>
    </rPh>
    <rPh sb="163" eb="165">
      <t>オスイ</t>
    </rPh>
    <rPh sb="165" eb="167">
      <t>ショリ</t>
    </rPh>
    <rPh sb="167" eb="168">
      <t>ヒ</t>
    </rPh>
    <rPh sb="169" eb="170">
      <t>マカナ</t>
    </rPh>
    <rPh sb="176" eb="179">
      <t>フソクブン</t>
    </rPh>
    <rPh sb="180" eb="182">
      <t>イッパン</t>
    </rPh>
    <rPh sb="182" eb="184">
      <t>カイケイ</t>
    </rPh>
    <rPh sb="184" eb="186">
      <t>クリイレ</t>
    </rPh>
    <rPh sb="186" eb="187">
      <t>キン</t>
    </rPh>
    <rPh sb="188" eb="189">
      <t>タヨ</t>
    </rPh>
    <rPh sb="193" eb="195">
      <t>ジョウタイ</t>
    </rPh>
    <rPh sb="204" eb="207">
      <t>トッパツテキ</t>
    </rPh>
    <rPh sb="208" eb="211">
      <t>シュウゼンヒ</t>
    </rPh>
    <rPh sb="212" eb="214">
      <t>ハッセイ</t>
    </rPh>
    <rPh sb="215" eb="216">
      <t>オサ</t>
    </rPh>
    <rPh sb="218" eb="219">
      <t>ナド</t>
    </rPh>
    <rPh sb="220" eb="222">
      <t>シュウゼン</t>
    </rPh>
    <rPh sb="222" eb="223">
      <t>ヒ</t>
    </rPh>
    <rPh sb="224" eb="227">
      <t>ヘイジュンカ</t>
    </rPh>
    <rPh sb="228" eb="229">
      <t>ハカ</t>
    </rPh>
    <rPh sb="233" eb="235">
      <t>ケイカク</t>
    </rPh>
    <rPh sb="235" eb="236">
      <t>テキ</t>
    </rPh>
    <rPh sb="237" eb="239">
      <t>シセツ</t>
    </rPh>
    <rPh sb="239" eb="241">
      <t>セツビ</t>
    </rPh>
    <rPh sb="241" eb="242">
      <t>トウ</t>
    </rPh>
    <rPh sb="243" eb="245">
      <t>シュウゼン</t>
    </rPh>
    <rPh sb="246" eb="248">
      <t>コウシン</t>
    </rPh>
    <rPh sb="248" eb="249">
      <t>オコナ</t>
    </rPh>
    <rPh sb="251" eb="252">
      <t>イ</t>
    </rPh>
    <rPh sb="257" eb="259">
      <t>イジ</t>
    </rPh>
    <rPh sb="259" eb="262">
      <t>カンリヒ</t>
    </rPh>
    <rPh sb="263" eb="265">
      <t>サクゲン</t>
    </rPh>
    <rPh sb="266" eb="267">
      <t>ツト</t>
    </rPh>
    <rPh sb="271" eb="273">
      <t>リョウキン</t>
    </rPh>
    <rPh sb="273" eb="275">
      <t>カイテイ</t>
    </rPh>
    <rPh sb="276" eb="278">
      <t>シヤ</t>
    </rPh>
    <rPh sb="279" eb="280">
      <t>イ</t>
    </rPh>
    <rPh sb="293" eb="294">
      <t>カンガ</t>
    </rPh>
    <rPh sb="301" eb="303">
      <t>オスイ</t>
    </rPh>
    <rPh sb="303" eb="305">
      <t>ショリ</t>
    </rPh>
    <rPh sb="305" eb="307">
      <t>ゲンカ</t>
    </rPh>
    <rPh sb="313" eb="315">
      <t>ショリ</t>
    </rPh>
    <rPh sb="315" eb="317">
      <t>シセツ</t>
    </rPh>
    <rPh sb="317" eb="319">
      <t>セツビ</t>
    </rPh>
    <rPh sb="320" eb="323">
      <t>ロウキュウカ</t>
    </rPh>
    <rPh sb="324" eb="325">
      <t>トモナ</t>
    </rPh>
    <rPh sb="326" eb="329">
      <t>シュウゼンヒ</t>
    </rPh>
    <rPh sb="330" eb="332">
      <t>ゾウカ</t>
    </rPh>
    <rPh sb="335" eb="337">
      <t>オスイ</t>
    </rPh>
    <rPh sb="337" eb="339">
      <t>ショリ</t>
    </rPh>
    <rPh sb="339" eb="341">
      <t>ゲンカ</t>
    </rPh>
    <rPh sb="342" eb="343">
      <t>タカ</t>
    </rPh>
    <rPh sb="350" eb="352">
      <t>ゲンザイ</t>
    </rPh>
    <rPh sb="352" eb="355">
      <t>ケイカクテキ</t>
    </rPh>
    <rPh sb="356" eb="358">
      <t>キカイ</t>
    </rPh>
    <rPh sb="358" eb="360">
      <t>セツビ</t>
    </rPh>
    <rPh sb="361" eb="363">
      <t>コウシン</t>
    </rPh>
    <rPh sb="364" eb="365">
      <t>ハカ</t>
    </rPh>
    <rPh sb="366" eb="367">
      <t>ナカ</t>
    </rPh>
    <rPh sb="371" eb="374">
      <t>コウリツテキ</t>
    </rPh>
    <rPh sb="375" eb="377">
      <t>セツビ</t>
    </rPh>
    <rPh sb="378" eb="380">
      <t>ドウニュウ</t>
    </rPh>
    <rPh sb="383" eb="384">
      <t>カンガ</t>
    </rPh>
    <rPh sb="386" eb="388">
      <t>イジ</t>
    </rPh>
    <rPh sb="388" eb="391">
      <t>カンリヒ</t>
    </rPh>
    <rPh sb="392" eb="394">
      <t>サクゲン</t>
    </rPh>
    <rPh sb="395" eb="396">
      <t>ツト</t>
    </rPh>
    <rPh sb="398" eb="399">
      <t>イ</t>
    </rPh>
    <rPh sb="405" eb="407">
      <t>ジュウタク</t>
    </rPh>
    <rPh sb="412" eb="413">
      <t>トウ</t>
    </rPh>
    <rPh sb="414" eb="415">
      <t>ア</t>
    </rPh>
    <rPh sb="418" eb="420">
      <t>コウキョウ</t>
    </rPh>
    <rPh sb="420" eb="423">
      <t>ゲスイドウ</t>
    </rPh>
    <rPh sb="425" eb="427">
      <t>セツゾク</t>
    </rPh>
    <rPh sb="429" eb="431">
      <t>ケイモウ</t>
    </rPh>
    <rPh sb="432" eb="433">
      <t>オコナ</t>
    </rPh>
    <rPh sb="434" eb="436">
      <t>シセツ</t>
    </rPh>
    <rPh sb="436" eb="439">
      <t>リヨウリツ</t>
    </rPh>
    <rPh sb="440" eb="443">
      <t>スイセンカ</t>
    </rPh>
    <rPh sb="443" eb="444">
      <t>リツ</t>
    </rPh>
    <rPh sb="445" eb="447">
      <t>コウジョウ</t>
    </rPh>
    <rPh sb="448" eb="449">
      <t>ツト</t>
    </rPh>
    <rPh sb="451" eb="452">
      <t>イ</t>
    </rPh>
    <rPh sb="456" eb="457">
      <t>オモ</t>
    </rPh>
    <phoneticPr fontId="4"/>
  </si>
  <si>
    <t>　平成13年より供用開始している為、管渠については老朽化に伴う大きな問題は発生していない。
　しかし、浄化センター施設については機械設備について、更新の時期に来ている。だが、計画的に修繕工事を行う事によって、突発的な修繕費の発生を抑え平準化していきたいと考えている。</t>
    <rPh sb="1" eb="3">
      <t>ヘイセイ</t>
    </rPh>
    <rPh sb="5" eb="6">
      <t>ネン</t>
    </rPh>
    <rPh sb="8" eb="10">
      <t>キョウヨウ</t>
    </rPh>
    <rPh sb="10" eb="12">
      <t>カイシ</t>
    </rPh>
    <rPh sb="16" eb="17">
      <t>タメ</t>
    </rPh>
    <rPh sb="18" eb="20">
      <t>カンキョ</t>
    </rPh>
    <rPh sb="25" eb="28">
      <t>ロウキュウカ</t>
    </rPh>
    <rPh sb="29" eb="30">
      <t>トモナ</t>
    </rPh>
    <rPh sb="31" eb="32">
      <t>オオ</t>
    </rPh>
    <rPh sb="34" eb="36">
      <t>モンダイ</t>
    </rPh>
    <rPh sb="37" eb="39">
      <t>ハッセイ</t>
    </rPh>
    <rPh sb="51" eb="53">
      <t>ジョウカ</t>
    </rPh>
    <rPh sb="57" eb="59">
      <t>シセツ</t>
    </rPh>
    <rPh sb="64" eb="66">
      <t>キカイ</t>
    </rPh>
    <rPh sb="66" eb="68">
      <t>セツビ</t>
    </rPh>
    <rPh sb="73" eb="75">
      <t>コウシン</t>
    </rPh>
    <rPh sb="76" eb="78">
      <t>ジキ</t>
    </rPh>
    <rPh sb="79" eb="80">
      <t>キ</t>
    </rPh>
    <rPh sb="87" eb="90">
      <t>ケイカクテキ</t>
    </rPh>
    <rPh sb="91" eb="93">
      <t>シュウゼン</t>
    </rPh>
    <rPh sb="93" eb="95">
      <t>コウジ</t>
    </rPh>
    <rPh sb="96" eb="97">
      <t>オコナ</t>
    </rPh>
    <rPh sb="98" eb="99">
      <t>コト</t>
    </rPh>
    <rPh sb="104" eb="107">
      <t>トッパツテキ</t>
    </rPh>
    <rPh sb="108" eb="111">
      <t>シュウゼンヒ</t>
    </rPh>
    <rPh sb="112" eb="114">
      <t>ハッセイ</t>
    </rPh>
    <rPh sb="115" eb="116">
      <t>オサ</t>
    </rPh>
    <rPh sb="117" eb="120">
      <t>ヘイジュンカ</t>
    </rPh>
    <rPh sb="127" eb="128">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</si>
</sst>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quot;-&quot;">
                  <c:v>0.67</c:v>
                </c:pt>
                <c:pt idx="1">
                  <c:v>0</c:v>
                </c:pt>
                <c:pt idx="2">
                  <c:v>0</c:v>
                </c:pt>
                <c:pt idx="3">
                  <c:v>0</c:v>
                </c:pt>
                <c:pt idx="4">
                  <c:v>0</c:v>
                </c:pt>
              </c:numCache>
            </c:numRef>
          </c:val>
          <c:extLst>
            <c:ext xmlns:c16="http://schemas.microsoft.com/office/drawing/2014/chart" uri="{C3380CC4-5D6E-409C-BE32-E72D297353CC}">
              <c16:uniqueId val="{00000000-F1E0-4097-BA79-1A70FBB30F1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c:v>
                </c:pt>
                <c:pt idx="2">
                  <c:v>0.13</c:v>
                </c:pt>
                <c:pt idx="3">
                  <c:v>0.12</c:v>
                </c:pt>
                <c:pt idx="4">
                  <c:v>0.1</c:v>
                </c:pt>
              </c:numCache>
            </c:numRef>
          </c:val>
          <c:smooth val="0"/>
          <c:extLst>
            <c:ext xmlns:c16="http://schemas.microsoft.com/office/drawing/2014/chart" uri="{C3380CC4-5D6E-409C-BE32-E72D297353CC}">
              <c16:uniqueId val="{00000001-F1E0-4097-BA79-1A70FBB30F1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45.71</c:v>
                </c:pt>
                <c:pt idx="1">
                  <c:v>46</c:v>
                </c:pt>
                <c:pt idx="2">
                  <c:v>47.82</c:v>
                </c:pt>
                <c:pt idx="3">
                  <c:v>46.06</c:v>
                </c:pt>
                <c:pt idx="4">
                  <c:v>45.59</c:v>
                </c:pt>
              </c:numCache>
            </c:numRef>
          </c:val>
          <c:extLst>
            <c:ext xmlns:c16="http://schemas.microsoft.com/office/drawing/2014/chart" uri="{C3380CC4-5D6E-409C-BE32-E72D297353CC}">
              <c16:uniqueId val="{00000000-A1B4-48BA-B672-2D448FB4C2F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49.39</c:v>
                </c:pt>
                <c:pt idx="1">
                  <c:v>49.25</c:v>
                </c:pt>
                <c:pt idx="2">
                  <c:v>50.24</c:v>
                </c:pt>
                <c:pt idx="3">
                  <c:v>49.68</c:v>
                </c:pt>
                <c:pt idx="4">
                  <c:v>49.27</c:v>
                </c:pt>
              </c:numCache>
            </c:numRef>
          </c:val>
          <c:smooth val="0"/>
          <c:extLst>
            <c:ext xmlns:c16="http://schemas.microsoft.com/office/drawing/2014/chart" uri="{C3380CC4-5D6E-409C-BE32-E72D297353CC}">
              <c16:uniqueId val="{00000001-A1B4-48BA-B672-2D448FB4C2F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77.099999999999994</c:v>
                </c:pt>
                <c:pt idx="1">
                  <c:v>78.489999999999995</c:v>
                </c:pt>
                <c:pt idx="2">
                  <c:v>79.84</c:v>
                </c:pt>
                <c:pt idx="3">
                  <c:v>80.63</c:v>
                </c:pt>
                <c:pt idx="4">
                  <c:v>82.31</c:v>
                </c:pt>
              </c:numCache>
            </c:numRef>
          </c:val>
          <c:extLst>
            <c:ext xmlns:c16="http://schemas.microsoft.com/office/drawing/2014/chart" uri="{C3380CC4-5D6E-409C-BE32-E72D297353CC}">
              <c16:uniqueId val="{00000000-2E8B-446F-AB97-27BB6DE8596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83.96</c:v>
                </c:pt>
                <c:pt idx="1">
                  <c:v>84.12</c:v>
                </c:pt>
                <c:pt idx="2">
                  <c:v>84.17</c:v>
                </c:pt>
                <c:pt idx="3">
                  <c:v>83.35</c:v>
                </c:pt>
                <c:pt idx="4">
                  <c:v>83.16</c:v>
                </c:pt>
              </c:numCache>
            </c:numRef>
          </c:val>
          <c:smooth val="0"/>
          <c:extLst>
            <c:ext xmlns:c16="http://schemas.microsoft.com/office/drawing/2014/chart" uri="{C3380CC4-5D6E-409C-BE32-E72D297353CC}">
              <c16:uniqueId val="{00000001-2E8B-446F-AB97-27BB6DE8596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76.34</c:v>
                </c:pt>
                <c:pt idx="1">
                  <c:v>76.37</c:v>
                </c:pt>
                <c:pt idx="2">
                  <c:v>77.89</c:v>
                </c:pt>
                <c:pt idx="3">
                  <c:v>76.38</c:v>
                </c:pt>
                <c:pt idx="4">
                  <c:v>77.180000000000007</c:v>
                </c:pt>
              </c:numCache>
            </c:numRef>
          </c:val>
          <c:extLst>
            <c:ext xmlns:c16="http://schemas.microsoft.com/office/drawing/2014/chart" uri="{C3380CC4-5D6E-409C-BE32-E72D297353CC}">
              <c16:uniqueId val="{00000000-40F8-47F2-8448-764CBB7330F8}"/>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0F8-47F2-8448-764CBB7330F8}"/>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E46-469C-BCA2-2993EEFA79F7}"/>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E46-469C-BCA2-2993EEFA79F7}"/>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43A-4B63-8311-69339792C695}"/>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43A-4B63-8311-69339792C695}"/>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E75-4916-A7AB-5BACDC12B22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E75-4916-A7AB-5BACDC12B22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BDB-4BD5-9E59-61DA37C8365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BDB-4BD5-9E59-61DA37C8365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78C-43BE-95AE-1E06A66AE9F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1162.3599999999999</c:v>
                </c:pt>
                <c:pt idx="1">
                  <c:v>1047.6500000000001</c:v>
                </c:pt>
                <c:pt idx="2">
                  <c:v>1124.26</c:v>
                </c:pt>
                <c:pt idx="3">
                  <c:v>1048.23</c:v>
                </c:pt>
                <c:pt idx="4">
                  <c:v>1130.42</c:v>
                </c:pt>
              </c:numCache>
            </c:numRef>
          </c:val>
          <c:smooth val="0"/>
          <c:extLst>
            <c:ext xmlns:c16="http://schemas.microsoft.com/office/drawing/2014/chart" uri="{C3380CC4-5D6E-409C-BE32-E72D297353CC}">
              <c16:uniqueId val="{00000001-978C-43BE-95AE-1E06A66AE9F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64.27</c:v>
                </c:pt>
                <c:pt idx="1">
                  <c:v>69.22</c:v>
                </c:pt>
                <c:pt idx="2">
                  <c:v>63.63</c:v>
                </c:pt>
                <c:pt idx="3">
                  <c:v>54.03</c:v>
                </c:pt>
                <c:pt idx="4">
                  <c:v>64.36</c:v>
                </c:pt>
              </c:numCache>
            </c:numRef>
          </c:val>
          <c:extLst>
            <c:ext xmlns:c16="http://schemas.microsoft.com/office/drawing/2014/chart" uri="{C3380CC4-5D6E-409C-BE32-E72D297353CC}">
              <c16:uniqueId val="{00000000-9A60-4920-B3D7-C3E0CE58879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68.209999999999994</c:v>
                </c:pt>
                <c:pt idx="1">
                  <c:v>74.040000000000006</c:v>
                </c:pt>
                <c:pt idx="2">
                  <c:v>80.58</c:v>
                </c:pt>
                <c:pt idx="3">
                  <c:v>78.92</c:v>
                </c:pt>
                <c:pt idx="4">
                  <c:v>74.17</c:v>
                </c:pt>
              </c:numCache>
            </c:numRef>
          </c:val>
          <c:smooth val="0"/>
          <c:extLst>
            <c:ext xmlns:c16="http://schemas.microsoft.com/office/drawing/2014/chart" uri="{C3380CC4-5D6E-409C-BE32-E72D297353CC}">
              <c16:uniqueId val="{00000001-9A60-4920-B3D7-C3E0CE58879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227.6</c:v>
                </c:pt>
                <c:pt idx="1">
                  <c:v>201.92</c:v>
                </c:pt>
                <c:pt idx="2">
                  <c:v>214.47</c:v>
                </c:pt>
                <c:pt idx="3">
                  <c:v>294.58</c:v>
                </c:pt>
                <c:pt idx="4">
                  <c:v>247.09</c:v>
                </c:pt>
              </c:numCache>
            </c:numRef>
          </c:val>
          <c:extLst>
            <c:ext xmlns:c16="http://schemas.microsoft.com/office/drawing/2014/chart" uri="{C3380CC4-5D6E-409C-BE32-E72D297353CC}">
              <c16:uniqueId val="{00000000-487E-4BEA-8BEA-76C3E7B761D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250.84</c:v>
                </c:pt>
                <c:pt idx="1">
                  <c:v>235.61</c:v>
                </c:pt>
                <c:pt idx="2">
                  <c:v>216.21</c:v>
                </c:pt>
                <c:pt idx="3">
                  <c:v>220.31</c:v>
                </c:pt>
                <c:pt idx="4">
                  <c:v>230.95</c:v>
                </c:pt>
              </c:numCache>
            </c:numRef>
          </c:val>
          <c:smooth val="0"/>
          <c:extLst>
            <c:ext xmlns:c16="http://schemas.microsoft.com/office/drawing/2014/chart" uri="{C3380CC4-5D6E-409C-BE32-E72D297353CC}">
              <c16:uniqueId val="{00000001-487E-4BEA-8BEA-76C3E7B761D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7"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最上町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f>データ!S6</f>
        <v>8477</v>
      </c>
      <c r="AM8" s="51"/>
      <c r="AN8" s="51"/>
      <c r="AO8" s="51"/>
      <c r="AP8" s="51"/>
      <c r="AQ8" s="51"/>
      <c r="AR8" s="51"/>
      <c r="AS8" s="51"/>
      <c r="AT8" s="46">
        <f>データ!T6</f>
        <v>330.37</v>
      </c>
      <c r="AU8" s="46"/>
      <c r="AV8" s="46"/>
      <c r="AW8" s="46"/>
      <c r="AX8" s="46"/>
      <c r="AY8" s="46"/>
      <c r="AZ8" s="46"/>
      <c r="BA8" s="46"/>
      <c r="BB8" s="46">
        <f>データ!U6</f>
        <v>25.66</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35.79</v>
      </c>
      <c r="Q10" s="46"/>
      <c r="R10" s="46"/>
      <c r="S10" s="46"/>
      <c r="T10" s="46"/>
      <c r="U10" s="46"/>
      <c r="V10" s="46"/>
      <c r="W10" s="46">
        <f>データ!Q6</f>
        <v>80.61</v>
      </c>
      <c r="X10" s="46"/>
      <c r="Y10" s="46"/>
      <c r="Z10" s="46"/>
      <c r="AA10" s="46"/>
      <c r="AB10" s="46"/>
      <c r="AC10" s="46"/>
      <c r="AD10" s="51">
        <f>データ!R6</f>
        <v>2910</v>
      </c>
      <c r="AE10" s="51"/>
      <c r="AF10" s="51"/>
      <c r="AG10" s="51"/>
      <c r="AH10" s="51"/>
      <c r="AI10" s="51"/>
      <c r="AJ10" s="51"/>
      <c r="AK10" s="2"/>
      <c r="AL10" s="51">
        <f>データ!V6</f>
        <v>3001</v>
      </c>
      <c r="AM10" s="51"/>
      <c r="AN10" s="51"/>
      <c r="AO10" s="51"/>
      <c r="AP10" s="51"/>
      <c r="AQ10" s="51"/>
      <c r="AR10" s="51"/>
      <c r="AS10" s="51"/>
      <c r="AT10" s="46">
        <f>データ!W6</f>
        <v>1.35</v>
      </c>
      <c r="AU10" s="46"/>
      <c r="AV10" s="46"/>
      <c r="AW10" s="46"/>
      <c r="AX10" s="46"/>
      <c r="AY10" s="46"/>
      <c r="AZ10" s="46"/>
      <c r="BA10" s="46"/>
      <c r="BB10" s="46">
        <f>データ!X6</f>
        <v>2222.96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117</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43</v>
      </c>
      <c r="N86" s="26" t="s">
        <v>43</v>
      </c>
      <c r="O86" s="26" t="str">
        <f>データ!EO6</f>
        <v>【0.22】</v>
      </c>
    </row>
  </sheetData>
  <sheetProtection algorithmName="SHA-512" hashValue="rvZHAXoX8rhEpdA/6jrofGcVetFgv6zDL6CjRklVzMYWZCKdgoTnJR2lD+GdBLvkMNHappR81jFWYP0dk9/Czg==" saltValue="jlA9F9LYIrtJdmmrtuU2l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2019</v>
      </c>
      <c r="C6" s="33">
        <f t="shared" ref="C6:X6" si="3">C7</f>
        <v>63622</v>
      </c>
      <c r="D6" s="33">
        <f t="shared" si="3"/>
        <v>47</v>
      </c>
      <c r="E6" s="33">
        <f t="shared" si="3"/>
        <v>17</v>
      </c>
      <c r="F6" s="33">
        <f t="shared" si="3"/>
        <v>1</v>
      </c>
      <c r="G6" s="33">
        <f t="shared" si="3"/>
        <v>0</v>
      </c>
      <c r="H6" s="33" t="str">
        <f t="shared" si="3"/>
        <v>山形県　最上町</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35.79</v>
      </c>
      <c r="Q6" s="34">
        <f t="shared" si="3"/>
        <v>80.61</v>
      </c>
      <c r="R6" s="34">
        <f t="shared" si="3"/>
        <v>2910</v>
      </c>
      <c r="S6" s="34">
        <f t="shared" si="3"/>
        <v>8477</v>
      </c>
      <c r="T6" s="34">
        <f t="shared" si="3"/>
        <v>330.37</v>
      </c>
      <c r="U6" s="34">
        <f t="shared" si="3"/>
        <v>25.66</v>
      </c>
      <c r="V6" s="34">
        <f t="shared" si="3"/>
        <v>3001</v>
      </c>
      <c r="W6" s="34">
        <f t="shared" si="3"/>
        <v>1.35</v>
      </c>
      <c r="X6" s="34">
        <f t="shared" si="3"/>
        <v>2222.96</v>
      </c>
      <c r="Y6" s="35">
        <f>IF(Y7="",NA(),Y7)</f>
        <v>76.34</v>
      </c>
      <c r="Z6" s="35">
        <f t="shared" ref="Z6:AH6" si="4">IF(Z7="",NA(),Z7)</f>
        <v>76.37</v>
      </c>
      <c r="AA6" s="35">
        <f t="shared" si="4"/>
        <v>77.89</v>
      </c>
      <c r="AB6" s="35">
        <f t="shared" si="4"/>
        <v>76.38</v>
      </c>
      <c r="AC6" s="35">
        <f t="shared" si="4"/>
        <v>77.180000000000007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1162.3599999999999</v>
      </c>
      <c r="BL6" s="35">
        <f t="shared" si="7"/>
        <v>1047.6500000000001</v>
      </c>
      <c r="BM6" s="35">
        <f t="shared" si="7"/>
        <v>1124.26</v>
      </c>
      <c r="BN6" s="35">
        <f t="shared" si="7"/>
        <v>1048.23</v>
      </c>
      <c r="BO6" s="35">
        <f t="shared" si="7"/>
        <v>1130.42</v>
      </c>
      <c r="BP6" s="34" t="str">
        <f>IF(BP7="","",IF(BP7="-","【-】","【"&amp;SUBSTITUTE(TEXT(BP7,"#,##0.00"),"-","△")&amp;"】"))</f>
        <v>【682.51】</v>
      </c>
      <c r="BQ6" s="35">
        <f>IF(BQ7="",NA(),BQ7)</f>
        <v>64.27</v>
      </c>
      <c r="BR6" s="35">
        <f t="shared" ref="BR6:BZ6" si="8">IF(BR7="",NA(),BR7)</f>
        <v>69.22</v>
      </c>
      <c r="BS6" s="35">
        <f t="shared" si="8"/>
        <v>63.63</v>
      </c>
      <c r="BT6" s="35">
        <f t="shared" si="8"/>
        <v>54.03</v>
      </c>
      <c r="BU6" s="35">
        <f t="shared" si="8"/>
        <v>64.36</v>
      </c>
      <c r="BV6" s="35">
        <f t="shared" si="8"/>
        <v>68.209999999999994</v>
      </c>
      <c r="BW6" s="35">
        <f t="shared" si="8"/>
        <v>74.040000000000006</v>
      </c>
      <c r="BX6" s="35">
        <f t="shared" si="8"/>
        <v>80.58</v>
      </c>
      <c r="BY6" s="35">
        <f t="shared" si="8"/>
        <v>78.92</v>
      </c>
      <c r="BZ6" s="35">
        <f t="shared" si="8"/>
        <v>74.17</v>
      </c>
      <c r="CA6" s="34" t="str">
        <f>IF(CA7="","",IF(CA7="-","【-】","【"&amp;SUBSTITUTE(TEXT(CA7,"#,##0.00"),"-","△")&amp;"】"))</f>
        <v>【100.34】</v>
      </c>
      <c r="CB6" s="35">
        <f>IF(CB7="",NA(),CB7)</f>
        <v>227.6</v>
      </c>
      <c r="CC6" s="35">
        <f t="shared" ref="CC6:CK6" si="9">IF(CC7="",NA(),CC7)</f>
        <v>201.92</v>
      </c>
      <c r="CD6" s="35">
        <f t="shared" si="9"/>
        <v>214.47</v>
      </c>
      <c r="CE6" s="35">
        <f t="shared" si="9"/>
        <v>294.58</v>
      </c>
      <c r="CF6" s="35">
        <f t="shared" si="9"/>
        <v>247.09</v>
      </c>
      <c r="CG6" s="35">
        <f t="shared" si="9"/>
        <v>250.84</v>
      </c>
      <c r="CH6" s="35">
        <f t="shared" si="9"/>
        <v>235.61</v>
      </c>
      <c r="CI6" s="35">
        <f t="shared" si="9"/>
        <v>216.21</v>
      </c>
      <c r="CJ6" s="35">
        <f t="shared" si="9"/>
        <v>220.31</v>
      </c>
      <c r="CK6" s="35">
        <f t="shared" si="9"/>
        <v>230.95</v>
      </c>
      <c r="CL6" s="34" t="str">
        <f>IF(CL7="","",IF(CL7="-","【-】","【"&amp;SUBSTITUTE(TEXT(CL7,"#,##0.00"),"-","△")&amp;"】"))</f>
        <v>【136.15】</v>
      </c>
      <c r="CM6" s="35">
        <f>IF(CM7="",NA(),CM7)</f>
        <v>45.71</v>
      </c>
      <c r="CN6" s="35">
        <f t="shared" ref="CN6:CV6" si="10">IF(CN7="",NA(),CN7)</f>
        <v>46</v>
      </c>
      <c r="CO6" s="35">
        <f t="shared" si="10"/>
        <v>47.82</v>
      </c>
      <c r="CP6" s="35">
        <f t="shared" si="10"/>
        <v>46.06</v>
      </c>
      <c r="CQ6" s="35">
        <f t="shared" si="10"/>
        <v>45.59</v>
      </c>
      <c r="CR6" s="35">
        <f t="shared" si="10"/>
        <v>49.39</v>
      </c>
      <c r="CS6" s="35">
        <f t="shared" si="10"/>
        <v>49.25</v>
      </c>
      <c r="CT6" s="35">
        <f t="shared" si="10"/>
        <v>50.24</v>
      </c>
      <c r="CU6" s="35">
        <f t="shared" si="10"/>
        <v>49.68</v>
      </c>
      <c r="CV6" s="35">
        <f t="shared" si="10"/>
        <v>49.27</v>
      </c>
      <c r="CW6" s="34" t="str">
        <f>IF(CW7="","",IF(CW7="-","【-】","【"&amp;SUBSTITUTE(TEXT(CW7,"#,##0.00"),"-","△")&amp;"】"))</f>
        <v>【59.64】</v>
      </c>
      <c r="CX6" s="35">
        <f>IF(CX7="",NA(),CX7)</f>
        <v>77.099999999999994</v>
      </c>
      <c r="CY6" s="35">
        <f t="shared" ref="CY6:DG6" si="11">IF(CY7="",NA(),CY7)</f>
        <v>78.489999999999995</v>
      </c>
      <c r="CZ6" s="35">
        <f t="shared" si="11"/>
        <v>79.84</v>
      </c>
      <c r="DA6" s="35">
        <f t="shared" si="11"/>
        <v>80.63</v>
      </c>
      <c r="DB6" s="35">
        <f t="shared" si="11"/>
        <v>82.31</v>
      </c>
      <c r="DC6" s="35">
        <f t="shared" si="11"/>
        <v>83.96</v>
      </c>
      <c r="DD6" s="35">
        <f t="shared" si="11"/>
        <v>84.12</v>
      </c>
      <c r="DE6" s="35">
        <f t="shared" si="11"/>
        <v>84.17</v>
      </c>
      <c r="DF6" s="35">
        <f t="shared" si="11"/>
        <v>83.35</v>
      </c>
      <c r="DG6" s="35">
        <f t="shared" si="11"/>
        <v>83.16</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f>IF(EE7="",NA(),EE7)</f>
        <v>0.67</v>
      </c>
      <c r="EF6" s="34">
        <f t="shared" ref="EF6:EN6" si="14">IF(EF7="",NA(),EF7)</f>
        <v>0</v>
      </c>
      <c r="EG6" s="34">
        <f t="shared" si="14"/>
        <v>0</v>
      </c>
      <c r="EH6" s="34">
        <f t="shared" si="14"/>
        <v>0</v>
      </c>
      <c r="EI6" s="34">
        <f t="shared" si="14"/>
        <v>0</v>
      </c>
      <c r="EJ6" s="35">
        <f t="shared" si="14"/>
        <v>0.15</v>
      </c>
      <c r="EK6" s="35">
        <f t="shared" si="14"/>
        <v>0.1</v>
      </c>
      <c r="EL6" s="35">
        <f t="shared" si="14"/>
        <v>0.13</v>
      </c>
      <c r="EM6" s="35">
        <f t="shared" si="14"/>
        <v>0.12</v>
      </c>
      <c r="EN6" s="35">
        <f t="shared" si="14"/>
        <v>0.1</v>
      </c>
      <c r="EO6" s="34" t="str">
        <f>IF(EO7="","",IF(EO7="-","【-】","【"&amp;SUBSTITUTE(TEXT(EO7,"#,##0.00"),"-","△")&amp;"】"))</f>
        <v>【0.22】</v>
      </c>
    </row>
    <row r="7" spans="1:145" s="36" customFormat="1" x14ac:dyDescent="0.15">
      <c r="A7" s="28"/>
      <c r="B7" s="37">
        <v>2019</v>
      </c>
      <c r="C7" s="37">
        <v>63622</v>
      </c>
      <c r="D7" s="37">
        <v>47</v>
      </c>
      <c r="E7" s="37">
        <v>17</v>
      </c>
      <c r="F7" s="37">
        <v>1</v>
      </c>
      <c r="G7" s="37">
        <v>0</v>
      </c>
      <c r="H7" s="37" t="s">
        <v>96</v>
      </c>
      <c r="I7" s="37" t="s">
        <v>97</v>
      </c>
      <c r="J7" s="37" t="s">
        <v>98</v>
      </c>
      <c r="K7" s="37" t="s">
        <v>99</v>
      </c>
      <c r="L7" s="37" t="s">
        <v>100</v>
      </c>
      <c r="M7" s="37" t="s">
        <v>101</v>
      </c>
      <c r="N7" s="38" t="s">
        <v>102</v>
      </c>
      <c r="O7" s="38" t="s">
        <v>103</v>
      </c>
      <c r="P7" s="38">
        <v>35.79</v>
      </c>
      <c r="Q7" s="38">
        <v>80.61</v>
      </c>
      <c r="R7" s="38">
        <v>2910</v>
      </c>
      <c r="S7" s="38">
        <v>8477</v>
      </c>
      <c r="T7" s="38">
        <v>330.37</v>
      </c>
      <c r="U7" s="38">
        <v>25.66</v>
      </c>
      <c r="V7" s="38">
        <v>3001</v>
      </c>
      <c r="W7" s="38">
        <v>1.35</v>
      </c>
      <c r="X7" s="38">
        <v>2222.96</v>
      </c>
      <c r="Y7" s="38">
        <v>76.34</v>
      </c>
      <c r="Z7" s="38">
        <v>76.37</v>
      </c>
      <c r="AA7" s="38">
        <v>77.89</v>
      </c>
      <c r="AB7" s="38">
        <v>76.38</v>
      </c>
      <c r="AC7" s="38">
        <v>77.180000000000007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1162.3599999999999</v>
      </c>
      <c r="BL7" s="38">
        <v>1047.6500000000001</v>
      </c>
      <c r="BM7" s="38">
        <v>1124.26</v>
      </c>
      <c r="BN7" s="38">
        <v>1048.23</v>
      </c>
      <c r="BO7" s="38">
        <v>1130.42</v>
      </c>
      <c r="BP7" s="38">
        <v>682.51</v>
      </c>
      <c r="BQ7" s="38">
        <v>64.27</v>
      </c>
      <c r="BR7" s="38">
        <v>69.22</v>
      </c>
      <c r="BS7" s="38">
        <v>63.63</v>
      </c>
      <c r="BT7" s="38">
        <v>54.03</v>
      </c>
      <c r="BU7" s="38">
        <v>64.36</v>
      </c>
      <c r="BV7" s="38">
        <v>68.209999999999994</v>
      </c>
      <c r="BW7" s="38">
        <v>74.040000000000006</v>
      </c>
      <c r="BX7" s="38">
        <v>80.58</v>
      </c>
      <c r="BY7" s="38">
        <v>78.92</v>
      </c>
      <c r="BZ7" s="38">
        <v>74.17</v>
      </c>
      <c r="CA7" s="38">
        <v>100.34</v>
      </c>
      <c r="CB7" s="38">
        <v>227.6</v>
      </c>
      <c r="CC7" s="38">
        <v>201.92</v>
      </c>
      <c r="CD7" s="38">
        <v>214.47</v>
      </c>
      <c r="CE7" s="38">
        <v>294.58</v>
      </c>
      <c r="CF7" s="38">
        <v>247.09</v>
      </c>
      <c r="CG7" s="38">
        <v>250.84</v>
      </c>
      <c r="CH7" s="38">
        <v>235.61</v>
      </c>
      <c r="CI7" s="38">
        <v>216.21</v>
      </c>
      <c r="CJ7" s="38">
        <v>220.31</v>
      </c>
      <c r="CK7" s="38">
        <v>230.95</v>
      </c>
      <c r="CL7" s="38">
        <v>136.15</v>
      </c>
      <c r="CM7" s="38">
        <v>45.71</v>
      </c>
      <c r="CN7" s="38">
        <v>46</v>
      </c>
      <c r="CO7" s="38">
        <v>47.82</v>
      </c>
      <c r="CP7" s="38">
        <v>46.06</v>
      </c>
      <c r="CQ7" s="38">
        <v>45.59</v>
      </c>
      <c r="CR7" s="38">
        <v>49.39</v>
      </c>
      <c r="CS7" s="38">
        <v>49.25</v>
      </c>
      <c r="CT7" s="38">
        <v>50.24</v>
      </c>
      <c r="CU7" s="38">
        <v>49.68</v>
      </c>
      <c r="CV7" s="38">
        <v>49.27</v>
      </c>
      <c r="CW7" s="38">
        <v>59.64</v>
      </c>
      <c r="CX7" s="38">
        <v>77.099999999999994</v>
      </c>
      <c r="CY7" s="38">
        <v>78.489999999999995</v>
      </c>
      <c r="CZ7" s="38">
        <v>79.84</v>
      </c>
      <c r="DA7" s="38">
        <v>80.63</v>
      </c>
      <c r="DB7" s="38">
        <v>82.31</v>
      </c>
      <c r="DC7" s="38">
        <v>83.96</v>
      </c>
      <c r="DD7" s="38">
        <v>84.12</v>
      </c>
      <c r="DE7" s="38">
        <v>84.17</v>
      </c>
      <c r="DF7" s="38">
        <v>83.35</v>
      </c>
      <c r="DG7" s="38">
        <v>83.16</v>
      </c>
      <c r="DH7" s="38">
        <v>95.35</v>
      </c>
      <c r="DI7" s="38"/>
      <c r="DJ7" s="38"/>
      <c r="DK7" s="38"/>
      <c r="DL7" s="38"/>
      <c r="DM7" s="38"/>
      <c r="DN7" s="38"/>
      <c r="DO7" s="38"/>
      <c r="DP7" s="38"/>
      <c r="DQ7" s="38"/>
      <c r="DR7" s="38"/>
      <c r="DS7" s="38"/>
      <c r="DT7" s="38"/>
      <c r="DU7" s="38"/>
      <c r="DV7" s="38"/>
      <c r="DW7" s="38"/>
      <c r="DX7" s="38"/>
      <c r="DY7" s="38"/>
      <c r="DZ7" s="38"/>
      <c r="EA7" s="38"/>
      <c r="EB7" s="38"/>
      <c r="EC7" s="38"/>
      <c r="ED7" s="38"/>
      <c r="EE7" s="38">
        <v>0.67</v>
      </c>
      <c r="EF7" s="38">
        <v>0</v>
      </c>
      <c r="EG7" s="38">
        <v>0</v>
      </c>
      <c r="EH7" s="38">
        <v>0</v>
      </c>
      <c r="EI7" s="38">
        <v>0</v>
      </c>
      <c r="EJ7" s="38">
        <v>0.15</v>
      </c>
      <c r="EK7" s="38">
        <v>0.1</v>
      </c>
      <c r="EL7" s="38">
        <v>0.13</v>
      </c>
      <c r="EM7" s="38">
        <v>0.12</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109</v>
      </c>
    </row>
    <row r="12" spans="1:145" x14ac:dyDescent="0.15">
      <c r="B12">
        <v>1</v>
      </c>
      <c r="C12">
        <v>1</v>
      </c>
      <c r="D12">
        <v>1</v>
      </c>
      <c r="E12">
        <v>1</v>
      </c>
      <c r="F12">
        <v>1</v>
      </c>
      <c r="G12" t="s">
        <v>110</v>
      </c>
    </row>
    <row r="13" spans="1:145" x14ac:dyDescent="0.15">
      <c r="B13" t="s">
        <v>111</v>
      </c>
      <c r="C13" t="s">
        <v>111</v>
      </c>
      <c r="D13" t="s">
        <v>112</v>
      </c>
      <c r="E13" t="s">
        <v>111</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R0212-54</cp:lastModifiedBy>
  <dcterms:created xsi:type="dcterms:W3CDTF">2020-12-04T02:43:09Z</dcterms:created>
  <dcterms:modified xsi:type="dcterms:W3CDTF">2021-01-27T07:13:38Z</dcterms:modified>
  <cp:category/>
</cp:coreProperties>
</file>