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山辺町\Desktop\aita\決算統計関係\R2\経営比較分析表\"/>
    </mc:Choice>
  </mc:AlternateContent>
  <xr:revisionPtr revIDLastSave="0" documentId="13_ncr:1_{C2660BA5-7D3D-4125-AA32-0A42DA4DA53E}" xr6:coauthVersionLast="46" xr6:coauthVersionMax="46" xr10:uidLastSave="{00000000-0000-0000-0000-000000000000}"/>
  <workbookProtection workbookAlgorithmName="SHA-512" workbookHashValue="0HrJb4kcOBn59jvMisQy/PmRRvTNoGuyFtsWrUCZ6TrcnxU2E6VaAr+QhZa6BKhVwxHBNUSGy0QQgaMmBimr4Q==" workbookSaltValue="P5PdpmFzcEASFtofsuzJ4w=="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<sst xmlns="http://schemas.openxmlformats.org/spreadsheetml/2006/main" count="233" uniqueCount="118">
  <si>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</si>
  <si>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</si>
  <si>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</si>
  <si>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</si>
  <si>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</si>
  <si>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</si>
  <si>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</si>
  <si>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</si>
  <si>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</si>
  <si>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</si>
  <si>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</si>
  <si>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</si>
  <si>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</si>
  <si>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</si>
  <si>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</si>
  <si>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</si>
  <si>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</si>
  <si>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</si>
  <si>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</si>
  <si>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</si>
  <si>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</si>
  <si>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</si>
  <si>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</si>
  <si>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</si>
  <si>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</si>
  <si>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</si>
  <si>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</si>
  <si>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</si>
  <si>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</si>
  <si>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</si>
  <si>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</si>
  <si>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</si>
  <si>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</si>
  <si>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</si>
  <si>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</si>
  <si>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</si>
  <si>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</si>
  <si>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</si>
  <si>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</si>
  <si>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</si>
  <si>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</si>
  <si>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</si>
  <si>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</si>
  <si>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</si>
  <si>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</si>
  <si>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</si>
  <si>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</si>
  <si>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</si>
  <si>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</si>
  <si>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</si>
  <si>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</si>
  <si>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</si>
  <si>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</si>
  <si>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</si>
  <si>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</si>
  <si>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</si>
  <si>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</si>
  <si>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</si>
  <si>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</si>
  <si>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</si>
  <si>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</si>
  <si>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</si>
  <si>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</si>
  <si>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</si>
  <si>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</si>
  <si>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</si>
  <si>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</si>
  <si>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</si>
  <si>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</si>
  <si>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</si>
  <si>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</si>
  <si>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</si>
  <si>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</si>
  <si>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</si>
  <si>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</si>
  <si>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</si>
  <si>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</si>
  <si>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</si>
  <si>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</si>
  <si>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</si>
  <si>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</si>
  <si>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</si>
  <si>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</si>
  <si>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</si>
  <si>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</si>
  <si>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</si>
  <si>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</si>
  <si>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</si>
  <si>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</si>
  <si>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</si>
  <si>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</si>
  <si>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</si>
  <si>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</si>
  <si>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</si>
  <si>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</si>
  <si>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</si>
  <si>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山辺町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</si>
  <si>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</si>
  <si>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</si>
  <si>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</si>
  <si>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</si>
  <si>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</si>
  <si>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</si>
  <si>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</si>
  <si>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</si>
  <si>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</si>
  <si>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</si>
  <si>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</si>
  <si>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</si>
  <si>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</si>
  <si>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</si>
  <si>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</si>
  <si>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</si>
  <si>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</si>
  <si>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</si>
  <si>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平成10年の供用開始から時間が経過し、施設及び管路の老朽化が進んでおり、年数回故障や漏水が発生している。異常が発生した場合には連絡が入り次第、ただちに原因究明と修理等をその都度実施しているが、耐用年数が経過していないため、新たな管渠の布設という事でなく修繕としての入れ替えで対応している。また復旧までは給水タンクでの対応などで断水対策をしている。</t>
    <rPh sb="0" eb="2">
      <t>ヘイセイ</t>
    </rPh>
    <rPh sb="4" eb="5">
      <t>ネン</t>
    </rPh>
    <rPh sb="6" eb="8">
      <t>キョウヨウ</t>
    </rPh>
    <rPh sb="8" eb="10">
      <t>カイシ</t>
    </rPh>
    <rPh sb="12" eb="14">
      <t>ジカン</t>
    </rPh>
    <rPh sb="15" eb="17">
      <t>ケイカ</t>
    </rPh>
    <rPh sb="19" eb="21">
      <t>シセツ</t>
    </rPh>
    <rPh sb="21" eb="22">
      <t>オヨ</t>
    </rPh>
    <rPh sb="23" eb="25">
      <t>カンロ</t>
    </rPh>
    <rPh sb="26" eb="29">
      <t>ロウキュウカ</t>
    </rPh>
    <rPh sb="30" eb="31">
      <t>スス</t>
    </rPh>
    <rPh sb="36" eb="37">
      <t>ネン</t>
    </rPh>
    <rPh sb="37" eb="39">
      <t>スウカイ</t>
    </rPh>
    <rPh sb="39" eb="41">
      <t>コショウ</t>
    </rPh>
    <rPh sb="42" eb="44">
      <t>ロウスイ</t>
    </rPh>
    <rPh sb="45" eb="47">
      <t>ハッセイ</t>
    </rPh>
    <rPh sb="52" eb="54">
      <t>イジョウ</t>
    </rPh>
    <rPh sb="55" eb="57">
      <t>ハッセイ</t>
    </rPh>
    <rPh sb="59" eb="61">
      <t>バアイ</t>
    </rPh>
    <rPh sb="63" eb="65">
      <t>レンラク</t>
    </rPh>
    <rPh sb="66" eb="67">
      <t>ハイ</t>
    </rPh>
    <rPh sb="68" eb="70">
      <t>シダイ</t>
    </rPh>
    <rPh sb="75" eb="77">
      <t>ゲンイン</t>
    </rPh>
    <rPh sb="77" eb="79">
      <t>キュウメイ</t>
    </rPh>
    <rPh sb="80" eb="82">
      <t>シュウリ</t>
    </rPh>
    <rPh sb="82" eb="83">
      <t>トウ</t>
    </rPh>
    <rPh sb="86" eb="88">
      <t>ツド</t>
    </rPh>
    <rPh sb="88" eb="90">
      <t>ジッシ</t>
    </rPh>
    <rPh sb="96" eb="98">
      <t>タイヨウ</t>
    </rPh>
    <rPh sb="98" eb="100">
      <t>ネンスウ</t>
    </rPh>
    <rPh sb="101" eb="103">
      <t>ケイカ</t>
    </rPh>
    <rPh sb="111" eb="112">
      <t>アラ</t>
    </rPh>
    <rPh sb="114" eb="116">
      <t>カンキョ</t>
    </rPh>
    <rPh sb="117" eb="119">
      <t>フセツ</t>
    </rPh>
    <rPh sb="122" eb="123">
      <t>コト</t>
    </rPh>
    <rPh sb="126" eb="128">
      <t>シュウゼン</t>
    </rPh>
    <rPh sb="132" eb="133">
      <t>イ</t>
    </rPh>
    <rPh sb="134" eb="135">
      <t>カ</t>
    </rPh>
    <rPh sb="137" eb="139">
      <t>タイオウ</t>
    </rPh>
    <rPh sb="146" eb="148">
      <t>フッキュウ</t>
    </rPh>
    <rPh sb="151" eb="153">
      <t>キュウスイ</t>
    </rPh>
    <rPh sb="158" eb="160">
      <t>タイオウ</t>
    </rPh>
    <rPh sb="163" eb="165">
      <t>ダンスイ</t>
    </rPh>
    <rPh sb="165" eb="167">
      <t>タイサク</t>
    </rPh>
    <phoneticPr fontId="4"/>
  </si>
  <si>
    <t>　施設の老朽化等に伴う漏水や故障の対応が課題である。また、管路更新等については財源の確保や受益者負担の点からも困難が予想されるが、料金の改定による受益者負担の適切化を推進し、健全経営を図るべく努力してゆく。</t>
    <rPh sb="1" eb="3">
      <t>シセツ</t>
    </rPh>
    <rPh sb="4" eb="6">
      <t>ロウキュウ</t>
    </rPh>
    <rPh sb="6" eb="7">
      <t>カ</t>
    </rPh>
    <rPh sb="7" eb="8">
      <t>トウ</t>
    </rPh>
    <rPh sb="9" eb="10">
      <t>トモナ</t>
    </rPh>
    <rPh sb="11" eb="13">
      <t>ロウスイ</t>
    </rPh>
    <rPh sb="14" eb="16">
      <t>コショウ</t>
    </rPh>
    <rPh sb="17" eb="19">
      <t>タイオウ</t>
    </rPh>
    <rPh sb="20" eb="22">
      <t>カダイ</t>
    </rPh>
    <rPh sb="29" eb="31">
      <t>カンロ</t>
    </rPh>
    <rPh sb="31" eb="33">
      <t>コウシン</t>
    </rPh>
    <rPh sb="33" eb="34">
      <t>ナド</t>
    </rPh>
    <rPh sb="39" eb="41">
      <t>ザイゲン</t>
    </rPh>
    <rPh sb="42" eb="44">
      <t>カクホ</t>
    </rPh>
    <rPh sb="45" eb="48">
      <t>ジュエキシャ</t>
    </rPh>
    <rPh sb="48" eb="50">
      <t>フタン</t>
    </rPh>
    <rPh sb="51" eb="52">
      <t>テン</t>
    </rPh>
    <rPh sb="55" eb="57">
      <t>コンナン</t>
    </rPh>
    <rPh sb="58" eb="60">
      <t>ヨソウ</t>
    </rPh>
    <rPh sb="65" eb="67">
      <t>リョウキン</t>
    </rPh>
    <rPh sb="68" eb="70">
      <t>カイテイ</t>
    </rPh>
    <rPh sb="73" eb="76">
      <t>ジュエキシャ</t>
    </rPh>
    <rPh sb="76" eb="78">
      <t>フタン</t>
    </rPh>
    <rPh sb="79" eb="82">
      <t>テキセツカ</t>
    </rPh>
    <rPh sb="83" eb="85">
      <t>スイシン</t>
    </rPh>
    <rPh sb="87" eb="89">
      <t>ケンゼン</t>
    </rPh>
    <rPh sb="89" eb="91">
      <t>ケイエイ</t>
    </rPh>
    <rPh sb="92" eb="93">
      <t>ハカ</t>
    </rPh>
    <rPh sb="96" eb="98">
      <t>ドリョク</t>
    </rPh>
    <phoneticPr fontId="4"/>
  </si>
  <si>
    <t xml:space="preserve">【収益的収支比率】
平成30年度から、令和2年度の法適用に向けて移行支援と経営戦略策定の業務委託を発注しており、収益的支出の大部分を占めるため、令和元年度の収益的収支比率は例年を大きく下回った。令和2年度からは、例年並みの水準に戻る見込みである。
【企業債残高対給水収益比率】
法適用移行のため、平成30年度から適用債を借り入れている。建設事業に伴う借り入れはないため、類似団体平均値より低くなったと思われる。起債元金償還に伴い、徐々に減衰する見込みである。
【料金回収率】
令和元年度は法適化の委託料の増に伴い、給水原価が例年よりも高くなったことに加え、打切り決算により収入期間が短縮されたことや有収水量の減が収入減に繋がり、類似団体平均値を下回ってしまった。
【施設利用率・有収率】
給水区域の人口減少に伴い継続的に配水量が減少し、施設利用率が減少傾向にある。一方、有収率は向上し、効率的に給水できているといえる。
</t>
    <rPh sb="1" eb="4">
      <t>シュウエキテキ</t>
    </rPh>
    <rPh sb="4" eb="6">
      <t>シュウシ</t>
    </rPh>
    <rPh sb="6" eb="8">
      <t>ヒリツ</t>
    </rPh>
    <rPh sb="10" eb="12">
      <t>ヘイセイ</t>
    </rPh>
    <rPh sb="14" eb="16">
      <t>ネンド</t>
    </rPh>
    <rPh sb="19" eb="21">
      <t>レイワ</t>
    </rPh>
    <rPh sb="22" eb="24">
      <t>ネンド</t>
    </rPh>
    <rPh sb="25" eb="26">
      <t>ホウ</t>
    </rPh>
    <rPh sb="26" eb="28">
      <t>テキヨウ</t>
    </rPh>
    <rPh sb="29" eb="30">
      <t>ム</t>
    </rPh>
    <rPh sb="32" eb="34">
      <t>イコウ</t>
    </rPh>
    <rPh sb="34" eb="36">
      <t>シエン</t>
    </rPh>
    <rPh sb="37" eb="39">
      <t>ケイエイ</t>
    </rPh>
    <rPh sb="39" eb="41">
      <t>センリャク</t>
    </rPh>
    <rPh sb="41" eb="43">
      <t>サクテイ</t>
    </rPh>
    <rPh sb="44" eb="46">
      <t>ギョウム</t>
    </rPh>
    <rPh sb="46" eb="48">
      <t>イタク</t>
    </rPh>
    <rPh sb="49" eb="51">
      <t>ハッチュウ</t>
    </rPh>
    <rPh sb="56" eb="58">
      <t>シュウエキ</t>
    </rPh>
    <rPh sb="58" eb="59">
      <t>テキ</t>
    </rPh>
    <rPh sb="59" eb="61">
      <t>シシュツ</t>
    </rPh>
    <rPh sb="62" eb="65">
      <t>ダイブブン</t>
    </rPh>
    <rPh sb="66" eb="67">
      <t>シ</t>
    </rPh>
    <rPh sb="72" eb="74">
      <t>レイワ</t>
    </rPh>
    <rPh sb="74" eb="76">
      <t>ガンネン</t>
    </rPh>
    <rPh sb="76" eb="77">
      <t>ド</t>
    </rPh>
    <rPh sb="78" eb="85">
      <t>シュウエキテキシュウシヒリツ</t>
    </rPh>
    <rPh sb="86" eb="88">
      <t>レイネン</t>
    </rPh>
    <rPh sb="89" eb="90">
      <t>オオ</t>
    </rPh>
    <rPh sb="92" eb="94">
      <t>シタマワ</t>
    </rPh>
    <rPh sb="97" eb="99">
      <t>レイワ</t>
    </rPh>
    <rPh sb="100" eb="102">
      <t>ネンド</t>
    </rPh>
    <rPh sb="106" eb="108">
      <t>レイネン</t>
    </rPh>
    <rPh sb="108" eb="109">
      <t>ナ</t>
    </rPh>
    <rPh sb="111" eb="113">
      <t>スイジュン</t>
    </rPh>
    <rPh sb="114" eb="115">
      <t>モド</t>
    </rPh>
    <rPh sb="116" eb="118">
      <t>ミコ</t>
    </rPh>
    <rPh sb="125" eb="127">
      <t>キギョウ</t>
    </rPh>
    <rPh sb="127" eb="128">
      <t>サイ</t>
    </rPh>
    <rPh sb="128" eb="130">
      <t>ザンダカ</t>
    </rPh>
    <rPh sb="130" eb="131">
      <t>タイ</t>
    </rPh>
    <rPh sb="131" eb="133">
      <t>キュウスイ</t>
    </rPh>
    <rPh sb="133" eb="135">
      <t>シュウエキ</t>
    </rPh>
    <rPh sb="135" eb="137">
      <t>ヒリツ</t>
    </rPh>
    <rPh sb="139" eb="140">
      <t>ホウ</t>
    </rPh>
    <rPh sb="140" eb="142">
      <t>テキヨウ</t>
    </rPh>
    <rPh sb="142" eb="144">
      <t>イコウ</t>
    </rPh>
    <rPh sb="148" eb="150">
      <t>ヘイセイ</t>
    </rPh>
    <rPh sb="152" eb="154">
      <t>ネンド</t>
    </rPh>
    <rPh sb="156" eb="158">
      <t>テキヨウ</t>
    </rPh>
    <rPh sb="158" eb="159">
      <t>サイ</t>
    </rPh>
    <rPh sb="160" eb="161">
      <t>カ</t>
    </rPh>
    <rPh sb="162" eb="163">
      <t>イ</t>
    </rPh>
    <rPh sb="168" eb="170">
      <t>ケンセツ</t>
    </rPh>
    <rPh sb="170" eb="172">
      <t>ジギョウ</t>
    </rPh>
    <rPh sb="173" eb="174">
      <t>トモナ</t>
    </rPh>
    <rPh sb="175" eb="176">
      <t>カ</t>
    </rPh>
    <rPh sb="177" eb="178">
      <t>イ</t>
    </rPh>
    <rPh sb="185" eb="187">
      <t>ルイジ</t>
    </rPh>
    <rPh sb="187" eb="189">
      <t>ダンタイ</t>
    </rPh>
    <rPh sb="189" eb="192">
      <t>ヘイキンチ</t>
    </rPh>
    <rPh sb="194" eb="195">
      <t>ヒク</t>
    </rPh>
    <rPh sb="200" eb="201">
      <t>オモ</t>
    </rPh>
    <rPh sb="205" eb="207">
      <t>キサイ</t>
    </rPh>
    <rPh sb="207" eb="209">
      <t>ガンキン</t>
    </rPh>
    <rPh sb="209" eb="211">
      <t>ショウカン</t>
    </rPh>
    <rPh sb="212" eb="213">
      <t>トモナ</t>
    </rPh>
    <rPh sb="215" eb="217">
      <t>ジョジョ</t>
    </rPh>
    <rPh sb="218" eb="220">
      <t>ゲンスイ</t>
    </rPh>
    <rPh sb="222" eb="224">
      <t>ミコ</t>
    </rPh>
    <rPh sb="231" eb="233">
      <t>リョウキン</t>
    </rPh>
    <rPh sb="233" eb="235">
      <t>カイシュウ</t>
    </rPh>
    <rPh sb="235" eb="236">
      <t>リツ</t>
    </rPh>
    <rPh sb="238" eb="240">
      <t>レイワ</t>
    </rPh>
    <rPh sb="240" eb="242">
      <t>ガンネン</t>
    </rPh>
    <rPh sb="242" eb="243">
      <t>ド</t>
    </rPh>
    <rPh sb="244" eb="245">
      <t>ホウ</t>
    </rPh>
    <rPh sb="245" eb="246">
      <t>テキ</t>
    </rPh>
    <rPh sb="246" eb="247">
      <t>カ</t>
    </rPh>
    <rPh sb="248" eb="251">
      <t>イタクリョウ</t>
    </rPh>
    <rPh sb="252" eb="253">
      <t>ゾウ</t>
    </rPh>
    <rPh sb="254" eb="255">
      <t>トモナ</t>
    </rPh>
    <rPh sb="257" eb="259">
      <t>キュウスイ</t>
    </rPh>
    <rPh sb="259" eb="261">
      <t>ゲンカ</t>
    </rPh>
    <rPh sb="262" eb="264">
      <t>レイネン</t>
    </rPh>
    <rPh sb="267" eb="268">
      <t>タカ</t>
    </rPh>
    <rPh sb="275" eb="276">
      <t>クワ</t>
    </rPh>
    <rPh sb="278" eb="280">
      <t>ウチキ</t>
    </rPh>
    <rPh sb="281" eb="283">
      <t>ケッサン</t>
    </rPh>
    <rPh sb="286" eb="288">
      <t>シュウニュウ</t>
    </rPh>
    <rPh sb="288" eb="290">
      <t>キカン</t>
    </rPh>
    <rPh sb="291" eb="293">
      <t>タンシュク</t>
    </rPh>
    <rPh sb="299" eb="301">
      <t>ユウシュウ</t>
    </rPh>
    <rPh sb="301" eb="303">
      <t>スイリョウ</t>
    </rPh>
    <rPh sb="304" eb="305">
      <t>ゲン</t>
    </rPh>
    <rPh sb="306" eb="309">
      <t>シュウニュウゲン</t>
    </rPh>
    <rPh sb="310" eb="311">
      <t>ツナ</t>
    </rPh>
    <rPh sb="314" eb="316">
      <t>ルイジ</t>
    </rPh>
    <rPh sb="316" eb="318">
      <t>ダンタイ</t>
    </rPh>
    <rPh sb="318" eb="321">
      <t>ヘイキンチ</t>
    </rPh>
    <rPh sb="322" eb="324">
      <t>シタマワ</t>
    </rPh>
    <rPh sb="333" eb="335">
      <t>シセツ</t>
    </rPh>
    <rPh sb="335" eb="337">
      <t>リヨウ</t>
    </rPh>
    <rPh sb="337" eb="338">
      <t>リツ</t>
    </rPh>
    <rPh sb="339" eb="342">
      <t>ユウシュウリツ</t>
    </rPh>
    <rPh sb="344" eb="346">
      <t>キュウスイ</t>
    </rPh>
    <rPh sb="346" eb="348">
      <t>クイキ</t>
    </rPh>
    <rPh sb="349" eb="351">
      <t>ジンコウ</t>
    </rPh>
    <rPh sb="351" eb="353">
      <t>ゲンショウ</t>
    </rPh>
    <rPh sb="354" eb="355">
      <t>トモナ</t>
    </rPh>
    <rPh sb="356" eb="359">
      <t>ケイゾクテキ</t>
    </rPh>
    <rPh sb="360" eb="362">
      <t>ハイスイ</t>
    </rPh>
    <rPh sb="362" eb="363">
      <t>リョウ</t>
    </rPh>
    <rPh sb="364" eb="366">
      <t>ゲンショウ</t>
    </rPh>
    <rPh sb="368" eb="370">
      <t>シセツ</t>
    </rPh>
    <rPh sb="370" eb="372">
      <t>リヨウ</t>
    </rPh>
    <rPh sb="372" eb="373">
      <t>リツ</t>
    </rPh>
    <rPh sb="374" eb="376">
      <t>ゲンショウ</t>
    </rPh>
    <rPh sb="376" eb="378">
      <t>ケイコウ</t>
    </rPh>
    <rPh sb="382" eb="384">
      <t>イッポウ</t>
    </rPh>
    <rPh sb="385" eb="388">
      <t>ユウシュウリツ</t>
    </rPh>
    <rPh sb="389" eb="391">
      <t>コウジョウ</t>
    </rPh>
    <rPh sb="393" eb="396">
      <t>コウリツテキ</t>
    </rPh>
    <rPh sb="397" eb="399">
      <t>キュウスイ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</si>
</sst>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AB-4F13-B4FB-6D8C8FC5A36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76AB-4F13-B4FB-6D8C8FC5A36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37.31</c:v>
                </c:pt>
                <c:pt idx="1">
                  <c:v>36.74</c:v>
                </c:pt>
                <c:pt idx="2">
                  <c:v>44.83</c:v>
                </c:pt>
                <c:pt idx="3">
                  <c:v>28.19</c:v>
                </c:pt>
                <c:pt idx="4">
                  <c:v>22.71</c:v>
                </c:pt>
              </c:numCache>
            </c:numRef>
          </c:val>
          <c:extLst>
            <c:ext xmlns:c16="http://schemas.microsoft.com/office/drawing/2014/chart" uri="{C3380CC4-5D6E-409C-BE32-E72D297353CC}">
              <c16:uniqueId val="{00000000-9C9C-4CE7-92B2-31131DF6E22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9C9C-4CE7-92B2-31131DF6E22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50.93</c:v>
                </c:pt>
                <c:pt idx="1">
                  <c:v>47.36</c:v>
                </c:pt>
                <c:pt idx="2">
                  <c:v>42.9</c:v>
                </c:pt>
                <c:pt idx="3">
                  <c:v>61.72</c:v>
                </c:pt>
                <c:pt idx="4">
                  <c:v>70.97</c:v>
                </c:pt>
              </c:numCache>
            </c:numRef>
          </c:val>
          <c:extLst>
            <c:ext xmlns:c16="http://schemas.microsoft.com/office/drawing/2014/chart" uri="{C3380CC4-5D6E-409C-BE32-E72D297353CC}">
              <c16:uniqueId val="{00000000-E23E-45D5-9247-999F3AECF4E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E23E-45D5-9247-999F3AECF4E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111.8</c:v>
                </c:pt>
                <c:pt idx="1">
                  <c:v>126.98</c:v>
                </c:pt>
                <c:pt idx="2">
                  <c:v>108.98</c:v>
                </c:pt>
                <c:pt idx="3">
                  <c:v>80.27</c:v>
                </c:pt>
                <c:pt idx="4">
                  <c:v>55.95</c:v>
                </c:pt>
              </c:numCache>
            </c:numRef>
          </c:val>
          <c:extLst>
            <c:ext xmlns:c16="http://schemas.microsoft.com/office/drawing/2014/chart" uri="{C3380CC4-5D6E-409C-BE32-E72D297353CC}">
              <c16:uniqueId val="{00000000-7678-40EC-8A81-29A3F6EE6563}"/>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7678-40EC-8A81-29A3F6EE6563}"/>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90-436D-B974-24415B94E91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90-436D-B974-24415B94E91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58-4548-97E0-B2D599E1F35F}"/>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58-4548-97E0-B2D599E1F35F}"/>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D0-4D33-AF3C-E4A52BDAC87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D0-4D33-AF3C-E4A52BDAC87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2D-475B-BC3E-C0EDAC12B07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2D-475B-BC3E-C0EDAC12B07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formatCode="#,##0.00;&quot;△&quot;#,##0.00;&quot;-&quot;">
                  <c:v>9.01</c:v>
                </c:pt>
                <c:pt idx="3" formatCode="#,##0.00;&quot;△&quot;#,##0.00;&quot;-&quot;">
                  <c:v>55.19</c:v>
                </c:pt>
                <c:pt idx="4" formatCode="#,##0.00;&quot;△&quot;#,##0.00;&quot;-&quot;">
                  <c:v>238.68</c:v>
                </c:pt>
              </c:numCache>
            </c:numRef>
          </c:val>
          <c:extLst>
            <c:ext xmlns:c16="http://schemas.microsoft.com/office/drawing/2014/chart" uri="{C3380CC4-5D6E-409C-BE32-E72D297353CC}">
              <c16:uniqueId val="{00000000-BAF9-4CCE-B379-550AAEE056C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BAF9-4CCE-B379-550AAEE056C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107.8</c:v>
                </c:pt>
                <c:pt idx="1">
                  <c:v>125.2</c:v>
                </c:pt>
                <c:pt idx="2">
                  <c:v>102.68</c:v>
                </c:pt>
                <c:pt idx="3">
                  <c:v>66.77</c:v>
                </c:pt>
                <c:pt idx="4">
                  <c:v>31.03</c:v>
                </c:pt>
              </c:numCache>
            </c:numRef>
          </c:val>
          <c:extLst>
            <c:ext xmlns:c16="http://schemas.microsoft.com/office/drawing/2014/chart" uri="{C3380CC4-5D6E-409C-BE32-E72D297353CC}">
              <c16:uniqueId val="{00000000-F3CD-4BAA-847C-FA06E9FE9DF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F3CD-4BAA-847C-FA06E9FE9DF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266.05</c:v>
                </c:pt>
                <c:pt idx="1">
                  <c:v>236.22</c:v>
                </c:pt>
                <c:pt idx="2">
                  <c:v>257.62</c:v>
                </c:pt>
                <c:pt idx="3">
                  <c:v>428.8</c:v>
                </c:pt>
                <c:pt idx="4">
                  <c:v>858.47</c:v>
                </c:pt>
              </c:numCache>
            </c:numRef>
          </c:val>
          <c:extLst>
            <c:ext xmlns:c16="http://schemas.microsoft.com/office/drawing/2014/chart" uri="{C3380CC4-5D6E-409C-BE32-E72D297353CC}">
              <c16:uniqueId val="{00000000-39AB-436E-B0D9-27F8570612A8}"/>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39AB-436E-B0D9-27F8570612A8}"/>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6" t="str">
        <f>データ!H6</f>
        <v>山形県　山辺町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3" t="s">
        <v>1</v>
      </c>
      <c r="C7" s="73"/>
      <c r="D7" s="73"/>
      <c r="E7" s="73"/>
      <c r="F7" s="73"/>
      <c r="G7" s="73"/>
      <c r="H7" s="73"/>
      <c r="I7" s="73" t="s">
        <v>2</v>
      </c>
      <c r="J7" s="73"/>
      <c r="K7" s="73"/>
      <c r="L7" s="73"/>
      <c r="M7" s="73"/>
      <c r="N7" s="73"/>
      <c r="O7" s="73"/>
      <c r="P7" s="73" t="s">
        <v>3</v>
      </c>
      <c r="Q7" s="73"/>
      <c r="R7" s="73"/>
      <c r="S7" s="73"/>
      <c r="T7" s="73"/>
      <c r="U7" s="73"/>
      <c r="V7" s="73"/>
      <c r="W7" s="73" t="s">
        <v>4</v>
      </c>
      <c r="X7" s="73"/>
      <c r="Y7" s="73"/>
      <c r="Z7" s="73"/>
      <c r="AA7" s="73"/>
      <c r="AB7" s="73"/>
      <c r="AC7" s="73"/>
      <c r="AD7" s="73" t="s">
        <v>5</v>
      </c>
      <c r="AE7" s="73"/>
      <c r="AF7" s="73"/>
      <c r="AG7" s="73"/>
      <c r="AH7" s="73"/>
      <c r="AI7" s="73"/>
      <c r="AJ7" s="73"/>
      <c r="AK7" s="2"/>
      <c r="AL7" s="73" t="s">
        <v>6</v>
      </c>
      <c r="AM7" s="73"/>
      <c r="AN7" s="73"/>
      <c r="AO7" s="73"/>
      <c r="AP7" s="73"/>
      <c r="AQ7" s="73"/>
      <c r="AR7" s="73"/>
      <c r="AS7" s="73"/>
      <c r="AT7" s="73" t="s">
        <v>7</v>
      </c>
      <c r="AU7" s="73"/>
      <c r="AV7" s="73"/>
      <c r="AW7" s="73"/>
      <c r="AX7" s="73"/>
      <c r="AY7" s="73"/>
      <c r="AZ7" s="73"/>
      <c r="BA7" s="73"/>
      <c r="BB7" s="73" t="s">
        <v>8</v>
      </c>
      <c r="BC7" s="73"/>
      <c r="BD7" s="73"/>
      <c r="BE7" s="73"/>
      <c r="BF7" s="73"/>
      <c r="BG7" s="73"/>
      <c r="BH7" s="73"/>
      <c r="BI7" s="73"/>
      <c r="BJ7" s="3"/>
      <c r="BK7" s="3"/>
      <c r="BL7" s="4" t="s">
        <v>9</v>
      </c>
      <c r="BM7" s="5"/>
      <c r="BN7" s="5"/>
      <c r="BO7" s="5"/>
      <c r="BP7" s="5"/>
      <c r="BQ7" s="5"/>
      <c r="BR7" s="5"/>
      <c r="BS7" s="5"/>
      <c r="BT7" s="5"/>
      <c r="BU7" s="5"/>
      <c r="BV7" s="5"/>
      <c r="BW7" s="5"/>
      <c r="BX7" s="5"/>
      <c r="BY7" s="6"/>
    </row>
    <row r="8" spans="1:78" ht="18.75" customHeight="1" x14ac:dyDescent="0.15">
      <c r="A8" s="2"/>
      <c r="B8" s="74" t="str">
        <f>データ!$I$6</f>
        <v>法非適用</v>
      </c>
      <c r="C8" s="74"/>
      <c r="D8" s="74"/>
      <c r="E8" s="74"/>
      <c r="F8" s="74"/>
      <c r="G8" s="74"/>
      <c r="H8" s="74"/>
      <c r="I8" s="74" t="str">
        <f>データ!$J$6</f>
        <v>水道事業</v>
      </c>
      <c r="J8" s="74"/>
      <c r="K8" s="74"/>
      <c r="L8" s="74"/>
      <c r="M8" s="74"/>
      <c r="N8" s="74"/>
      <c r="O8" s="74"/>
      <c r="P8" s="74" t="str">
        <f>データ!$K$6</f>
        <v>簡易水道事業</v>
      </c>
      <c r="Q8" s="74"/>
      <c r="R8" s="74"/>
      <c r="S8" s="74"/>
      <c r="T8" s="74"/>
      <c r="U8" s="74"/>
      <c r="V8" s="74"/>
      <c r="W8" s="74" t="str">
        <f>データ!$L$6</f>
        <v>D4</v>
      </c>
      <c r="X8" s="74"/>
      <c r="Y8" s="74"/>
      <c r="Z8" s="74"/>
      <c r="AA8" s="74"/>
      <c r="AB8" s="74"/>
      <c r="AC8" s="74"/>
      <c r="AD8" s="74" t="str">
        <f>データ!$M$6</f>
        <v>非設置</v>
      </c>
      <c r="AE8" s="74"/>
      <c r="AF8" s="74"/>
      <c r="AG8" s="74"/>
      <c r="AH8" s="74"/>
      <c r="AI8" s="74"/>
      <c r="AJ8" s="74"/>
      <c r="AK8" s="2"/>
      <c r="AL8" s="68">
        <f>データ!$R$6</f>
        <v>14197</v>
      </c>
      <c r="AM8" s="68"/>
      <c r="AN8" s="68"/>
      <c r="AO8" s="68"/>
      <c r="AP8" s="68"/>
      <c r="AQ8" s="68"/>
      <c r="AR8" s="68"/>
      <c r="AS8" s="68"/>
      <c r="AT8" s="67">
        <f>データ!$S$6</f>
        <v>61.45</v>
      </c>
      <c r="AU8" s="67"/>
      <c r="AV8" s="67"/>
      <c r="AW8" s="67"/>
      <c r="AX8" s="67"/>
      <c r="AY8" s="67"/>
      <c r="AZ8" s="67"/>
      <c r="BA8" s="67"/>
      <c r="BB8" s="67">
        <f>データ!$T$6</f>
        <v>231.03</v>
      </c>
      <c r="BC8" s="67"/>
      <c r="BD8" s="67"/>
      <c r="BE8" s="67"/>
      <c r="BF8" s="67"/>
      <c r="BG8" s="67"/>
      <c r="BH8" s="67"/>
      <c r="BI8" s="67"/>
      <c r="BJ8" s="3"/>
      <c r="BK8" s="3"/>
      <c r="BL8" s="71" t="s">
        <v>10</v>
      </c>
      <c r="BM8" s="72"/>
      <c r="BN8" s="7" t="s">
        <v>11</v>
      </c>
      <c r="BO8" s="8"/>
      <c r="BP8" s="8"/>
      <c r="BQ8" s="8"/>
      <c r="BR8" s="8"/>
      <c r="BS8" s="8"/>
      <c r="BT8" s="8"/>
      <c r="BU8" s="8"/>
      <c r="BV8" s="8"/>
      <c r="BW8" s="8"/>
      <c r="BX8" s="8"/>
      <c r="BY8" s="9"/>
    </row>
    <row r="9" spans="1:78" ht="18.75" customHeight="1" x14ac:dyDescent="0.15">
      <c r="A9" s="2"/>
      <c r="B9" s="73" t="s">
        <v>12</v>
      </c>
      <c r="C9" s="73"/>
      <c r="D9" s="73"/>
      <c r="E9" s="73"/>
      <c r="F9" s="73"/>
      <c r="G9" s="73"/>
      <c r="H9" s="73"/>
      <c r="I9" s="73" t="s">
        <v>13</v>
      </c>
      <c r="J9" s="73"/>
      <c r="K9" s="73"/>
      <c r="L9" s="73"/>
      <c r="M9" s="73"/>
      <c r="N9" s="73"/>
      <c r="O9" s="73"/>
      <c r="P9" s="73" t="s">
        <v>14</v>
      </c>
      <c r="Q9" s="73"/>
      <c r="R9" s="73"/>
      <c r="S9" s="73"/>
      <c r="T9" s="73"/>
      <c r="U9" s="73"/>
      <c r="V9" s="73"/>
      <c r="W9" s="73" t="s">
        <v>15</v>
      </c>
      <c r="X9" s="73"/>
      <c r="Y9" s="73"/>
      <c r="Z9" s="73"/>
      <c r="AA9" s="73"/>
      <c r="AB9" s="73"/>
      <c r="AC9" s="73"/>
      <c r="AD9" s="2"/>
      <c r="AE9" s="2"/>
      <c r="AF9" s="2"/>
      <c r="AG9" s="2"/>
      <c r="AH9" s="3"/>
      <c r="AI9" s="2"/>
      <c r="AJ9" s="2"/>
      <c r="AK9" s="2"/>
      <c r="AL9" s="73" t="s">
        <v>16</v>
      </c>
      <c r="AM9" s="73"/>
      <c r="AN9" s="73"/>
      <c r="AO9" s="73"/>
      <c r="AP9" s="73"/>
      <c r="AQ9" s="73"/>
      <c r="AR9" s="73"/>
      <c r="AS9" s="73"/>
      <c r="AT9" s="73" t="s">
        <v>17</v>
      </c>
      <c r="AU9" s="73"/>
      <c r="AV9" s="73"/>
      <c r="AW9" s="73"/>
      <c r="AX9" s="73"/>
      <c r="AY9" s="73"/>
      <c r="AZ9" s="73"/>
      <c r="BA9" s="73"/>
      <c r="BB9" s="73" t="s">
        <v>18</v>
      </c>
      <c r="BC9" s="73"/>
      <c r="BD9" s="73"/>
      <c r="BE9" s="73"/>
      <c r="BF9" s="73"/>
      <c r="BG9" s="73"/>
      <c r="BH9" s="73"/>
      <c r="BI9" s="73"/>
      <c r="BJ9" s="3"/>
      <c r="BK9" s="3"/>
      <c r="BL9" s="65" t="s">
        <v>19</v>
      </c>
      <c r="BM9" s="66"/>
      <c r="BN9" s="10" t="s">
        <v>20</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3.03</v>
      </c>
      <c r="Q10" s="67"/>
      <c r="R10" s="67"/>
      <c r="S10" s="67"/>
      <c r="T10" s="67"/>
      <c r="U10" s="67"/>
      <c r="V10" s="67"/>
      <c r="W10" s="68">
        <f>データ!$Q$6</f>
        <v>4180</v>
      </c>
      <c r="X10" s="68"/>
      <c r="Y10" s="68"/>
      <c r="Z10" s="68"/>
      <c r="AA10" s="68"/>
      <c r="AB10" s="68"/>
      <c r="AC10" s="68"/>
      <c r="AD10" s="2"/>
      <c r="AE10" s="2"/>
      <c r="AF10" s="2"/>
      <c r="AG10" s="2"/>
      <c r="AH10" s="2"/>
      <c r="AI10" s="2"/>
      <c r="AJ10" s="2"/>
      <c r="AK10" s="2"/>
      <c r="AL10" s="68">
        <f>データ!$U$6</f>
        <v>429</v>
      </c>
      <c r="AM10" s="68"/>
      <c r="AN10" s="68"/>
      <c r="AO10" s="68"/>
      <c r="AP10" s="68"/>
      <c r="AQ10" s="68"/>
      <c r="AR10" s="68"/>
      <c r="AS10" s="68"/>
      <c r="AT10" s="67">
        <f>データ!$V$6</f>
        <v>4.41</v>
      </c>
      <c r="AU10" s="67"/>
      <c r="AV10" s="67"/>
      <c r="AW10" s="67"/>
      <c r="AX10" s="67"/>
      <c r="AY10" s="67"/>
      <c r="AZ10" s="67"/>
      <c r="BA10" s="67"/>
      <c r="BB10" s="67">
        <f>データ!$W$6</f>
        <v>97.28</v>
      </c>
      <c r="BC10" s="67"/>
      <c r="BD10" s="67"/>
      <c r="BE10" s="67"/>
      <c r="BF10" s="67"/>
      <c r="BG10" s="67"/>
      <c r="BH10" s="67"/>
      <c r="BI10" s="67"/>
      <c r="BJ10" s="2"/>
      <c r="BK10" s="2"/>
      <c r="BL10" s="69" t="s">
        <v>21</v>
      </c>
      <c r="BM10" s="70"/>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117</v>
      </c>
      <c r="BM16" s="64"/>
      <c r="BN16" s="64"/>
      <c r="BO16" s="64"/>
      <c r="BP16" s="64"/>
      <c r="BQ16" s="64"/>
      <c r="BR16" s="64"/>
      <c r="BS16" s="64"/>
      <c r="BT16" s="64"/>
      <c r="BU16" s="64"/>
      <c r="BV16" s="64"/>
      <c r="BW16" s="64"/>
      <c r="BX16" s="64"/>
      <c r="BY16" s="64"/>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64"/>
      <c r="BN17" s="64"/>
      <c r="BO17" s="64"/>
      <c r="BP17" s="64"/>
      <c r="BQ17" s="64"/>
      <c r="BR17" s="64"/>
      <c r="BS17" s="64"/>
      <c r="BT17" s="64"/>
      <c r="BU17" s="64"/>
      <c r="BV17" s="64"/>
      <c r="BW17" s="64"/>
      <c r="BX17" s="64"/>
      <c r="BY17" s="64"/>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64"/>
      <c r="BN18" s="64"/>
      <c r="BO18" s="64"/>
      <c r="BP18" s="64"/>
      <c r="BQ18" s="64"/>
      <c r="BR18" s="64"/>
      <c r="BS18" s="64"/>
      <c r="BT18" s="64"/>
      <c r="BU18" s="64"/>
      <c r="BV18" s="64"/>
      <c r="BW18" s="64"/>
      <c r="BX18" s="64"/>
      <c r="BY18" s="64"/>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64"/>
      <c r="BN19" s="64"/>
      <c r="BO19" s="64"/>
      <c r="BP19" s="64"/>
      <c r="BQ19" s="64"/>
      <c r="BR19" s="64"/>
      <c r="BS19" s="64"/>
      <c r="BT19" s="64"/>
      <c r="BU19" s="64"/>
      <c r="BV19" s="64"/>
      <c r="BW19" s="64"/>
      <c r="BX19" s="64"/>
      <c r="BY19" s="64"/>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64"/>
      <c r="BN20" s="64"/>
      <c r="BO20" s="64"/>
      <c r="BP20" s="64"/>
      <c r="BQ20" s="64"/>
      <c r="BR20" s="64"/>
      <c r="BS20" s="64"/>
      <c r="BT20" s="64"/>
      <c r="BU20" s="64"/>
      <c r="BV20" s="64"/>
      <c r="BW20" s="64"/>
      <c r="BX20" s="64"/>
      <c r="BY20" s="64"/>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64"/>
      <c r="BN21" s="64"/>
      <c r="BO21" s="64"/>
      <c r="BP21" s="64"/>
      <c r="BQ21" s="64"/>
      <c r="BR21" s="64"/>
      <c r="BS21" s="64"/>
      <c r="BT21" s="64"/>
      <c r="BU21" s="64"/>
      <c r="BV21" s="64"/>
      <c r="BW21" s="64"/>
      <c r="BX21" s="64"/>
      <c r="BY21" s="64"/>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64"/>
      <c r="BN22" s="64"/>
      <c r="BO22" s="64"/>
      <c r="BP22" s="64"/>
      <c r="BQ22" s="64"/>
      <c r="BR22" s="64"/>
      <c r="BS22" s="64"/>
      <c r="BT22" s="64"/>
      <c r="BU22" s="64"/>
      <c r="BV22" s="64"/>
      <c r="BW22" s="64"/>
      <c r="BX22" s="64"/>
      <c r="BY22" s="64"/>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64"/>
      <c r="BN23" s="64"/>
      <c r="BO23" s="64"/>
      <c r="BP23" s="64"/>
      <c r="BQ23" s="64"/>
      <c r="BR23" s="64"/>
      <c r="BS23" s="64"/>
      <c r="BT23" s="64"/>
      <c r="BU23" s="64"/>
      <c r="BV23" s="64"/>
      <c r="BW23" s="64"/>
      <c r="BX23" s="64"/>
      <c r="BY23" s="64"/>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64"/>
      <c r="BN24" s="64"/>
      <c r="BO24" s="64"/>
      <c r="BP24" s="64"/>
      <c r="BQ24" s="64"/>
      <c r="BR24" s="64"/>
      <c r="BS24" s="64"/>
      <c r="BT24" s="64"/>
      <c r="BU24" s="64"/>
      <c r="BV24" s="64"/>
      <c r="BW24" s="64"/>
      <c r="BX24" s="64"/>
      <c r="BY24" s="64"/>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64"/>
      <c r="BN25" s="64"/>
      <c r="BO25" s="64"/>
      <c r="BP25" s="64"/>
      <c r="BQ25" s="64"/>
      <c r="BR25" s="64"/>
      <c r="BS25" s="64"/>
      <c r="BT25" s="64"/>
      <c r="BU25" s="64"/>
      <c r="BV25" s="64"/>
      <c r="BW25" s="64"/>
      <c r="BX25" s="64"/>
      <c r="BY25" s="64"/>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64"/>
      <c r="BN26" s="64"/>
      <c r="BO26" s="64"/>
      <c r="BP26" s="64"/>
      <c r="BQ26" s="64"/>
      <c r="BR26" s="64"/>
      <c r="BS26" s="64"/>
      <c r="BT26" s="64"/>
      <c r="BU26" s="64"/>
      <c r="BV26" s="64"/>
      <c r="BW26" s="64"/>
      <c r="BX26" s="64"/>
      <c r="BY26" s="64"/>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64"/>
      <c r="BN27" s="64"/>
      <c r="BO27" s="64"/>
      <c r="BP27" s="64"/>
      <c r="BQ27" s="64"/>
      <c r="BR27" s="64"/>
      <c r="BS27" s="64"/>
      <c r="BT27" s="64"/>
      <c r="BU27" s="64"/>
      <c r="BV27" s="64"/>
      <c r="BW27" s="64"/>
      <c r="BX27" s="64"/>
      <c r="BY27" s="64"/>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64"/>
      <c r="BN28" s="64"/>
      <c r="BO28" s="64"/>
      <c r="BP28" s="64"/>
      <c r="BQ28" s="64"/>
      <c r="BR28" s="64"/>
      <c r="BS28" s="64"/>
      <c r="BT28" s="64"/>
      <c r="BU28" s="64"/>
      <c r="BV28" s="64"/>
      <c r="BW28" s="64"/>
      <c r="BX28" s="64"/>
      <c r="BY28" s="64"/>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64"/>
      <c r="BN29" s="64"/>
      <c r="BO29" s="64"/>
      <c r="BP29" s="64"/>
      <c r="BQ29" s="64"/>
      <c r="BR29" s="64"/>
      <c r="BS29" s="64"/>
      <c r="BT29" s="64"/>
      <c r="BU29" s="64"/>
      <c r="BV29" s="64"/>
      <c r="BW29" s="64"/>
      <c r="BX29" s="64"/>
      <c r="BY29" s="64"/>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64"/>
      <c r="BN30" s="64"/>
      <c r="BO30" s="64"/>
      <c r="BP30" s="64"/>
      <c r="BQ30" s="64"/>
      <c r="BR30" s="64"/>
      <c r="BS30" s="64"/>
      <c r="BT30" s="64"/>
      <c r="BU30" s="64"/>
      <c r="BV30" s="64"/>
      <c r="BW30" s="64"/>
      <c r="BX30" s="64"/>
      <c r="BY30" s="64"/>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64"/>
      <c r="BN31" s="64"/>
      <c r="BO31" s="64"/>
      <c r="BP31" s="64"/>
      <c r="BQ31" s="64"/>
      <c r="BR31" s="64"/>
      <c r="BS31" s="64"/>
      <c r="BT31" s="64"/>
      <c r="BU31" s="64"/>
      <c r="BV31" s="64"/>
      <c r="BW31" s="64"/>
      <c r="BX31" s="64"/>
      <c r="BY31" s="64"/>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64"/>
      <c r="BN32" s="64"/>
      <c r="BO32" s="64"/>
      <c r="BP32" s="64"/>
      <c r="BQ32" s="64"/>
      <c r="BR32" s="64"/>
      <c r="BS32" s="64"/>
      <c r="BT32" s="64"/>
      <c r="BU32" s="64"/>
      <c r="BV32" s="64"/>
      <c r="BW32" s="64"/>
      <c r="BX32" s="64"/>
      <c r="BY32" s="64"/>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64"/>
      <c r="BN33" s="64"/>
      <c r="BO33" s="64"/>
      <c r="BP33" s="64"/>
      <c r="BQ33" s="64"/>
      <c r="BR33" s="64"/>
      <c r="BS33" s="64"/>
      <c r="BT33" s="64"/>
      <c r="BU33" s="64"/>
      <c r="BV33" s="64"/>
      <c r="BW33" s="64"/>
      <c r="BX33" s="64"/>
      <c r="BY33" s="64"/>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64"/>
      <c r="BN34" s="64"/>
      <c r="BO34" s="64"/>
      <c r="BP34" s="64"/>
      <c r="BQ34" s="64"/>
      <c r="BR34" s="64"/>
      <c r="BS34" s="64"/>
      <c r="BT34" s="64"/>
      <c r="BU34" s="64"/>
      <c r="BV34" s="64"/>
      <c r="BW34" s="64"/>
      <c r="BX34" s="64"/>
      <c r="BY34" s="64"/>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64"/>
      <c r="BN35" s="64"/>
      <c r="BO35" s="64"/>
      <c r="BP35" s="64"/>
      <c r="BQ35" s="64"/>
      <c r="BR35" s="64"/>
      <c r="BS35" s="64"/>
      <c r="BT35" s="64"/>
      <c r="BU35" s="64"/>
      <c r="BV35" s="64"/>
      <c r="BW35" s="64"/>
      <c r="BX35" s="64"/>
      <c r="BY35" s="64"/>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64"/>
      <c r="BN36" s="64"/>
      <c r="BO36" s="64"/>
      <c r="BP36" s="64"/>
      <c r="BQ36" s="64"/>
      <c r="BR36" s="64"/>
      <c r="BS36" s="64"/>
      <c r="BT36" s="64"/>
      <c r="BU36" s="64"/>
      <c r="BV36" s="64"/>
      <c r="BW36" s="64"/>
      <c r="BX36" s="64"/>
      <c r="BY36" s="64"/>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64"/>
      <c r="BN37" s="64"/>
      <c r="BO37" s="64"/>
      <c r="BP37" s="64"/>
      <c r="BQ37" s="64"/>
      <c r="BR37" s="64"/>
      <c r="BS37" s="64"/>
      <c r="BT37" s="64"/>
      <c r="BU37" s="64"/>
      <c r="BV37" s="64"/>
      <c r="BW37" s="64"/>
      <c r="BX37" s="64"/>
      <c r="BY37" s="64"/>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64"/>
      <c r="BN38" s="64"/>
      <c r="BO38" s="64"/>
      <c r="BP38" s="64"/>
      <c r="BQ38" s="64"/>
      <c r="BR38" s="64"/>
      <c r="BS38" s="64"/>
      <c r="BT38" s="64"/>
      <c r="BU38" s="64"/>
      <c r="BV38" s="64"/>
      <c r="BW38" s="64"/>
      <c r="BX38" s="64"/>
      <c r="BY38" s="64"/>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64"/>
      <c r="BN39" s="64"/>
      <c r="BO39" s="64"/>
      <c r="BP39" s="64"/>
      <c r="BQ39" s="64"/>
      <c r="BR39" s="64"/>
      <c r="BS39" s="64"/>
      <c r="BT39" s="64"/>
      <c r="BU39" s="64"/>
      <c r="BV39" s="64"/>
      <c r="BW39" s="64"/>
      <c r="BX39" s="64"/>
      <c r="BY39" s="64"/>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64"/>
      <c r="BN40" s="64"/>
      <c r="BO40" s="64"/>
      <c r="BP40" s="64"/>
      <c r="BQ40" s="64"/>
      <c r="BR40" s="64"/>
      <c r="BS40" s="64"/>
      <c r="BT40" s="64"/>
      <c r="BU40" s="64"/>
      <c r="BV40" s="64"/>
      <c r="BW40" s="64"/>
      <c r="BX40" s="64"/>
      <c r="BY40" s="64"/>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64"/>
      <c r="BN41" s="64"/>
      <c r="BO41" s="64"/>
      <c r="BP41" s="64"/>
      <c r="BQ41" s="64"/>
      <c r="BR41" s="64"/>
      <c r="BS41" s="64"/>
      <c r="BT41" s="64"/>
      <c r="BU41" s="64"/>
      <c r="BV41" s="64"/>
      <c r="BW41" s="64"/>
      <c r="BX41" s="64"/>
      <c r="BY41" s="64"/>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64"/>
      <c r="BN42" s="64"/>
      <c r="BO42" s="64"/>
      <c r="BP42" s="64"/>
      <c r="BQ42" s="64"/>
      <c r="BR42" s="64"/>
      <c r="BS42" s="64"/>
      <c r="BT42" s="64"/>
      <c r="BU42" s="64"/>
      <c r="BV42" s="64"/>
      <c r="BW42" s="64"/>
      <c r="BX42" s="64"/>
      <c r="BY42" s="64"/>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64"/>
      <c r="BN43" s="64"/>
      <c r="BO43" s="64"/>
      <c r="BP43" s="64"/>
      <c r="BQ43" s="64"/>
      <c r="BR43" s="64"/>
      <c r="BS43" s="64"/>
      <c r="BT43" s="64"/>
      <c r="BU43" s="64"/>
      <c r="BV43" s="64"/>
      <c r="BW43" s="64"/>
      <c r="BX43" s="64"/>
      <c r="BY43" s="64"/>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42</v>
      </c>
      <c r="H85" s="27" t="str">
        <f>データ!BO6</f>
        <v>【1,084.05】</v>
      </c>
      <c r="I85" s="27" t="str">
        <f>データ!BZ6</f>
        <v>【53.46】</v>
      </c>
      <c r="J85" s="27" t="str">
        <f>データ!CK6</f>
        <v>【300.47】</v>
      </c>
      <c r="K85" s="27" t="str">
        <f>データ!CV6</f>
        <v>【54.90】</v>
      </c>
      <c r="L85" s="27" t="str">
        <f>データ!DG6</f>
        <v>【73.31】</v>
      </c>
      <c r="M85" s="27" t="s">
        <v>41</v>
      </c>
      <c r="N85" s="27" t="s">
        <v>42</v>
      </c>
      <c r="O85" s="27" t="str">
        <f>データ!EN6</f>
        <v>【0.56】</v>
      </c>
    </row>
  </sheetData>
  <sheetProtection algorithmName="SHA-512" hashValue="GFm4CSnSGkMg21jRG1xW2pNGOdLa96ui+mv/PL/joptV7kxn+duaDbNh13qMMMwUwk8ql6G7w2057mgB9J5RQA==" saltValue="b9SWXLbes7RQy3nkQjZ8p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8" t="s">
        <v>52</v>
      </c>
      <c r="I3" s="79"/>
      <c r="J3" s="79"/>
      <c r="K3" s="79"/>
      <c r="L3" s="79"/>
      <c r="M3" s="79"/>
      <c r="N3" s="79"/>
      <c r="O3" s="79"/>
      <c r="P3" s="79"/>
      <c r="Q3" s="79"/>
      <c r="R3" s="79"/>
      <c r="S3" s="79"/>
      <c r="T3" s="79"/>
      <c r="U3" s="79"/>
      <c r="V3" s="79"/>
      <c r="W3" s="80"/>
      <c r="X3" s="84" t="s">
        <v>53</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54</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55</v>
      </c>
      <c r="B4" s="31"/>
      <c r="C4" s="31"/>
      <c r="D4" s="31"/>
      <c r="E4" s="31"/>
      <c r="F4" s="31"/>
      <c r="G4" s="31"/>
      <c r="H4" s="81"/>
      <c r="I4" s="82"/>
      <c r="J4" s="82"/>
      <c r="K4" s="82"/>
      <c r="L4" s="82"/>
      <c r="M4" s="82"/>
      <c r="N4" s="82"/>
      <c r="O4" s="82"/>
      <c r="P4" s="82"/>
      <c r="Q4" s="82"/>
      <c r="R4" s="82"/>
      <c r="S4" s="82"/>
      <c r="T4" s="82"/>
      <c r="U4" s="82"/>
      <c r="V4" s="82"/>
      <c r="W4" s="83"/>
      <c r="X4" s="77" t="s">
        <v>56</v>
      </c>
      <c r="Y4" s="77"/>
      <c r="Z4" s="77"/>
      <c r="AA4" s="77"/>
      <c r="AB4" s="77"/>
      <c r="AC4" s="77"/>
      <c r="AD4" s="77"/>
      <c r="AE4" s="77"/>
      <c r="AF4" s="77"/>
      <c r="AG4" s="77"/>
      <c r="AH4" s="77"/>
      <c r="AI4" s="77" t="s">
        <v>57</v>
      </c>
      <c r="AJ4" s="77"/>
      <c r="AK4" s="77"/>
      <c r="AL4" s="77"/>
      <c r="AM4" s="77"/>
      <c r="AN4" s="77"/>
      <c r="AO4" s="77"/>
      <c r="AP4" s="77"/>
      <c r="AQ4" s="77"/>
      <c r="AR4" s="77"/>
      <c r="AS4" s="77"/>
      <c r="AT4" s="77" t="s">
        <v>58</v>
      </c>
      <c r="AU4" s="77"/>
      <c r="AV4" s="77"/>
      <c r="AW4" s="77"/>
      <c r="AX4" s="77"/>
      <c r="AY4" s="77"/>
      <c r="AZ4" s="77"/>
      <c r="BA4" s="77"/>
      <c r="BB4" s="77"/>
      <c r="BC4" s="77"/>
      <c r="BD4" s="77"/>
      <c r="BE4" s="77" t="s">
        <v>59</v>
      </c>
      <c r="BF4" s="77"/>
      <c r="BG4" s="77"/>
      <c r="BH4" s="77"/>
      <c r="BI4" s="77"/>
      <c r="BJ4" s="77"/>
      <c r="BK4" s="77"/>
      <c r="BL4" s="77"/>
      <c r="BM4" s="77"/>
      <c r="BN4" s="77"/>
      <c r="BO4" s="77"/>
      <c r="BP4" s="77" t="s">
        <v>60</v>
      </c>
      <c r="BQ4" s="77"/>
      <c r="BR4" s="77"/>
      <c r="BS4" s="77"/>
      <c r="BT4" s="77"/>
      <c r="BU4" s="77"/>
      <c r="BV4" s="77"/>
      <c r="BW4" s="77"/>
      <c r="BX4" s="77"/>
      <c r="BY4" s="77"/>
      <c r="BZ4" s="77"/>
      <c r="CA4" s="77" t="s">
        <v>61</v>
      </c>
      <c r="CB4" s="77"/>
      <c r="CC4" s="77"/>
      <c r="CD4" s="77"/>
      <c r="CE4" s="77"/>
      <c r="CF4" s="77"/>
      <c r="CG4" s="77"/>
      <c r="CH4" s="77"/>
      <c r="CI4" s="77"/>
      <c r="CJ4" s="77"/>
      <c r="CK4" s="77"/>
      <c r="CL4" s="77" t="s">
        <v>62</v>
      </c>
      <c r="CM4" s="77"/>
      <c r="CN4" s="77"/>
      <c r="CO4" s="77"/>
      <c r="CP4" s="77"/>
      <c r="CQ4" s="77"/>
      <c r="CR4" s="77"/>
      <c r="CS4" s="77"/>
      <c r="CT4" s="77"/>
      <c r="CU4" s="77"/>
      <c r="CV4" s="77"/>
      <c r="CW4" s="77" t="s">
        <v>63</v>
      </c>
      <c r="CX4" s="77"/>
      <c r="CY4" s="77"/>
      <c r="CZ4" s="77"/>
      <c r="DA4" s="77"/>
      <c r="DB4" s="77"/>
      <c r="DC4" s="77"/>
      <c r="DD4" s="77"/>
      <c r="DE4" s="77"/>
      <c r="DF4" s="77"/>
      <c r="DG4" s="77"/>
      <c r="DH4" s="77" t="s">
        <v>64</v>
      </c>
      <c r="DI4" s="77"/>
      <c r="DJ4" s="77"/>
      <c r="DK4" s="77"/>
      <c r="DL4" s="77"/>
      <c r="DM4" s="77"/>
      <c r="DN4" s="77"/>
      <c r="DO4" s="77"/>
      <c r="DP4" s="77"/>
      <c r="DQ4" s="77"/>
      <c r="DR4" s="77"/>
      <c r="DS4" s="77" t="s">
        <v>65</v>
      </c>
      <c r="DT4" s="77"/>
      <c r="DU4" s="77"/>
      <c r="DV4" s="77"/>
      <c r="DW4" s="77"/>
      <c r="DX4" s="77"/>
      <c r="DY4" s="77"/>
      <c r="DZ4" s="77"/>
      <c r="EA4" s="77"/>
      <c r="EB4" s="77"/>
      <c r="EC4" s="77"/>
      <c r="ED4" s="77" t="s">
        <v>66</v>
      </c>
      <c r="EE4" s="77"/>
      <c r="EF4" s="77"/>
      <c r="EG4" s="77"/>
      <c r="EH4" s="77"/>
      <c r="EI4" s="77"/>
      <c r="EJ4" s="77"/>
      <c r="EK4" s="77"/>
      <c r="EL4" s="77"/>
      <c r="EM4" s="77"/>
      <c r="EN4" s="77"/>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63011</v>
      </c>
      <c r="D6" s="34">
        <f t="shared" si="3"/>
        <v>47</v>
      </c>
      <c r="E6" s="34">
        <f t="shared" si="3"/>
        <v>1</v>
      </c>
      <c r="F6" s="34">
        <f t="shared" si="3"/>
        <v>0</v>
      </c>
      <c r="G6" s="34">
        <f t="shared" si="3"/>
        <v>0</v>
      </c>
      <c r="H6" s="34" t="str">
        <f t="shared" si="3"/>
        <v>山形県　山辺町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3.03</v>
      </c>
      <c r="Q6" s="35">
        <f t="shared" si="3"/>
        <v>4180</v>
      </c>
      <c r="R6" s="35">
        <f t="shared" si="3"/>
        <v>14197</v>
      </c>
      <c r="S6" s="35">
        <f t="shared" si="3"/>
        <v>61.45</v>
      </c>
      <c r="T6" s="35">
        <f t="shared" si="3"/>
        <v>231.03</v>
      </c>
      <c r="U6" s="35">
        <f t="shared" si="3"/>
        <v>429</v>
      </c>
      <c r="V6" s="35">
        <f t="shared" si="3"/>
        <v>4.41</v>
      </c>
      <c r="W6" s="35">
        <f t="shared" si="3"/>
        <v>97.28</v>
      </c>
      <c r="X6" s="36">
        <f>IF(X7="",NA(),X7)</f>
        <v>111.8</v>
      </c>
      <c r="Y6" s="36">
        <f t="shared" ref="Y6:AG6" si="4">IF(Y7="",NA(),Y7)</f>
        <v>126.98</v>
      </c>
      <c r="Z6" s="36">
        <f t="shared" si="4"/>
        <v>108.98</v>
      </c>
      <c r="AA6" s="36">
        <f t="shared" si="4"/>
        <v>80.27</v>
      </c>
      <c r="AB6" s="36">
        <f t="shared" si="4"/>
        <v>55.95</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6">
        <f t="shared" si="7"/>
        <v>9.01</v>
      </c>
      <c r="BH6" s="36">
        <f t="shared" si="7"/>
        <v>55.19</v>
      </c>
      <c r="BI6" s="36">
        <f t="shared" si="7"/>
        <v>238.68</v>
      </c>
      <c r="BJ6" s="36">
        <f t="shared" si="7"/>
        <v>1510.14</v>
      </c>
      <c r="BK6" s="36">
        <f t="shared" si="7"/>
        <v>1595.62</v>
      </c>
      <c r="BL6" s="36">
        <f t="shared" si="7"/>
        <v>1302.33</v>
      </c>
      <c r="BM6" s="36">
        <f t="shared" si="7"/>
        <v>1274.21</v>
      </c>
      <c r="BN6" s="36">
        <f t="shared" si="7"/>
        <v>1183.92</v>
      </c>
      <c r="BO6" s="35" t="str">
        <f>IF(BO7="","",IF(BO7="-","【-】","【"&amp;SUBSTITUTE(TEXT(BO7,"#,##0.00"),"-","△")&amp;"】"))</f>
        <v>【1,084.05】</v>
      </c>
      <c r="BP6" s="36">
        <f>IF(BP7="",NA(),BP7)</f>
        <v>107.8</v>
      </c>
      <c r="BQ6" s="36">
        <f t="shared" ref="BQ6:BY6" si="8">IF(BQ7="",NA(),BQ7)</f>
        <v>125.2</v>
      </c>
      <c r="BR6" s="36">
        <f t="shared" si="8"/>
        <v>102.68</v>
      </c>
      <c r="BS6" s="36">
        <f t="shared" si="8"/>
        <v>66.77</v>
      </c>
      <c r="BT6" s="36">
        <f t="shared" si="8"/>
        <v>31.03</v>
      </c>
      <c r="BU6" s="36">
        <f t="shared" si="8"/>
        <v>22.67</v>
      </c>
      <c r="BV6" s="36">
        <f t="shared" si="8"/>
        <v>37.92</v>
      </c>
      <c r="BW6" s="36">
        <f t="shared" si="8"/>
        <v>40.89</v>
      </c>
      <c r="BX6" s="36">
        <f t="shared" si="8"/>
        <v>41.25</v>
      </c>
      <c r="BY6" s="36">
        <f t="shared" si="8"/>
        <v>42.5</v>
      </c>
      <c r="BZ6" s="35" t="str">
        <f>IF(BZ7="","",IF(BZ7="-","【-】","【"&amp;SUBSTITUTE(TEXT(BZ7,"#,##0.00"),"-","△")&amp;"】"))</f>
        <v>【53.46】</v>
      </c>
      <c r="CA6" s="36">
        <f>IF(CA7="",NA(),CA7)</f>
        <v>266.05</v>
      </c>
      <c r="CB6" s="36">
        <f t="shared" ref="CB6:CJ6" si="9">IF(CB7="",NA(),CB7)</f>
        <v>236.22</v>
      </c>
      <c r="CC6" s="36">
        <f t="shared" si="9"/>
        <v>257.62</v>
      </c>
      <c r="CD6" s="36">
        <f t="shared" si="9"/>
        <v>428.8</v>
      </c>
      <c r="CE6" s="36">
        <f t="shared" si="9"/>
        <v>858.47</v>
      </c>
      <c r="CF6" s="36">
        <f t="shared" si="9"/>
        <v>789.62</v>
      </c>
      <c r="CG6" s="36">
        <f t="shared" si="9"/>
        <v>423.18</v>
      </c>
      <c r="CH6" s="36">
        <f t="shared" si="9"/>
        <v>383.2</v>
      </c>
      <c r="CI6" s="36">
        <f t="shared" si="9"/>
        <v>383.25</v>
      </c>
      <c r="CJ6" s="36">
        <f t="shared" si="9"/>
        <v>377.72</v>
      </c>
      <c r="CK6" s="35" t="str">
        <f>IF(CK7="","",IF(CK7="-","【-】","【"&amp;SUBSTITUTE(TEXT(CK7,"#,##0.00"),"-","△")&amp;"】"))</f>
        <v>【300.47】</v>
      </c>
      <c r="CL6" s="36">
        <f>IF(CL7="",NA(),CL7)</f>
        <v>37.31</v>
      </c>
      <c r="CM6" s="36">
        <f t="shared" ref="CM6:CU6" si="10">IF(CM7="",NA(),CM7)</f>
        <v>36.74</v>
      </c>
      <c r="CN6" s="36">
        <f t="shared" si="10"/>
        <v>44.83</v>
      </c>
      <c r="CO6" s="36">
        <f t="shared" si="10"/>
        <v>28.19</v>
      </c>
      <c r="CP6" s="36">
        <f t="shared" si="10"/>
        <v>22.71</v>
      </c>
      <c r="CQ6" s="36">
        <f t="shared" si="10"/>
        <v>48.7</v>
      </c>
      <c r="CR6" s="36">
        <f t="shared" si="10"/>
        <v>46.9</v>
      </c>
      <c r="CS6" s="36">
        <f t="shared" si="10"/>
        <v>47.95</v>
      </c>
      <c r="CT6" s="36">
        <f t="shared" si="10"/>
        <v>48.26</v>
      </c>
      <c r="CU6" s="36">
        <f t="shared" si="10"/>
        <v>48.01</v>
      </c>
      <c r="CV6" s="35" t="str">
        <f>IF(CV7="","",IF(CV7="-","【-】","【"&amp;SUBSTITUTE(TEXT(CV7,"#,##0.00"),"-","△")&amp;"】"))</f>
        <v>【54.90】</v>
      </c>
      <c r="CW6" s="36">
        <f>IF(CW7="",NA(),CW7)</f>
        <v>50.93</v>
      </c>
      <c r="CX6" s="36">
        <f t="shared" ref="CX6:DF6" si="11">IF(CX7="",NA(),CX7)</f>
        <v>47.36</v>
      </c>
      <c r="CY6" s="36">
        <f t="shared" si="11"/>
        <v>42.9</v>
      </c>
      <c r="CZ6" s="36">
        <f t="shared" si="11"/>
        <v>61.72</v>
      </c>
      <c r="DA6" s="36">
        <f t="shared" si="11"/>
        <v>70.97</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63011</v>
      </c>
      <c r="D7" s="38">
        <v>47</v>
      </c>
      <c r="E7" s="38">
        <v>1</v>
      </c>
      <c r="F7" s="38">
        <v>0</v>
      </c>
      <c r="G7" s="38">
        <v>0</v>
      </c>
      <c r="H7" s="38" t="s">
        <v>96</v>
      </c>
      <c r="I7" s="38" t="s">
        <v>97</v>
      </c>
      <c r="J7" s="38" t="s">
        <v>98</v>
      </c>
      <c r="K7" s="38" t="s">
        <v>99</v>
      </c>
      <c r="L7" s="38" t="s">
        <v>100</v>
      </c>
      <c r="M7" s="38" t="s">
        <v>101</v>
      </c>
      <c r="N7" s="39" t="s">
        <v>102</v>
      </c>
      <c r="O7" s="39" t="s">
        <v>103</v>
      </c>
      <c r="P7" s="39">
        <v>3.03</v>
      </c>
      <c r="Q7" s="39">
        <v>4180</v>
      </c>
      <c r="R7" s="39">
        <v>14197</v>
      </c>
      <c r="S7" s="39">
        <v>61.45</v>
      </c>
      <c r="T7" s="39">
        <v>231.03</v>
      </c>
      <c r="U7" s="39">
        <v>429</v>
      </c>
      <c r="V7" s="39">
        <v>4.41</v>
      </c>
      <c r="W7" s="39">
        <v>97.28</v>
      </c>
      <c r="X7" s="39">
        <v>111.8</v>
      </c>
      <c r="Y7" s="39">
        <v>126.98</v>
      </c>
      <c r="Z7" s="39">
        <v>108.98</v>
      </c>
      <c r="AA7" s="39">
        <v>80.27</v>
      </c>
      <c r="AB7" s="39">
        <v>55.95</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9.01</v>
      </c>
      <c r="BH7" s="39">
        <v>55.19</v>
      </c>
      <c r="BI7" s="39">
        <v>238.68</v>
      </c>
      <c r="BJ7" s="39">
        <v>1510.14</v>
      </c>
      <c r="BK7" s="39">
        <v>1595.62</v>
      </c>
      <c r="BL7" s="39">
        <v>1302.33</v>
      </c>
      <c r="BM7" s="39">
        <v>1274.21</v>
      </c>
      <c r="BN7" s="39">
        <v>1183.92</v>
      </c>
      <c r="BO7" s="39">
        <v>1084.05</v>
      </c>
      <c r="BP7" s="39">
        <v>107.8</v>
      </c>
      <c r="BQ7" s="39">
        <v>125.2</v>
      </c>
      <c r="BR7" s="39">
        <v>102.68</v>
      </c>
      <c r="BS7" s="39">
        <v>66.77</v>
      </c>
      <c r="BT7" s="39">
        <v>31.03</v>
      </c>
      <c r="BU7" s="39">
        <v>22.67</v>
      </c>
      <c r="BV7" s="39">
        <v>37.92</v>
      </c>
      <c r="BW7" s="39">
        <v>40.89</v>
      </c>
      <c r="BX7" s="39">
        <v>41.25</v>
      </c>
      <c r="BY7" s="39">
        <v>42.5</v>
      </c>
      <c r="BZ7" s="39">
        <v>53.46</v>
      </c>
      <c r="CA7" s="39">
        <v>266.05</v>
      </c>
      <c r="CB7" s="39">
        <v>236.22</v>
      </c>
      <c r="CC7" s="39">
        <v>257.62</v>
      </c>
      <c r="CD7" s="39">
        <v>428.8</v>
      </c>
      <c r="CE7" s="39">
        <v>858.47</v>
      </c>
      <c r="CF7" s="39">
        <v>789.62</v>
      </c>
      <c r="CG7" s="39">
        <v>423.18</v>
      </c>
      <c r="CH7" s="39">
        <v>383.2</v>
      </c>
      <c r="CI7" s="39">
        <v>383.25</v>
      </c>
      <c r="CJ7" s="39">
        <v>377.72</v>
      </c>
      <c r="CK7" s="39">
        <v>300.47000000000003</v>
      </c>
      <c r="CL7" s="39">
        <v>37.31</v>
      </c>
      <c r="CM7" s="39">
        <v>36.74</v>
      </c>
      <c r="CN7" s="39">
        <v>44.83</v>
      </c>
      <c r="CO7" s="39">
        <v>28.19</v>
      </c>
      <c r="CP7" s="39">
        <v>22.71</v>
      </c>
      <c r="CQ7" s="39">
        <v>48.7</v>
      </c>
      <c r="CR7" s="39">
        <v>46.9</v>
      </c>
      <c r="CS7" s="39">
        <v>47.95</v>
      </c>
      <c r="CT7" s="39">
        <v>48.26</v>
      </c>
      <c r="CU7" s="39">
        <v>48.01</v>
      </c>
      <c r="CV7" s="39">
        <v>54.9</v>
      </c>
      <c r="CW7" s="39">
        <v>50.93</v>
      </c>
      <c r="CX7" s="39">
        <v>47.36</v>
      </c>
      <c r="CY7" s="39">
        <v>42.9</v>
      </c>
      <c r="CZ7" s="39">
        <v>61.72</v>
      </c>
      <c r="DA7" s="39">
        <v>70.97</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112</v>
      </c>
      <c r="D13" t="s">
        <v>112</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