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30" windowWidth="13440" windowHeight="9330" activeTab="0"/>
  </bookViews>
  <sheets>
    <sheet name="簡水" sheetId="1" r:id="rId1"/>
  </sheets>
  <definedNames>
    <definedName name="Excel_BuiltIn__FilterDatabase_1">'簡水'!$A$1:$AB$117</definedName>
    <definedName name="OLE_LINK1_1">'簡水'!#REF!</definedName>
    <definedName name="_xlnm.Print_Titles" localSheetId="0">'簡水'!$3:$6</definedName>
  </definedNames>
  <calcPr fullCalcOnLoad="1"/>
</workbook>
</file>

<file path=xl/sharedStrings.xml><?xml version="1.0" encoding="utf-8"?>
<sst xmlns="http://schemas.openxmlformats.org/spreadsheetml/2006/main" count="872" uniqueCount="288">
  <si>
    <t>簡　　易　　水　　道</t>
  </si>
  <si>
    <t>番号</t>
  </si>
  <si>
    <t>事業体名等</t>
  </si>
  <si>
    <t>認可年月</t>
  </si>
  <si>
    <t>計画給水人口
[人]</t>
  </si>
  <si>
    <t>給水
区域内
人口
[人]</t>
  </si>
  <si>
    <t>現在給水人口
[人]</t>
  </si>
  <si>
    <t>原水
の
種別</t>
  </si>
  <si>
    <t>浄水
施設
の
種別</t>
  </si>
  <si>
    <t>配水
方式</t>
  </si>
  <si>
    <t>総管路
延長
[ｍ]</t>
  </si>
  <si>
    <t>総管路延長</t>
  </si>
  <si>
    <t>内訳</t>
  </si>
  <si>
    <t>計画1日最大
給水量
[㎥/日]</t>
  </si>
  <si>
    <t>計画1日平均
給水量
[㎥/日]</t>
  </si>
  <si>
    <t>実績1日最大
給水量
[㎥/日]</t>
  </si>
  <si>
    <t>実績1日平均
給水量
[㎥/日]</t>
  </si>
  <si>
    <t>年間
給水量
[㎥]</t>
  </si>
  <si>
    <t>年　間　給　水　量　内　訳</t>
  </si>
  <si>
    <t>水質検査実施機関</t>
  </si>
  <si>
    <t>水道料金</t>
  </si>
  <si>
    <t>市町村</t>
  </si>
  <si>
    <t>水道名</t>
  </si>
  <si>
    <t>経営区分</t>
  </si>
  <si>
    <t>創設</t>
  </si>
  <si>
    <t>直近
変更</t>
  </si>
  <si>
    <t>導水管
[ｍ]</t>
  </si>
  <si>
    <t>送水管
[ｍ]</t>
  </si>
  <si>
    <t>配水管
[ｍ]</t>
  </si>
  <si>
    <t>有 収 水 量</t>
  </si>
  <si>
    <t>無収
水量
[㎥]</t>
  </si>
  <si>
    <t>無効
水量
[㎥]</t>
  </si>
  <si>
    <t>10㎥/月
当り料金
[円]</t>
  </si>
  <si>
    <t>体系</t>
  </si>
  <si>
    <t>生活用
[㎥]</t>
  </si>
  <si>
    <t>その他
[㎥]</t>
  </si>
  <si>
    <t>山形市</t>
  </si>
  <si>
    <t>蔵王温泉</t>
  </si>
  <si>
    <t>公</t>
  </si>
  <si>
    <t>S31. 2</t>
  </si>
  <si>
    <t>H 7. 3</t>
  </si>
  <si>
    <t>自・深</t>
  </si>
  <si>
    <t>消・緩</t>
  </si>
  <si>
    <t>自然</t>
  </si>
  <si>
    <t>自己</t>
  </si>
  <si>
    <t>口</t>
  </si>
  <si>
    <t>山寺</t>
  </si>
  <si>
    <t>S46. 5</t>
  </si>
  <si>
    <t>H 7. 5</t>
  </si>
  <si>
    <t>深・湧</t>
  </si>
  <si>
    <t>緩</t>
  </si>
  <si>
    <t>蔵王堀田</t>
  </si>
  <si>
    <t>S59. 3</t>
  </si>
  <si>
    <t>H13. 9</t>
  </si>
  <si>
    <t>湧</t>
  </si>
  <si>
    <t>膜</t>
  </si>
  <si>
    <t>神尾</t>
  </si>
  <si>
    <t>民</t>
  </si>
  <si>
    <t>S59. 8</t>
  </si>
  <si>
    <t>深</t>
  </si>
  <si>
    <t>消</t>
  </si>
  <si>
    <t>指定</t>
  </si>
  <si>
    <t>単</t>
  </si>
  <si>
    <t>鴫の谷地</t>
  </si>
  <si>
    <t>S61.10</t>
  </si>
  <si>
    <t>H 5.11</t>
  </si>
  <si>
    <t>自・湧</t>
  </si>
  <si>
    <t>消・急</t>
  </si>
  <si>
    <t>平石水</t>
  </si>
  <si>
    <t>H 2. 8</t>
  </si>
  <si>
    <t>H16. 4</t>
  </si>
  <si>
    <t>滝平</t>
  </si>
  <si>
    <t>H 4. 3</t>
  </si>
  <si>
    <t>湖</t>
  </si>
  <si>
    <t>急</t>
  </si>
  <si>
    <t>西蔵王</t>
  </si>
  <si>
    <t>H15.12</t>
  </si>
  <si>
    <t>H18. 3</t>
  </si>
  <si>
    <t>小　計</t>
  </si>
  <si>
    <t>上山市</t>
  </si>
  <si>
    <t>小倉</t>
  </si>
  <si>
    <t>S51. 6</t>
  </si>
  <si>
    <t>村山市</t>
  </si>
  <si>
    <t>樽石</t>
  </si>
  <si>
    <t>S31. 7</t>
  </si>
  <si>
    <t>S52. 6</t>
  </si>
  <si>
    <t>五十沢</t>
  </si>
  <si>
    <t>S37. 9</t>
  </si>
  <si>
    <t>山の内</t>
  </si>
  <si>
    <t>S45. 8</t>
  </si>
  <si>
    <t>尾花沢市</t>
  </si>
  <si>
    <t>尾花沢</t>
  </si>
  <si>
    <t>S63. 3</t>
  </si>
  <si>
    <t>H17. 4</t>
  </si>
  <si>
    <t>浅・深・湧</t>
  </si>
  <si>
    <t>消・膜</t>
  </si>
  <si>
    <t>用</t>
  </si>
  <si>
    <t>細野・延沢</t>
  </si>
  <si>
    <t>S39. 7</t>
  </si>
  <si>
    <t>S61. 3</t>
  </si>
  <si>
    <t>自</t>
  </si>
  <si>
    <t>宮沢</t>
  </si>
  <si>
    <t>S49. 8</t>
  </si>
  <si>
    <t>H16. 3</t>
  </si>
  <si>
    <t>緩・急</t>
  </si>
  <si>
    <t>畑沢</t>
  </si>
  <si>
    <t>S56. 3</t>
  </si>
  <si>
    <t>山辺町</t>
  </si>
  <si>
    <t>簗北</t>
  </si>
  <si>
    <t>S31. 8</t>
  </si>
  <si>
    <t>H 6. 3</t>
  </si>
  <si>
    <t>併用</t>
  </si>
  <si>
    <t>大蕨</t>
  </si>
  <si>
    <t>S32. 8</t>
  </si>
  <si>
    <t>H 7.10</t>
  </si>
  <si>
    <t>畑谷</t>
  </si>
  <si>
    <t>S33. 6</t>
  </si>
  <si>
    <t>定</t>
  </si>
  <si>
    <t>中山町</t>
  </si>
  <si>
    <t>土橋</t>
  </si>
  <si>
    <t>H12. 4</t>
  </si>
  <si>
    <t>柳沢</t>
  </si>
  <si>
    <t>西川町</t>
  </si>
  <si>
    <t>本道寺</t>
  </si>
  <si>
    <t>S45. 9</t>
  </si>
  <si>
    <t>浅・湧</t>
  </si>
  <si>
    <t>大井沢</t>
  </si>
  <si>
    <t>S48. 8</t>
  </si>
  <si>
    <t>H15. 8</t>
  </si>
  <si>
    <t>岩根沢</t>
  </si>
  <si>
    <t>小山</t>
  </si>
  <si>
    <t>S54. 6</t>
  </si>
  <si>
    <t>志津</t>
  </si>
  <si>
    <t>S57. 3</t>
  </si>
  <si>
    <t>朝日町</t>
  </si>
  <si>
    <t>杉山</t>
  </si>
  <si>
    <t>S46. 3</t>
  </si>
  <si>
    <t>大沼</t>
  </si>
  <si>
    <t>S49. 7</t>
  </si>
  <si>
    <t>H12. 1</t>
  </si>
  <si>
    <t>白倉</t>
  </si>
  <si>
    <t>S54. 4</t>
  </si>
  <si>
    <t>大暮山</t>
  </si>
  <si>
    <t>S58.12</t>
  </si>
  <si>
    <t>大江町</t>
  </si>
  <si>
    <t>S47. 5</t>
  </si>
  <si>
    <t>大石田町</t>
  </si>
  <si>
    <t>次年子</t>
  </si>
  <si>
    <t>新庄市</t>
  </si>
  <si>
    <t>休場・市野々</t>
  </si>
  <si>
    <t>S60. 7</t>
  </si>
  <si>
    <t>山屋</t>
  </si>
  <si>
    <t>H 2.12</t>
  </si>
  <si>
    <t>最上町</t>
  </si>
  <si>
    <t>富沢</t>
  </si>
  <si>
    <t>大堀</t>
  </si>
  <si>
    <t>H 6. 4</t>
  </si>
  <si>
    <t>横川</t>
  </si>
  <si>
    <t>S46. 6</t>
  </si>
  <si>
    <t>伏</t>
  </si>
  <si>
    <t>満沢</t>
  </si>
  <si>
    <t>前森</t>
  </si>
  <si>
    <t>舟形町</t>
  </si>
  <si>
    <t>第１舟形</t>
  </si>
  <si>
    <t>S44. 7</t>
  </si>
  <si>
    <t>H 9. 3</t>
  </si>
  <si>
    <t>浅</t>
  </si>
  <si>
    <t>第２舟形</t>
  </si>
  <si>
    <t>S47. 8</t>
  </si>
  <si>
    <t>H 5. 3</t>
  </si>
  <si>
    <t>浅・深</t>
  </si>
  <si>
    <t>真室川町</t>
  </si>
  <si>
    <t>安楽城</t>
  </si>
  <si>
    <t>S46. 8</t>
  </si>
  <si>
    <t>及位</t>
  </si>
  <si>
    <t>S48. 7</t>
  </si>
  <si>
    <t>H14. 3</t>
  </si>
  <si>
    <t>自・浅</t>
  </si>
  <si>
    <t>釜淵は及位と統合、廃止予定</t>
  </si>
  <si>
    <t>大蔵村</t>
  </si>
  <si>
    <t>肘折</t>
  </si>
  <si>
    <t>清水・合海</t>
  </si>
  <si>
    <t>H10. 4</t>
  </si>
  <si>
    <t>白須賀</t>
  </si>
  <si>
    <t>塩・藤田沢</t>
  </si>
  <si>
    <t>四ヶ村</t>
  </si>
  <si>
    <t>H12.10</t>
  </si>
  <si>
    <t>鮭川村</t>
  </si>
  <si>
    <t>鮭川</t>
  </si>
  <si>
    <t>曲川</t>
  </si>
  <si>
    <t>S62. 3</t>
  </si>
  <si>
    <t>芦沢</t>
  </si>
  <si>
    <t>S63.12</t>
  </si>
  <si>
    <t>牛潜</t>
  </si>
  <si>
    <t>ポンプ</t>
  </si>
  <si>
    <t>戸沢村</t>
  </si>
  <si>
    <t>角川・古口</t>
  </si>
  <si>
    <t>H14. 8</t>
  </si>
  <si>
    <t>戸沢</t>
  </si>
  <si>
    <t>米沢市</t>
  </si>
  <si>
    <t>白布高湯</t>
  </si>
  <si>
    <t>S35. 7</t>
  </si>
  <si>
    <t>S55. 7</t>
  </si>
  <si>
    <t>板谷</t>
  </si>
  <si>
    <t>S40. 5</t>
  </si>
  <si>
    <t>S44. 6</t>
  </si>
  <si>
    <t>田沢</t>
  </si>
  <si>
    <t>S57. 4</t>
  </si>
  <si>
    <t>南陽市</t>
  </si>
  <si>
    <t>小滝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</si>
  <si>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</si>
  <si>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</si>
  <si>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</si>
  <si>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</si>
  <si>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</si>
  <si>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</si>
  <si>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</si>
  <si>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</si>
  <si>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</si>
  <si>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</si>
  <si>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</si>
  <si>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</si>
  <si>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白鷹町</t>
  </si>
  <si>
    <t>針生</t>
  </si>
  <si>
    <t>S59. 7</t>
  </si>
  <si>
    <t>H 1. 3</t>
  </si>
  <si>
    <t>飯豊町</t>
  </si>
  <si>
    <t>中津川</t>
  </si>
  <si>
    <t>H 9. 6</t>
  </si>
  <si>
    <t>小屋</t>
  </si>
  <si>
    <t>鶴岡市</t>
  </si>
  <si>
    <t>青龍寺</t>
  </si>
  <si>
    <t>S31. 1</t>
  </si>
  <si>
    <t>酒田市
(旧酒田市)</t>
  </si>
  <si>
    <t>飛島</t>
  </si>
  <si>
    <t>S33. 9</t>
  </si>
  <si>
    <t>ダ</t>
  </si>
  <si>
    <t>急・炭</t>
  </si>
  <si>
    <t>庄内町</t>
  </si>
  <si>
    <t>木ノ沢</t>
  </si>
  <si>
    <t>S33. 4</t>
  </si>
  <si>
    <t>大中島</t>
  </si>
  <si>
    <t>S34. 3</t>
  </si>
  <si>
    <t>H 8.11</t>
  </si>
  <si>
    <t>工藤沢</t>
  </si>
  <si>
    <t>S35. 2</t>
  </si>
  <si>
    <t>S40.12</t>
  </si>
  <si>
    <t>瀬場</t>
  </si>
  <si>
    <t>中村</t>
  </si>
  <si>
    <t>S40. 9</t>
  </si>
  <si>
    <t>H12. 3</t>
  </si>
  <si>
    <t>松肝</t>
  </si>
  <si>
    <t>H19. 3</t>
  </si>
  <si>
    <t>鉢子</t>
  </si>
  <si>
    <t>S53. 5</t>
  </si>
  <si>
    <t>立谷沢北部</t>
  </si>
  <si>
    <t>S58. 3</t>
  </si>
  <si>
    <t>科沢</t>
  </si>
  <si>
    <t>遊佐町</t>
  </si>
  <si>
    <t>吹浦</t>
  </si>
  <si>
    <t>S31. 3</t>
  </si>
  <si>
    <t>H22. 3</t>
  </si>
  <si>
    <t>直世</t>
  </si>
  <si>
    <t>S32. 2</t>
  </si>
  <si>
    <t>H 8. 3</t>
  </si>
  <si>
    <t>白井新田</t>
  </si>
  <si>
    <t>S34. 8</t>
  </si>
  <si>
    <t>酒田市
(旧八幡町)</t>
  </si>
  <si>
    <t>八幡</t>
  </si>
  <si>
    <t>S50. 8</t>
  </si>
  <si>
    <t>合　計</t>
  </si>
  <si>
    <t>※ 省略記号</t>
  </si>
  <si>
    <t>①</t>
  </si>
  <si>
    <t>公＝市町村等公営　　　民＝民営</t>
  </si>
  <si>
    <t>②</t>
  </si>
  <si>
    <t>原水の種別</t>
  </si>
  <si>
    <t>ダ＝ダム水　　　表＝表流水　　　湖＝湖沼水　　　伏＝伏流水　　　浅＝浅井戸水　　　深＝深井戸水　　　湧＝湧水</t>
  </si>
  <si>
    <t>③</t>
  </si>
  <si>
    <t>浄水施設の種別</t>
  </si>
  <si>
    <t>消＝消毒のみ　　　緩＝緩速ろ過　　　急＝急速ろ過　　　活＝活性炭処理　　　膜＝膜ろ過</t>
  </si>
  <si>
    <t>④</t>
  </si>
  <si>
    <t>配水方式</t>
  </si>
  <si>
    <t>自然＝自然流下　　　ポンプ＝ポンプ圧送　　　併用＝自然流下とポンプ圧送の併用</t>
  </si>
  <si>
    <t>⑤</t>
  </si>
  <si>
    <t>自己＝自己検査　　　指定＝厚生労働大臣指定機関による検査</t>
  </si>
  <si>
    <t>⑥</t>
  </si>
  <si>
    <t>水道料金体系</t>
  </si>
  <si>
    <t>用＝用途別　　　口＝口径別　　　定＝定額制　　　単＝単一制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</si>
</sst>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b/>
      <sz val="16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  <protection/>
    </xf>
    <xf numFmtId="0" fontId="12" fillId="4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0" fillId="0" borderId="0" xfId="60" applyFont="1" applyFill="1">
      <alignment vertical="center"/>
      <protection/>
    </xf>
    <xf numFmtId="176" fontId="20" fillId="0" borderId="0" xfId="60" applyFont="1" applyFill="1" applyAlignment="1">
      <alignment horizontal="center" vertical="center"/>
      <protection/>
    </xf>
    <xf numFmtId="176" fontId="20" fillId="0" borderId="0" xfId="60" applyFont="1" applyFill="1" applyAlignment="1">
      <alignment horizontal="right" vertical="center"/>
      <protection/>
    </xf>
    <xf numFmtId="176" fontId="20" fillId="0" borderId="10" xfId="60" applyFont="1" applyFill="1" applyBorder="1" applyAlignment="1">
      <alignment horizontal="center" vertical="center"/>
      <protection/>
    </xf>
    <xf numFmtId="176" fontId="20" fillId="0" borderId="11" xfId="60" applyFont="1" applyFill="1" applyBorder="1" applyAlignment="1">
      <alignment horizontal="left" vertical="center"/>
      <protection/>
    </xf>
    <xf numFmtId="176" fontId="20" fillId="0" borderId="12" xfId="60" applyFont="1" applyFill="1" applyBorder="1" applyAlignment="1">
      <alignment horizontal="center" vertical="center"/>
      <protection/>
    </xf>
    <xf numFmtId="176" fontId="20" fillId="0" borderId="13" xfId="60" applyFont="1" applyFill="1" applyBorder="1" applyAlignment="1">
      <alignment horizontal="center" vertical="center"/>
      <protection/>
    </xf>
    <xf numFmtId="176" fontId="20" fillId="0" borderId="14" xfId="60" applyFont="1" applyFill="1" applyBorder="1" applyAlignment="1">
      <alignment vertical="center" shrinkToFit="1"/>
      <protection/>
    </xf>
    <xf numFmtId="176" fontId="20" fillId="0" borderId="10" xfId="60" applyFont="1" applyFill="1" applyBorder="1" applyAlignment="1">
      <alignment horizontal="justify" vertical="center"/>
      <protection/>
    </xf>
    <xf numFmtId="3" fontId="20" fillId="0" borderId="10" xfId="60" applyNumberFormat="1" applyFont="1" applyFill="1" applyBorder="1">
      <alignment vertical="center"/>
      <protection/>
    </xf>
    <xf numFmtId="176" fontId="23" fillId="0" borderId="10" xfId="60" applyFont="1" applyFill="1" applyBorder="1" applyAlignment="1">
      <alignment horizontal="center" vertical="center"/>
      <protection/>
    </xf>
    <xf numFmtId="176" fontId="20" fillId="0" borderId="10" xfId="60" applyFont="1" applyFill="1" applyBorder="1">
      <alignment vertical="center"/>
      <protection/>
    </xf>
    <xf numFmtId="176" fontId="20" fillId="0" borderId="15" xfId="60" applyFont="1" applyFill="1" applyBorder="1" applyAlignment="1">
      <alignment vertical="center" shrinkToFit="1"/>
      <protection/>
    </xf>
    <xf numFmtId="176" fontId="20" fillId="0" borderId="13" xfId="60" applyFont="1" applyFill="1" applyBorder="1" applyAlignment="1">
      <alignment horizontal="justify" vertical="center"/>
      <protection/>
    </xf>
    <xf numFmtId="3" fontId="20" fillId="0" borderId="13" xfId="60" applyNumberFormat="1" applyFont="1" applyFill="1" applyBorder="1">
      <alignment vertical="center"/>
      <protection/>
    </xf>
    <xf numFmtId="176" fontId="23" fillId="0" borderId="13" xfId="60" applyFont="1" applyFill="1" applyBorder="1" applyAlignment="1">
      <alignment horizontal="center" vertical="center"/>
      <protection/>
    </xf>
    <xf numFmtId="176" fontId="20" fillId="0" borderId="13" xfId="60" applyFont="1" applyFill="1" applyBorder="1">
      <alignment vertical="center"/>
      <protection/>
    </xf>
    <xf numFmtId="176" fontId="20" fillId="0" borderId="16" xfId="60" applyFont="1" applyFill="1" applyBorder="1" applyAlignment="1">
      <alignment horizontal="center" vertical="center"/>
      <protection/>
    </xf>
    <xf numFmtId="3" fontId="20" fillId="0" borderId="13" xfId="60" applyNumberFormat="1" applyFont="1" applyFill="1" applyBorder="1" applyAlignment="1">
      <alignment vertical="center"/>
      <protection/>
    </xf>
    <xf numFmtId="3" fontId="20" fillId="0" borderId="13" xfId="60" applyNumberFormat="1" applyFont="1" applyFill="1" applyBorder="1" applyAlignment="1">
      <alignment horizontal="right" vertical="center"/>
      <protection/>
    </xf>
    <xf numFmtId="176" fontId="20" fillId="24" borderId="17" xfId="60" applyFont="1" applyFill="1" applyBorder="1" applyAlignment="1">
      <alignment vertical="center" shrinkToFit="1"/>
      <protection/>
    </xf>
    <xf numFmtId="176" fontId="20" fillId="24" borderId="18" xfId="60" applyFont="1" applyFill="1" applyBorder="1" applyAlignment="1">
      <alignment horizontal="center" vertical="center"/>
      <protection/>
    </xf>
    <xf numFmtId="176" fontId="20" fillId="24" borderId="18" xfId="60" applyFont="1" applyFill="1" applyBorder="1">
      <alignment vertical="center"/>
      <protection/>
    </xf>
    <xf numFmtId="176" fontId="20" fillId="24" borderId="19" xfId="60" applyFont="1" applyFill="1" applyBorder="1" applyAlignment="1">
      <alignment horizontal="center" vertical="center"/>
      <protection/>
    </xf>
    <xf numFmtId="3" fontId="20" fillId="24" borderId="13" xfId="60" applyNumberFormat="1" applyFont="1" applyFill="1" applyBorder="1">
      <alignment vertical="center"/>
      <protection/>
    </xf>
    <xf numFmtId="176" fontId="23" fillId="24" borderId="20" xfId="60" applyFont="1" applyFill="1" applyBorder="1">
      <alignment vertical="center"/>
      <protection/>
    </xf>
    <xf numFmtId="176" fontId="23" fillId="24" borderId="18" xfId="60" applyFont="1" applyFill="1" applyBorder="1">
      <alignment vertical="center"/>
      <protection/>
    </xf>
    <xf numFmtId="176" fontId="23" fillId="24" borderId="19" xfId="60" applyFont="1" applyFill="1" applyBorder="1" applyAlignment="1">
      <alignment horizontal="center" vertical="center"/>
      <protection/>
    </xf>
    <xf numFmtId="176" fontId="20" fillId="24" borderId="20" xfId="60" applyFont="1" applyFill="1" applyBorder="1">
      <alignment vertical="center"/>
      <protection/>
    </xf>
    <xf numFmtId="176" fontId="20" fillId="24" borderId="21" xfId="60" applyFont="1" applyFill="1" applyBorder="1">
      <alignment vertical="center"/>
      <protection/>
    </xf>
    <xf numFmtId="176" fontId="20" fillId="24" borderId="18" xfId="60" applyFont="1" applyFill="1" applyBorder="1" applyAlignment="1">
      <alignment horizontal="justify" vertical="center"/>
      <protection/>
    </xf>
    <xf numFmtId="176" fontId="23" fillId="0" borderId="13" xfId="60" applyFont="1" applyFill="1" applyBorder="1" applyAlignment="1">
      <alignment horizontal="center" vertical="center" wrapText="1" shrinkToFit="1"/>
      <protection/>
    </xf>
    <xf numFmtId="176" fontId="20" fillId="24" borderId="18" xfId="60" applyFont="1" applyFill="1" applyBorder="1" applyAlignment="1">
      <alignment vertical="center" wrapText="1" shrinkToFit="1"/>
      <protection/>
    </xf>
    <xf numFmtId="176" fontId="20" fillId="24" borderId="18" xfId="60" applyFont="1" applyFill="1" applyBorder="1" applyAlignment="1">
      <alignment horizontal="center" vertical="center" wrapText="1" shrinkToFit="1"/>
      <protection/>
    </xf>
    <xf numFmtId="176" fontId="20" fillId="24" borderId="19" xfId="60" applyFont="1" applyFill="1" applyBorder="1" applyAlignment="1">
      <alignment horizontal="center" vertical="center" wrapText="1" shrinkToFit="1"/>
      <protection/>
    </xf>
    <xf numFmtId="176" fontId="20" fillId="0" borderId="13" xfId="60" applyFont="1" applyFill="1" applyBorder="1" applyAlignment="1">
      <alignment vertical="center"/>
      <protection/>
    </xf>
    <xf numFmtId="176" fontId="20" fillId="0" borderId="13" xfId="60" applyFont="1" applyFill="1" applyBorder="1" applyAlignment="1">
      <alignment horizontal="right" vertical="center"/>
      <protection/>
    </xf>
    <xf numFmtId="176" fontId="23" fillId="0" borderId="13" xfId="60" applyFont="1" applyFill="1" applyBorder="1" applyAlignment="1">
      <alignment horizontal="center" vertical="center" shrinkToFit="1"/>
      <protection/>
    </xf>
    <xf numFmtId="3" fontId="20" fillId="24" borderId="13" xfId="60" applyNumberFormat="1" applyFont="1" applyFill="1" applyBorder="1" applyAlignment="1">
      <alignment vertical="center" shrinkToFit="1"/>
      <protection/>
    </xf>
    <xf numFmtId="176" fontId="23" fillId="24" borderId="20" xfId="60" applyFont="1" applyFill="1" applyBorder="1" applyAlignment="1">
      <alignment vertical="center" shrinkToFit="1"/>
      <protection/>
    </xf>
    <xf numFmtId="176" fontId="23" fillId="24" borderId="18" xfId="60" applyFont="1" applyFill="1" applyBorder="1" applyAlignment="1">
      <alignment vertical="center" shrinkToFit="1"/>
      <protection/>
    </xf>
    <xf numFmtId="176" fontId="23" fillId="24" borderId="19" xfId="60" applyFont="1" applyFill="1" applyBorder="1" applyAlignment="1">
      <alignment horizontal="center" vertical="center" shrinkToFit="1"/>
      <protection/>
    </xf>
    <xf numFmtId="176" fontId="20" fillId="0" borderId="13" xfId="60" applyFont="1" applyFill="1" applyBorder="1" applyAlignment="1">
      <alignment horizontal="justify" vertical="center" wrapText="1"/>
      <protection/>
    </xf>
    <xf numFmtId="176" fontId="20" fillId="0" borderId="22" xfId="60" applyFont="1" applyFill="1" applyBorder="1" applyAlignment="1">
      <alignment vertical="center" shrinkToFit="1"/>
      <protection/>
    </xf>
    <xf numFmtId="176" fontId="20" fillId="0" borderId="23" xfId="60" applyFont="1" applyFill="1" applyBorder="1" applyAlignment="1">
      <alignment horizontal="center" vertical="center"/>
      <protection/>
    </xf>
    <xf numFmtId="176" fontId="20" fillId="0" borderId="23" xfId="60" applyFont="1" applyFill="1" applyBorder="1" applyAlignment="1">
      <alignment horizontal="justify" vertical="center"/>
      <protection/>
    </xf>
    <xf numFmtId="176" fontId="20" fillId="0" borderId="24" xfId="60" applyFont="1" applyFill="1" applyBorder="1" applyAlignment="1">
      <alignment horizontal="center" vertical="center"/>
      <protection/>
    </xf>
    <xf numFmtId="3" fontId="20" fillId="0" borderId="25" xfId="60" applyNumberFormat="1" applyFont="1" applyFill="1" applyBorder="1" applyAlignment="1">
      <alignment vertical="center" shrinkToFit="1"/>
      <protection/>
    </xf>
    <xf numFmtId="176" fontId="23" fillId="0" borderId="26" xfId="60" applyFont="1" applyFill="1" applyBorder="1" applyAlignment="1">
      <alignment vertical="center" shrinkToFit="1"/>
      <protection/>
    </xf>
    <xf numFmtId="176" fontId="23" fillId="0" borderId="23" xfId="60" applyFont="1" applyFill="1" applyBorder="1" applyAlignment="1">
      <alignment vertical="center" shrinkToFit="1"/>
      <protection/>
    </xf>
    <xf numFmtId="176" fontId="23" fillId="0" borderId="24" xfId="60" applyFont="1" applyFill="1" applyBorder="1" applyAlignment="1">
      <alignment horizontal="center" vertical="center" shrinkToFit="1"/>
      <protection/>
    </xf>
    <xf numFmtId="176" fontId="20" fillId="0" borderId="26" xfId="60" applyFont="1" applyFill="1" applyBorder="1">
      <alignment vertical="center"/>
      <protection/>
    </xf>
    <xf numFmtId="176" fontId="20" fillId="0" borderId="23" xfId="60" applyFont="1" applyFill="1" applyBorder="1">
      <alignment vertical="center"/>
      <protection/>
    </xf>
    <xf numFmtId="176" fontId="20" fillId="0" borderId="27" xfId="60" applyFont="1" applyFill="1" applyBorder="1">
      <alignment vertical="center"/>
      <protection/>
    </xf>
    <xf numFmtId="176" fontId="20" fillId="0" borderId="0" xfId="60" applyFont="1" applyFill="1" applyBorder="1" applyAlignment="1">
      <alignment horizontal="justify" vertical="center" indent="1"/>
      <protection/>
    </xf>
    <xf numFmtId="176" fontId="20" fillId="24" borderId="19" xfId="60" applyFont="1" applyFill="1" applyBorder="1" applyAlignment="1">
      <alignment vertical="center" wrapText="1"/>
      <protection/>
    </xf>
    <xf numFmtId="176" fontId="20" fillId="24" borderId="19" xfId="60" applyFont="1" applyFill="1" applyBorder="1" applyAlignment="1">
      <alignment vertical="center" shrinkToFit="1"/>
      <protection/>
    </xf>
    <xf numFmtId="176" fontId="20" fillId="24" borderId="19" xfId="60" applyFont="1" applyFill="1" applyBorder="1" applyAlignment="1">
      <alignment vertical="center"/>
      <protection/>
    </xf>
    <xf numFmtId="176" fontId="22" fillId="0" borderId="28" xfId="60" applyFont="1" applyFill="1" applyBorder="1" applyAlignment="1">
      <alignment horizontal="center" vertical="center" wrapText="1"/>
      <protection/>
    </xf>
    <xf numFmtId="176" fontId="20" fillId="0" borderId="29" xfId="60" applyFont="1" applyFill="1" applyBorder="1" applyAlignment="1">
      <alignment horizontal="center" vertical="center" textRotation="255"/>
      <protection/>
    </xf>
    <xf numFmtId="176" fontId="20" fillId="0" borderId="28" xfId="60" applyFont="1" applyFill="1" applyBorder="1" applyAlignment="1">
      <alignment horizontal="center" vertical="center" wrapText="1"/>
      <protection/>
    </xf>
    <xf numFmtId="176" fontId="20" fillId="0" borderId="30" xfId="60" applyFont="1" applyFill="1" applyBorder="1" applyAlignment="1">
      <alignment horizontal="center" vertical="center" wrapText="1"/>
      <protection/>
    </xf>
    <xf numFmtId="176" fontId="20" fillId="0" borderId="12" xfId="60" applyFont="1" applyFill="1" applyBorder="1" applyAlignment="1">
      <alignment horizontal="center" vertical="center"/>
      <protection/>
    </xf>
    <xf numFmtId="176" fontId="20" fillId="0" borderId="28" xfId="60" applyFont="1" applyFill="1" applyBorder="1" applyAlignment="1">
      <alignment horizontal="center" vertical="center"/>
      <protection/>
    </xf>
    <xf numFmtId="176" fontId="20" fillId="0" borderId="10" xfId="60" applyFont="1" applyFill="1" applyBorder="1" applyAlignment="1">
      <alignment horizontal="center" vertical="center"/>
      <protection/>
    </xf>
    <xf numFmtId="176" fontId="20" fillId="0" borderId="13" xfId="60" applyFont="1" applyFill="1" applyBorder="1" applyAlignment="1">
      <alignment horizontal="center" vertical="center"/>
      <protection/>
    </xf>
    <xf numFmtId="176" fontId="20" fillId="0" borderId="31" xfId="60" applyFont="1" applyFill="1" applyBorder="1" applyAlignment="1">
      <alignment horizontal="right" vertical="center"/>
      <protection/>
    </xf>
    <xf numFmtId="176" fontId="21" fillId="0" borderId="0" xfId="60" applyFont="1" applyFill="1" applyBorder="1">
      <alignment vertical="center"/>
      <protection/>
    </xf>
    <xf numFmtId="176" fontId="20" fillId="0" borderId="32" xfId="60" applyFont="1" applyFill="1" applyBorder="1" applyAlignment="1">
      <alignment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水道現況H１９分編集中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5"/>
  <sheetViews>
    <sheetView tabSelected="1" zoomScaleSheetLayoutView="105" workbookViewId="0" topLeftCell="A100">
      <selection activeCell="C28" sqref="C28"/>
    </sheetView>
  </sheetViews>
  <sheetFormatPr defaultColWidth="9.140625" defaultRowHeight="15" customHeight="1"/>
  <cols>
    <col min="1" max="1" width="4.00390625" style="1" customWidth="1"/>
    <col min="2" max="3" width="10.28125" style="1" customWidth="1"/>
    <col min="4" max="4" width="3.421875" style="1" customWidth="1"/>
    <col min="5" max="6" width="6.57421875" style="2" customWidth="1"/>
    <col min="7" max="9" width="6.8515625" style="1" customWidth="1"/>
    <col min="10" max="12" width="5.140625" style="1" customWidth="1"/>
    <col min="13" max="13" width="8.8515625" style="1" customWidth="1"/>
    <col min="14" max="20" width="7.57421875" style="1" customWidth="1"/>
    <col min="21" max="23" width="8.8515625" style="1" customWidth="1"/>
    <col min="24" max="24" width="7.57421875" style="1" customWidth="1"/>
    <col min="25" max="25" width="8.8515625" style="1" customWidth="1"/>
    <col min="26" max="26" width="5.140625" style="1" customWidth="1"/>
    <col min="27" max="27" width="6.8515625" style="1" customWidth="1"/>
    <col min="28" max="28" width="3.421875" style="1" customWidth="1"/>
    <col min="29" max="16384" width="9.8515625" style="1" customWidth="1"/>
  </cols>
  <sheetData>
    <row r="1" spans="1:13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27" ht="1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AA2" s="3"/>
    </row>
    <row r="3" spans="1:28" ht="13.5" customHeight="1">
      <c r="A3" s="69" t="s">
        <v>1</v>
      </c>
      <c r="B3" s="65" t="s">
        <v>2</v>
      </c>
      <c r="C3" s="65"/>
      <c r="D3" s="65"/>
      <c r="E3" s="65" t="s">
        <v>3</v>
      </c>
      <c r="F3" s="65"/>
      <c r="G3" s="62" t="s">
        <v>4</v>
      </c>
      <c r="H3" s="62" t="s">
        <v>5</v>
      </c>
      <c r="I3" s="62" t="s">
        <v>6</v>
      </c>
      <c r="J3" s="62" t="s">
        <v>7</v>
      </c>
      <c r="K3" s="62" t="s">
        <v>8</v>
      </c>
      <c r="L3" s="62" t="s">
        <v>9</v>
      </c>
      <c r="M3" s="62" t="s">
        <v>10</v>
      </c>
      <c r="N3" s="67" t="s">
        <v>11</v>
      </c>
      <c r="O3" s="67"/>
      <c r="P3" s="5" t="s">
        <v>12</v>
      </c>
      <c r="Q3" s="62" t="s">
        <v>13</v>
      </c>
      <c r="R3" s="62" t="s">
        <v>14</v>
      </c>
      <c r="S3" s="62" t="s">
        <v>15</v>
      </c>
      <c r="T3" s="62" t="s">
        <v>16</v>
      </c>
      <c r="U3" s="62" t="s">
        <v>17</v>
      </c>
      <c r="V3" s="65" t="s">
        <v>18</v>
      </c>
      <c r="W3" s="65"/>
      <c r="X3" s="65"/>
      <c r="Y3" s="65"/>
      <c r="Z3" s="62" t="s">
        <v>19</v>
      </c>
      <c r="AA3" s="63" t="s">
        <v>20</v>
      </c>
      <c r="AB3" s="63"/>
    </row>
    <row r="4" spans="1:28" ht="13.5" customHeight="1">
      <c r="A4" s="69"/>
      <c r="B4" s="64" t="s">
        <v>21</v>
      </c>
      <c r="C4" s="64" t="s">
        <v>22</v>
      </c>
      <c r="D4" s="61" t="s">
        <v>23</v>
      </c>
      <c r="E4" s="64" t="s">
        <v>24</v>
      </c>
      <c r="F4" s="61" t="s">
        <v>25</v>
      </c>
      <c r="G4" s="62"/>
      <c r="H4" s="62"/>
      <c r="I4" s="62"/>
      <c r="J4" s="62"/>
      <c r="K4" s="62"/>
      <c r="L4" s="62"/>
      <c r="M4" s="62"/>
      <c r="N4" s="61" t="s">
        <v>26</v>
      </c>
      <c r="O4" s="61" t="s">
        <v>27</v>
      </c>
      <c r="P4" s="61" t="s">
        <v>28</v>
      </c>
      <c r="Q4" s="62"/>
      <c r="R4" s="62"/>
      <c r="S4" s="62"/>
      <c r="T4" s="62"/>
      <c r="U4" s="62"/>
      <c r="V4" s="66" t="s">
        <v>29</v>
      </c>
      <c r="W4" s="66"/>
      <c r="X4" s="61" t="s">
        <v>30</v>
      </c>
      <c r="Y4" s="61" t="s">
        <v>31</v>
      </c>
      <c r="Z4" s="62"/>
      <c r="AA4" s="59" t="s">
        <v>32</v>
      </c>
      <c r="AB4" s="60" t="s">
        <v>33</v>
      </c>
    </row>
    <row r="5" spans="1:28" ht="13.5" customHeight="1">
      <c r="A5" s="69"/>
      <c r="B5" s="64"/>
      <c r="C5" s="64"/>
      <c r="D5" s="61"/>
      <c r="E5" s="64"/>
      <c r="F5" s="61"/>
      <c r="G5" s="61"/>
      <c r="H5" s="61"/>
      <c r="I5" s="6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1" t="s">
        <v>34</v>
      </c>
      <c r="W5" s="61" t="s">
        <v>35</v>
      </c>
      <c r="X5" s="61"/>
      <c r="Y5" s="61"/>
      <c r="Z5" s="61"/>
      <c r="AA5" s="59"/>
      <c r="AB5" s="60"/>
    </row>
    <row r="6" spans="1:28" ht="13.5" customHeight="1">
      <c r="A6" s="69"/>
      <c r="B6" s="64"/>
      <c r="C6" s="64"/>
      <c r="D6" s="61"/>
      <c r="E6" s="64"/>
      <c r="F6" s="61"/>
      <c r="G6" s="61"/>
      <c r="H6" s="61"/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59"/>
      <c r="AB6" s="60"/>
    </row>
    <row r="7" spans="1:28" ht="27" customHeight="1">
      <c r="A7" s="8">
        <v>1</v>
      </c>
      <c r="B7" s="9" t="s">
        <v>36</v>
      </c>
      <c r="C7" s="9" t="s">
        <v>37</v>
      </c>
      <c r="D7" s="4" t="s">
        <v>38</v>
      </c>
      <c r="E7" s="4" t="s">
        <v>39</v>
      </c>
      <c r="F7" s="4" t="s">
        <v>40</v>
      </c>
      <c r="G7" s="10">
        <v>1400</v>
      </c>
      <c r="H7" s="10">
        <v>429</v>
      </c>
      <c r="I7" s="10">
        <v>429</v>
      </c>
      <c r="J7" s="11" t="s">
        <v>41</v>
      </c>
      <c r="K7" s="11" t="s">
        <v>42</v>
      </c>
      <c r="L7" s="11" t="s">
        <v>43</v>
      </c>
      <c r="M7" s="10">
        <v>10435</v>
      </c>
      <c r="N7" s="10">
        <v>3536</v>
      </c>
      <c r="O7" s="10">
        <v>0</v>
      </c>
      <c r="P7" s="10">
        <v>6899</v>
      </c>
      <c r="Q7" s="10">
        <v>3500</v>
      </c>
      <c r="R7" s="10">
        <v>3191</v>
      </c>
      <c r="S7" s="10">
        <v>1878</v>
      </c>
      <c r="T7" s="10">
        <v>1012</v>
      </c>
      <c r="U7" s="10">
        <v>369318</v>
      </c>
      <c r="V7" s="10">
        <v>37949</v>
      </c>
      <c r="W7" s="10">
        <v>225832</v>
      </c>
      <c r="X7" s="10">
        <v>5460</v>
      </c>
      <c r="Y7" s="10">
        <v>100077</v>
      </c>
      <c r="Z7" s="4" t="s">
        <v>44</v>
      </c>
      <c r="AA7" s="12">
        <v>1344</v>
      </c>
      <c r="AB7" s="6" t="s">
        <v>45</v>
      </c>
    </row>
    <row r="8" spans="1:28" ht="27" customHeight="1">
      <c r="A8" s="13">
        <f>IF(A7="",#REF!+1,A7+1)</f>
        <v>2</v>
      </c>
      <c r="B8" s="14" t="s">
        <v>36</v>
      </c>
      <c r="C8" s="14" t="s">
        <v>46</v>
      </c>
      <c r="D8" s="7" t="s">
        <v>38</v>
      </c>
      <c r="E8" s="7" t="s">
        <v>47</v>
      </c>
      <c r="F8" s="7" t="s">
        <v>48</v>
      </c>
      <c r="G8" s="15">
        <v>2400</v>
      </c>
      <c r="H8" s="15">
        <v>1456</v>
      </c>
      <c r="I8" s="15">
        <v>1456</v>
      </c>
      <c r="J8" s="16" t="s">
        <v>49</v>
      </c>
      <c r="K8" s="16" t="s">
        <v>50</v>
      </c>
      <c r="L8" s="16" t="s">
        <v>43</v>
      </c>
      <c r="M8" s="15">
        <v>22654</v>
      </c>
      <c r="N8" s="15">
        <v>9576</v>
      </c>
      <c r="O8" s="15">
        <v>1533</v>
      </c>
      <c r="P8" s="15">
        <v>11545</v>
      </c>
      <c r="Q8" s="15">
        <v>635</v>
      </c>
      <c r="R8" s="15">
        <v>495</v>
      </c>
      <c r="S8" s="15">
        <v>687</v>
      </c>
      <c r="T8" s="15">
        <v>516</v>
      </c>
      <c r="U8" s="15">
        <v>188314</v>
      </c>
      <c r="V8" s="15">
        <v>98267</v>
      </c>
      <c r="W8" s="15">
        <v>42141</v>
      </c>
      <c r="X8" s="15">
        <v>3299</v>
      </c>
      <c r="Y8" s="15">
        <v>44607</v>
      </c>
      <c r="Z8" s="7" t="s">
        <v>44</v>
      </c>
      <c r="AA8" s="17">
        <v>1344</v>
      </c>
      <c r="AB8" s="18" t="s">
        <v>45</v>
      </c>
    </row>
    <row r="9" spans="1:28" ht="27" customHeight="1">
      <c r="A9" s="13">
        <f aca="true" t="shared" si="0" ref="A9:A14">IF(A8="",A7+1,A8+1)</f>
        <v>3</v>
      </c>
      <c r="B9" s="14" t="s">
        <v>36</v>
      </c>
      <c r="C9" s="14" t="s">
        <v>51</v>
      </c>
      <c r="D9" s="7" t="s">
        <v>38</v>
      </c>
      <c r="E9" s="7" t="s">
        <v>52</v>
      </c>
      <c r="F9" s="7" t="s">
        <v>53</v>
      </c>
      <c r="G9" s="15">
        <v>130</v>
      </c>
      <c r="H9" s="15">
        <v>102</v>
      </c>
      <c r="I9" s="15">
        <v>102</v>
      </c>
      <c r="J9" s="16" t="s">
        <v>54</v>
      </c>
      <c r="K9" s="16" t="s">
        <v>55</v>
      </c>
      <c r="L9" s="16" t="s">
        <v>43</v>
      </c>
      <c r="M9" s="15">
        <v>3153</v>
      </c>
      <c r="N9" s="15">
        <v>2208</v>
      </c>
      <c r="O9" s="15">
        <v>0</v>
      </c>
      <c r="P9" s="15">
        <v>945</v>
      </c>
      <c r="Q9" s="15">
        <v>50</v>
      </c>
      <c r="R9" s="15">
        <v>33</v>
      </c>
      <c r="S9" s="15">
        <v>32</v>
      </c>
      <c r="T9" s="15">
        <v>22</v>
      </c>
      <c r="U9" s="15">
        <v>8145</v>
      </c>
      <c r="V9" s="15">
        <v>6857</v>
      </c>
      <c r="W9" s="15">
        <v>0</v>
      </c>
      <c r="X9" s="15">
        <v>137</v>
      </c>
      <c r="Y9" s="15">
        <v>1151</v>
      </c>
      <c r="Z9" s="7" t="s">
        <v>44</v>
      </c>
      <c r="AA9" s="17">
        <v>1344</v>
      </c>
      <c r="AB9" s="18" t="s">
        <v>45</v>
      </c>
    </row>
    <row r="10" spans="1:28" ht="27" customHeight="1">
      <c r="A10" s="13">
        <f t="shared" si="0"/>
        <v>4</v>
      </c>
      <c r="B10" s="14" t="s">
        <v>36</v>
      </c>
      <c r="C10" s="14" t="s">
        <v>56</v>
      </c>
      <c r="D10" s="7" t="s">
        <v>57</v>
      </c>
      <c r="E10" s="7" t="s">
        <v>58</v>
      </c>
      <c r="F10" s="7"/>
      <c r="G10" s="15">
        <v>200</v>
      </c>
      <c r="H10" s="15">
        <v>97</v>
      </c>
      <c r="I10" s="15">
        <v>97</v>
      </c>
      <c r="J10" s="16" t="s">
        <v>59</v>
      </c>
      <c r="K10" s="16" t="s">
        <v>60</v>
      </c>
      <c r="L10" s="16" t="s">
        <v>43</v>
      </c>
      <c r="M10" s="15">
        <v>2285</v>
      </c>
      <c r="N10" s="15">
        <v>470</v>
      </c>
      <c r="O10" s="15">
        <v>0</v>
      </c>
      <c r="P10" s="15">
        <v>1815</v>
      </c>
      <c r="Q10" s="15">
        <v>60</v>
      </c>
      <c r="R10" s="15">
        <v>40</v>
      </c>
      <c r="S10" s="15">
        <v>26</v>
      </c>
      <c r="T10" s="15">
        <v>26</v>
      </c>
      <c r="U10" s="15">
        <v>9600</v>
      </c>
      <c r="V10" s="15">
        <v>9600</v>
      </c>
      <c r="W10" s="15">
        <v>0</v>
      </c>
      <c r="X10" s="15">
        <v>0</v>
      </c>
      <c r="Y10" s="15">
        <v>0</v>
      </c>
      <c r="Z10" s="7" t="s">
        <v>61</v>
      </c>
      <c r="AA10" s="17">
        <v>500</v>
      </c>
      <c r="AB10" s="18" t="s">
        <v>62</v>
      </c>
    </row>
    <row r="11" spans="1:28" ht="27" customHeight="1">
      <c r="A11" s="13">
        <f t="shared" si="0"/>
        <v>5</v>
      </c>
      <c r="B11" s="14" t="s">
        <v>36</v>
      </c>
      <c r="C11" s="14" t="s">
        <v>63</v>
      </c>
      <c r="D11" s="7" t="s">
        <v>57</v>
      </c>
      <c r="E11" s="7" t="s">
        <v>64</v>
      </c>
      <c r="F11" s="7" t="s">
        <v>65</v>
      </c>
      <c r="G11" s="15">
        <v>130</v>
      </c>
      <c r="H11" s="15">
        <v>127</v>
      </c>
      <c r="I11" s="15">
        <v>127</v>
      </c>
      <c r="J11" s="16" t="s">
        <v>66</v>
      </c>
      <c r="K11" s="16" t="s">
        <v>67</v>
      </c>
      <c r="L11" s="16" t="s">
        <v>43</v>
      </c>
      <c r="M11" s="15">
        <v>2221</v>
      </c>
      <c r="N11" s="15">
        <v>314</v>
      </c>
      <c r="O11" s="15">
        <v>508</v>
      </c>
      <c r="P11" s="15">
        <v>1399</v>
      </c>
      <c r="Q11" s="15">
        <v>1090</v>
      </c>
      <c r="R11" s="15">
        <v>710</v>
      </c>
      <c r="S11" s="15">
        <v>620</v>
      </c>
      <c r="T11" s="15">
        <v>346</v>
      </c>
      <c r="U11" s="15">
        <v>126180</v>
      </c>
      <c r="V11" s="15">
        <v>126180</v>
      </c>
      <c r="W11" s="15">
        <v>0</v>
      </c>
      <c r="X11" s="15">
        <v>0</v>
      </c>
      <c r="Y11" s="15">
        <v>0</v>
      </c>
      <c r="Z11" s="7" t="s">
        <v>61</v>
      </c>
      <c r="AA11" s="17">
        <v>2800</v>
      </c>
      <c r="AB11" s="18" t="s">
        <v>45</v>
      </c>
    </row>
    <row r="12" spans="1:28" ht="27" customHeight="1">
      <c r="A12" s="13">
        <f t="shared" si="0"/>
        <v>6</v>
      </c>
      <c r="B12" s="14" t="s">
        <v>36</v>
      </c>
      <c r="C12" s="14" t="s">
        <v>68</v>
      </c>
      <c r="D12" s="7" t="s">
        <v>57</v>
      </c>
      <c r="E12" s="7" t="s">
        <v>69</v>
      </c>
      <c r="F12" s="7" t="s">
        <v>70</v>
      </c>
      <c r="G12" s="15">
        <v>280</v>
      </c>
      <c r="H12" s="15">
        <v>213</v>
      </c>
      <c r="I12" s="15">
        <v>213</v>
      </c>
      <c r="J12" s="16" t="s">
        <v>59</v>
      </c>
      <c r="K12" s="16" t="s">
        <v>60</v>
      </c>
      <c r="L12" s="16" t="s">
        <v>43</v>
      </c>
      <c r="M12" s="15">
        <v>1966</v>
      </c>
      <c r="N12" s="15">
        <v>0</v>
      </c>
      <c r="O12" s="15">
        <v>170</v>
      </c>
      <c r="P12" s="15">
        <v>1796</v>
      </c>
      <c r="Q12" s="15">
        <v>70</v>
      </c>
      <c r="R12" s="15">
        <v>56</v>
      </c>
      <c r="S12" s="15">
        <v>50</v>
      </c>
      <c r="T12" s="15">
        <v>44</v>
      </c>
      <c r="U12" s="15">
        <v>16000</v>
      </c>
      <c r="V12" s="15">
        <v>14500</v>
      </c>
      <c r="W12" s="15">
        <v>0</v>
      </c>
      <c r="X12" s="15">
        <v>500</v>
      </c>
      <c r="Y12" s="15">
        <v>1000</v>
      </c>
      <c r="Z12" s="7" t="s">
        <v>61</v>
      </c>
      <c r="AA12" s="17">
        <v>500</v>
      </c>
      <c r="AB12" s="18" t="s">
        <v>62</v>
      </c>
    </row>
    <row r="13" spans="1:28" ht="27" customHeight="1">
      <c r="A13" s="13">
        <f t="shared" si="0"/>
        <v>7</v>
      </c>
      <c r="B13" s="14" t="s">
        <v>36</v>
      </c>
      <c r="C13" s="14" t="s">
        <v>71</v>
      </c>
      <c r="D13" s="7" t="s">
        <v>57</v>
      </c>
      <c r="E13" s="7" t="s">
        <v>72</v>
      </c>
      <c r="F13" s="7"/>
      <c r="G13" s="15">
        <v>220</v>
      </c>
      <c r="H13" s="15">
        <v>108</v>
      </c>
      <c r="I13" s="15">
        <v>108</v>
      </c>
      <c r="J13" s="16" t="s">
        <v>73</v>
      </c>
      <c r="K13" s="16" t="s">
        <v>74</v>
      </c>
      <c r="L13" s="16" t="s">
        <v>43</v>
      </c>
      <c r="M13" s="15">
        <v>4192</v>
      </c>
      <c r="N13" s="15">
        <v>1010</v>
      </c>
      <c r="O13" s="15">
        <v>1352</v>
      </c>
      <c r="P13" s="15">
        <v>1830</v>
      </c>
      <c r="Q13" s="15">
        <v>115</v>
      </c>
      <c r="R13" s="15">
        <v>84</v>
      </c>
      <c r="S13" s="15">
        <v>38</v>
      </c>
      <c r="T13" s="15">
        <v>26</v>
      </c>
      <c r="U13" s="15">
        <v>9565</v>
      </c>
      <c r="V13" s="15">
        <v>9565</v>
      </c>
      <c r="W13" s="15">
        <v>0</v>
      </c>
      <c r="X13" s="15">
        <v>0</v>
      </c>
      <c r="Y13" s="15">
        <v>0</v>
      </c>
      <c r="Z13" s="7" t="s">
        <v>61</v>
      </c>
      <c r="AA13" s="17">
        <v>1000</v>
      </c>
      <c r="AB13" s="18" t="s">
        <v>62</v>
      </c>
    </row>
    <row r="14" spans="1:28" ht="27" customHeight="1">
      <c r="A14" s="13">
        <f t="shared" si="0"/>
        <v>8</v>
      </c>
      <c r="B14" s="14" t="s">
        <v>36</v>
      </c>
      <c r="C14" s="14" t="s">
        <v>75</v>
      </c>
      <c r="D14" s="7" t="s">
        <v>57</v>
      </c>
      <c r="E14" s="7" t="s">
        <v>76</v>
      </c>
      <c r="F14" s="7" t="s">
        <v>77</v>
      </c>
      <c r="G14" s="15">
        <v>205</v>
      </c>
      <c r="H14" s="15">
        <v>189</v>
      </c>
      <c r="I14" s="15">
        <v>189</v>
      </c>
      <c r="J14" s="16" t="s">
        <v>59</v>
      </c>
      <c r="K14" s="16" t="s">
        <v>55</v>
      </c>
      <c r="L14" s="16" t="s">
        <v>43</v>
      </c>
      <c r="M14" s="15">
        <v>4755</v>
      </c>
      <c r="N14" s="15">
        <v>37</v>
      </c>
      <c r="O14" s="15">
        <v>0</v>
      </c>
      <c r="P14" s="15">
        <v>4718</v>
      </c>
      <c r="Q14" s="15">
        <v>153</v>
      </c>
      <c r="R14" s="15">
        <v>110</v>
      </c>
      <c r="S14" s="15">
        <v>153</v>
      </c>
      <c r="T14" s="15">
        <v>47</v>
      </c>
      <c r="U14" s="15">
        <v>17336</v>
      </c>
      <c r="V14" s="19">
        <v>17336</v>
      </c>
      <c r="W14" s="20">
        <v>0</v>
      </c>
      <c r="X14" s="20">
        <v>0</v>
      </c>
      <c r="Y14" s="20">
        <v>0</v>
      </c>
      <c r="Z14" s="7" t="s">
        <v>61</v>
      </c>
      <c r="AA14" s="17">
        <v>500</v>
      </c>
      <c r="AB14" s="18" t="s">
        <v>62</v>
      </c>
    </row>
    <row r="15" spans="1:28" ht="15" customHeight="1">
      <c r="A15" s="21"/>
      <c r="B15" s="22" t="s">
        <v>78</v>
      </c>
      <c r="C15" s="23"/>
      <c r="D15" s="23"/>
      <c r="E15" s="22"/>
      <c r="F15" s="24"/>
      <c r="G15" s="25">
        <f>SUM(G7:G14)</f>
        <v>4965</v>
      </c>
      <c r="H15" s="25">
        <f>SUM(H7:H14)</f>
        <v>2721</v>
      </c>
      <c r="I15" s="25">
        <f>SUM(I7:I14)</f>
        <v>2721</v>
      </c>
      <c r="J15" s="26"/>
      <c r="K15" s="27"/>
      <c r="L15" s="28"/>
      <c r="M15" s="25">
        <f aca="true" t="shared" si="1" ref="M15:Y15">SUM(M7:M14)</f>
        <v>51661</v>
      </c>
      <c r="N15" s="25">
        <f t="shared" si="1"/>
        <v>17151</v>
      </c>
      <c r="O15" s="25">
        <f t="shared" si="1"/>
        <v>3563</v>
      </c>
      <c r="P15" s="25">
        <f t="shared" si="1"/>
        <v>30947</v>
      </c>
      <c r="Q15" s="25">
        <f t="shared" si="1"/>
        <v>5673</v>
      </c>
      <c r="R15" s="25">
        <f t="shared" si="1"/>
        <v>4719</v>
      </c>
      <c r="S15" s="25">
        <f t="shared" si="1"/>
        <v>3484</v>
      </c>
      <c r="T15" s="25">
        <f t="shared" si="1"/>
        <v>2039</v>
      </c>
      <c r="U15" s="25">
        <f t="shared" si="1"/>
        <v>744458</v>
      </c>
      <c r="V15" s="25">
        <f t="shared" si="1"/>
        <v>320254</v>
      </c>
      <c r="W15" s="25">
        <f t="shared" si="1"/>
        <v>267973</v>
      </c>
      <c r="X15" s="25">
        <f t="shared" si="1"/>
        <v>9396</v>
      </c>
      <c r="Y15" s="25">
        <f t="shared" si="1"/>
        <v>146835</v>
      </c>
      <c r="Z15" s="29"/>
      <c r="AA15" s="23"/>
      <c r="AB15" s="30"/>
    </row>
    <row r="16" spans="1:28" ht="27" customHeight="1">
      <c r="A16" s="13">
        <f>IF(A15="",A14+1,#REF!+1)</f>
        <v>9</v>
      </c>
      <c r="B16" s="14" t="s">
        <v>79</v>
      </c>
      <c r="C16" s="14" t="s">
        <v>80</v>
      </c>
      <c r="D16" s="7" t="s">
        <v>38</v>
      </c>
      <c r="E16" s="7" t="s">
        <v>81</v>
      </c>
      <c r="F16" s="7"/>
      <c r="G16" s="15">
        <v>1000</v>
      </c>
      <c r="H16" s="15">
        <v>847</v>
      </c>
      <c r="I16" s="15">
        <v>738</v>
      </c>
      <c r="J16" s="16" t="s">
        <v>54</v>
      </c>
      <c r="K16" s="16" t="s">
        <v>60</v>
      </c>
      <c r="L16" s="16" t="s">
        <v>43</v>
      </c>
      <c r="M16" s="15">
        <v>12100</v>
      </c>
      <c r="N16" s="15">
        <v>537</v>
      </c>
      <c r="O16" s="15">
        <v>0</v>
      </c>
      <c r="P16" s="15">
        <v>11563</v>
      </c>
      <c r="Q16" s="15">
        <v>211</v>
      </c>
      <c r="R16" s="15">
        <v>140</v>
      </c>
      <c r="S16" s="15">
        <v>198</v>
      </c>
      <c r="T16" s="15">
        <v>158</v>
      </c>
      <c r="U16" s="15">
        <v>57691</v>
      </c>
      <c r="V16" s="15">
        <v>50540</v>
      </c>
      <c r="W16" s="15">
        <v>0</v>
      </c>
      <c r="X16" s="15">
        <v>1635</v>
      </c>
      <c r="Y16" s="15">
        <v>5516</v>
      </c>
      <c r="Z16" s="7" t="s">
        <v>61</v>
      </c>
      <c r="AA16" s="17">
        <v>2100</v>
      </c>
      <c r="AB16" s="18" t="s">
        <v>45</v>
      </c>
    </row>
    <row r="17" spans="1:28" ht="15" customHeight="1">
      <c r="A17" s="21"/>
      <c r="B17" s="22" t="s">
        <v>78</v>
      </c>
      <c r="C17" s="23"/>
      <c r="D17" s="23"/>
      <c r="E17" s="22"/>
      <c r="F17" s="24"/>
      <c r="G17" s="25">
        <f>G16</f>
        <v>1000</v>
      </c>
      <c r="H17" s="25">
        <f>H16</f>
        <v>847</v>
      </c>
      <c r="I17" s="25">
        <f>I16</f>
        <v>738</v>
      </c>
      <c r="J17" s="26"/>
      <c r="K17" s="27"/>
      <c r="L17" s="28"/>
      <c r="M17" s="25">
        <f aca="true" t="shared" si="2" ref="M17:Y17">M16</f>
        <v>12100</v>
      </c>
      <c r="N17" s="25">
        <f t="shared" si="2"/>
        <v>537</v>
      </c>
      <c r="O17" s="25">
        <f t="shared" si="2"/>
        <v>0</v>
      </c>
      <c r="P17" s="25">
        <f t="shared" si="2"/>
        <v>11563</v>
      </c>
      <c r="Q17" s="25">
        <f t="shared" si="2"/>
        <v>211</v>
      </c>
      <c r="R17" s="25">
        <f t="shared" si="2"/>
        <v>140</v>
      </c>
      <c r="S17" s="25">
        <f t="shared" si="2"/>
        <v>198</v>
      </c>
      <c r="T17" s="25">
        <f t="shared" si="2"/>
        <v>158</v>
      </c>
      <c r="U17" s="25">
        <f t="shared" si="2"/>
        <v>57691</v>
      </c>
      <c r="V17" s="25">
        <f t="shared" si="2"/>
        <v>50540</v>
      </c>
      <c r="W17" s="25">
        <f t="shared" si="2"/>
        <v>0</v>
      </c>
      <c r="X17" s="25">
        <f t="shared" si="2"/>
        <v>1635</v>
      </c>
      <c r="Y17" s="25">
        <f t="shared" si="2"/>
        <v>5516</v>
      </c>
      <c r="Z17" s="29"/>
      <c r="AA17" s="23"/>
      <c r="AB17" s="30"/>
    </row>
    <row r="18" spans="1:28" ht="27" customHeight="1">
      <c r="A18" s="13">
        <f>IF(A17="",A16+1,A17+1)</f>
        <v>10</v>
      </c>
      <c r="B18" s="14" t="s">
        <v>82</v>
      </c>
      <c r="C18" s="14" t="s">
        <v>83</v>
      </c>
      <c r="D18" s="7" t="s">
        <v>38</v>
      </c>
      <c r="E18" s="7" t="s">
        <v>84</v>
      </c>
      <c r="F18" s="7" t="s">
        <v>85</v>
      </c>
      <c r="G18" s="15">
        <v>1400</v>
      </c>
      <c r="H18" s="15">
        <v>807</v>
      </c>
      <c r="I18" s="15">
        <v>803</v>
      </c>
      <c r="J18" s="16" t="s">
        <v>54</v>
      </c>
      <c r="K18" s="16" t="s">
        <v>60</v>
      </c>
      <c r="L18" s="16" t="s">
        <v>43</v>
      </c>
      <c r="M18" s="15">
        <v>13232</v>
      </c>
      <c r="N18" s="15">
        <v>6270</v>
      </c>
      <c r="O18" s="15">
        <v>0</v>
      </c>
      <c r="P18" s="15">
        <v>6962</v>
      </c>
      <c r="Q18" s="15">
        <v>297</v>
      </c>
      <c r="R18" s="15">
        <v>210</v>
      </c>
      <c r="S18" s="15">
        <v>182</v>
      </c>
      <c r="T18" s="15">
        <v>181</v>
      </c>
      <c r="U18" s="15">
        <v>66006</v>
      </c>
      <c r="V18" s="15">
        <v>53350</v>
      </c>
      <c r="W18" s="15">
        <v>612</v>
      </c>
      <c r="X18" s="15">
        <v>1204</v>
      </c>
      <c r="Y18" s="15">
        <v>10840</v>
      </c>
      <c r="Z18" s="7" t="s">
        <v>61</v>
      </c>
      <c r="AA18" s="17">
        <v>2352</v>
      </c>
      <c r="AB18" s="18" t="s">
        <v>45</v>
      </c>
    </row>
    <row r="19" spans="1:28" ht="27" customHeight="1">
      <c r="A19" s="13">
        <f>IF(A18="",A17+1,A18+1)</f>
        <v>11</v>
      </c>
      <c r="B19" s="14" t="s">
        <v>82</v>
      </c>
      <c r="C19" s="14" t="s">
        <v>86</v>
      </c>
      <c r="D19" s="7" t="s">
        <v>38</v>
      </c>
      <c r="E19" s="7" t="s">
        <v>87</v>
      </c>
      <c r="F19" s="7"/>
      <c r="G19" s="15">
        <v>250</v>
      </c>
      <c r="H19" s="15">
        <v>35</v>
      </c>
      <c r="I19" s="15">
        <v>33</v>
      </c>
      <c r="J19" s="16" t="s">
        <v>54</v>
      </c>
      <c r="K19" s="16" t="s">
        <v>55</v>
      </c>
      <c r="L19" s="16" t="s">
        <v>43</v>
      </c>
      <c r="M19" s="15">
        <v>2014</v>
      </c>
      <c r="N19" s="15">
        <v>1437</v>
      </c>
      <c r="O19" s="15">
        <v>0</v>
      </c>
      <c r="P19" s="15">
        <v>577</v>
      </c>
      <c r="Q19" s="15">
        <v>30</v>
      </c>
      <c r="R19" s="15">
        <v>25</v>
      </c>
      <c r="S19" s="15">
        <v>17</v>
      </c>
      <c r="T19" s="15">
        <v>7</v>
      </c>
      <c r="U19" s="15">
        <v>2419</v>
      </c>
      <c r="V19" s="15">
        <v>1978</v>
      </c>
      <c r="W19" s="15">
        <v>0</v>
      </c>
      <c r="X19" s="15">
        <v>44</v>
      </c>
      <c r="Y19" s="15">
        <v>397</v>
      </c>
      <c r="Z19" s="7" t="s">
        <v>61</v>
      </c>
      <c r="AA19" s="17">
        <v>840</v>
      </c>
      <c r="AB19" s="18" t="s">
        <v>45</v>
      </c>
    </row>
    <row r="20" spans="1:28" ht="27" customHeight="1">
      <c r="A20" s="13">
        <f>IF(A19="",A18+1,A19+1)</f>
        <v>12</v>
      </c>
      <c r="B20" s="14" t="s">
        <v>82</v>
      </c>
      <c r="C20" s="14" t="s">
        <v>88</v>
      </c>
      <c r="D20" s="7" t="s">
        <v>38</v>
      </c>
      <c r="E20" s="7" t="s">
        <v>89</v>
      </c>
      <c r="F20" s="7"/>
      <c r="G20" s="15">
        <v>580</v>
      </c>
      <c r="H20" s="15">
        <v>257</v>
      </c>
      <c r="I20" s="15">
        <v>257</v>
      </c>
      <c r="J20" s="16" t="s">
        <v>54</v>
      </c>
      <c r="K20" s="16" t="s">
        <v>60</v>
      </c>
      <c r="L20" s="16" t="s">
        <v>43</v>
      </c>
      <c r="M20" s="15">
        <v>6574</v>
      </c>
      <c r="N20" s="15">
        <v>2275</v>
      </c>
      <c r="O20" s="15">
        <v>0</v>
      </c>
      <c r="P20" s="15">
        <v>4299</v>
      </c>
      <c r="Q20" s="15">
        <v>87</v>
      </c>
      <c r="R20" s="15">
        <v>58</v>
      </c>
      <c r="S20" s="15">
        <v>95</v>
      </c>
      <c r="T20" s="15">
        <v>51</v>
      </c>
      <c r="U20" s="15">
        <v>18512</v>
      </c>
      <c r="V20" s="15">
        <v>14867</v>
      </c>
      <c r="W20" s="15">
        <v>267</v>
      </c>
      <c r="X20" s="15">
        <v>338</v>
      </c>
      <c r="Y20" s="15">
        <v>3040</v>
      </c>
      <c r="Z20" s="7" t="s">
        <v>61</v>
      </c>
      <c r="AA20" s="17">
        <v>2352</v>
      </c>
      <c r="AB20" s="18" t="s">
        <v>45</v>
      </c>
    </row>
    <row r="21" spans="1:28" ht="15" customHeight="1">
      <c r="A21" s="21"/>
      <c r="B21" s="22" t="s">
        <v>78</v>
      </c>
      <c r="C21" s="31"/>
      <c r="D21" s="22"/>
      <c r="E21" s="22"/>
      <c r="F21" s="24"/>
      <c r="G21" s="25">
        <f>SUM(G18:G20)</f>
        <v>2230</v>
      </c>
      <c r="H21" s="25">
        <f>SUM(H18:H20)</f>
        <v>1099</v>
      </c>
      <c r="I21" s="25">
        <f>SUM(I18:I20)</f>
        <v>1093</v>
      </c>
      <c r="J21" s="26"/>
      <c r="K21" s="27"/>
      <c r="L21" s="28"/>
      <c r="M21" s="25">
        <f aca="true" t="shared" si="3" ref="M21:Y21">SUM(M18:M20)</f>
        <v>21820</v>
      </c>
      <c r="N21" s="25">
        <f t="shared" si="3"/>
        <v>9982</v>
      </c>
      <c r="O21" s="25">
        <f t="shared" si="3"/>
        <v>0</v>
      </c>
      <c r="P21" s="25">
        <f t="shared" si="3"/>
        <v>11838</v>
      </c>
      <c r="Q21" s="25">
        <f t="shared" si="3"/>
        <v>414</v>
      </c>
      <c r="R21" s="25">
        <f t="shared" si="3"/>
        <v>293</v>
      </c>
      <c r="S21" s="25">
        <f>SUM(S18:S20)</f>
        <v>294</v>
      </c>
      <c r="T21" s="25">
        <f t="shared" si="3"/>
        <v>239</v>
      </c>
      <c r="U21" s="25">
        <f t="shared" si="3"/>
        <v>86937</v>
      </c>
      <c r="V21" s="25">
        <f t="shared" si="3"/>
        <v>70195</v>
      </c>
      <c r="W21" s="25">
        <f t="shared" si="3"/>
        <v>879</v>
      </c>
      <c r="X21" s="25">
        <f t="shared" si="3"/>
        <v>1586</v>
      </c>
      <c r="Y21" s="25">
        <f t="shared" si="3"/>
        <v>14277</v>
      </c>
      <c r="Z21" s="29"/>
      <c r="AA21" s="23"/>
      <c r="AB21" s="30"/>
    </row>
    <row r="22" spans="1:28" ht="27" customHeight="1">
      <c r="A22" s="13">
        <f>IF(A21="",A20+1,A21+1)</f>
        <v>13</v>
      </c>
      <c r="B22" s="14" t="s">
        <v>90</v>
      </c>
      <c r="C22" s="14" t="s">
        <v>91</v>
      </c>
      <c r="D22" s="7" t="s">
        <v>38</v>
      </c>
      <c r="E22" s="7" t="s">
        <v>92</v>
      </c>
      <c r="F22" s="7" t="s">
        <v>93</v>
      </c>
      <c r="G22" s="15">
        <v>3920</v>
      </c>
      <c r="H22" s="15">
        <v>3439</v>
      </c>
      <c r="I22" s="15">
        <v>3400</v>
      </c>
      <c r="J22" s="32" t="s">
        <v>94</v>
      </c>
      <c r="K22" s="16" t="s">
        <v>95</v>
      </c>
      <c r="L22" s="16" t="s">
        <v>43</v>
      </c>
      <c r="M22" s="15">
        <v>60927</v>
      </c>
      <c r="N22" s="15">
        <v>9277</v>
      </c>
      <c r="O22" s="15">
        <v>227</v>
      </c>
      <c r="P22" s="15">
        <v>51423</v>
      </c>
      <c r="Q22" s="15">
        <v>2060</v>
      </c>
      <c r="R22" s="15">
        <v>1200</v>
      </c>
      <c r="S22" s="15">
        <v>1801</v>
      </c>
      <c r="T22" s="15">
        <v>1341</v>
      </c>
      <c r="U22" s="15">
        <v>489635</v>
      </c>
      <c r="V22" s="15">
        <v>395585</v>
      </c>
      <c r="W22" s="15">
        <v>2635</v>
      </c>
      <c r="X22" s="15">
        <v>4722</v>
      </c>
      <c r="Y22" s="15">
        <v>86693</v>
      </c>
      <c r="Z22" s="7" t="s">
        <v>61</v>
      </c>
      <c r="AA22" s="17">
        <v>1785</v>
      </c>
      <c r="AB22" s="18" t="s">
        <v>96</v>
      </c>
    </row>
    <row r="23" spans="1:28" ht="27" customHeight="1">
      <c r="A23" s="13">
        <f>IF(A22="",A21+1,A22+1)</f>
        <v>14</v>
      </c>
      <c r="B23" s="14" t="s">
        <v>90</v>
      </c>
      <c r="C23" s="14" t="s">
        <v>97</v>
      </c>
      <c r="D23" s="7" t="s">
        <v>38</v>
      </c>
      <c r="E23" s="7" t="s">
        <v>98</v>
      </c>
      <c r="F23" s="7" t="s">
        <v>99</v>
      </c>
      <c r="G23" s="15">
        <v>2000</v>
      </c>
      <c r="H23" s="15">
        <v>1302</v>
      </c>
      <c r="I23" s="15">
        <v>1289</v>
      </c>
      <c r="J23" s="16" t="s">
        <v>100</v>
      </c>
      <c r="K23" s="16" t="s">
        <v>74</v>
      </c>
      <c r="L23" s="16" t="s">
        <v>43</v>
      </c>
      <c r="M23" s="15">
        <v>17108</v>
      </c>
      <c r="N23" s="15">
        <v>4565</v>
      </c>
      <c r="O23" s="15">
        <v>0</v>
      </c>
      <c r="P23" s="15">
        <v>12543</v>
      </c>
      <c r="Q23" s="15">
        <v>645</v>
      </c>
      <c r="R23" s="15">
        <v>501</v>
      </c>
      <c r="S23" s="15">
        <v>538</v>
      </c>
      <c r="T23" s="15">
        <v>380</v>
      </c>
      <c r="U23" s="15">
        <v>138729</v>
      </c>
      <c r="V23" s="15">
        <v>111124</v>
      </c>
      <c r="W23" s="15">
        <v>896</v>
      </c>
      <c r="X23" s="15">
        <v>1460</v>
      </c>
      <c r="Y23" s="15">
        <v>25249</v>
      </c>
      <c r="Z23" s="7" t="s">
        <v>61</v>
      </c>
      <c r="AA23" s="17">
        <v>1785</v>
      </c>
      <c r="AB23" s="18" t="s">
        <v>96</v>
      </c>
    </row>
    <row r="24" spans="1:28" ht="27" customHeight="1">
      <c r="A24" s="13">
        <f>IF(A23="",A22+1,A23+1)</f>
        <v>15</v>
      </c>
      <c r="B24" s="14" t="s">
        <v>90</v>
      </c>
      <c r="C24" s="14" t="s">
        <v>101</v>
      </c>
      <c r="D24" s="7" t="s">
        <v>38</v>
      </c>
      <c r="E24" s="7" t="s">
        <v>102</v>
      </c>
      <c r="F24" s="7" t="s">
        <v>103</v>
      </c>
      <c r="G24" s="15">
        <v>2890</v>
      </c>
      <c r="H24" s="15">
        <v>2386</v>
      </c>
      <c r="I24" s="15">
        <v>2382</v>
      </c>
      <c r="J24" s="16" t="s">
        <v>41</v>
      </c>
      <c r="K24" s="16" t="s">
        <v>104</v>
      </c>
      <c r="L24" s="16" t="s">
        <v>43</v>
      </c>
      <c r="M24" s="15">
        <v>33347</v>
      </c>
      <c r="N24" s="15">
        <v>2074</v>
      </c>
      <c r="O24" s="15">
        <v>2098</v>
      </c>
      <c r="P24" s="15">
        <v>29175</v>
      </c>
      <c r="Q24" s="15">
        <v>980</v>
      </c>
      <c r="R24" s="15">
        <v>435</v>
      </c>
      <c r="S24" s="15">
        <v>993</v>
      </c>
      <c r="T24" s="15">
        <v>639</v>
      </c>
      <c r="U24" s="15">
        <v>233148</v>
      </c>
      <c r="V24" s="15">
        <v>187097</v>
      </c>
      <c r="W24" s="15">
        <v>1217</v>
      </c>
      <c r="X24" s="15">
        <v>3123</v>
      </c>
      <c r="Y24" s="15">
        <v>41711</v>
      </c>
      <c r="Z24" s="7" t="s">
        <v>61</v>
      </c>
      <c r="AA24" s="17">
        <v>1785</v>
      </c>
      <c r="AB24" s="18" t="s">
        <v>96</v>
      </c>
    </row>
    <row r="25" spans="1:28" ht="27" customHeight="1">
      <c r="A25" s="13">
        <f>IF(A24="",A23+1,A24+1)</f>
        <v>16</v>
      </c>
      <c r="B25" s="14" t="s">
        <v>90</v>
      </c>
      <c r="C25" s="14" t="s">
        <v>105</v>
      </c>
      <c r="D25" s="7" t="s">
        <v>38</v>
      </c>
      <c r="E25" s="7" t="s">
        <v>106</v>
      </c>
      <c r="F25" s="7" t="s">
        <v>103</v>
      </c>
      <c r="G25" s="15">
        <v>105</v>
      </c>
      <c r="H25" s="15">
        <v>87</v>
      </c>
      <c r="I25" s="15">
        <v>84</v>
      </c>
      <c r="J25" s="16" t="s">
        <v>54</v>
      </c>
      <c r="K25" s="16" t="s">
        <v>55</v>
      </c>
      <c r="L25" s="16" t="s">
        <v>43</v>
      </c>
      <c r="M25" s="15">
        <v>4916</v>
      </c>
      <c r="N25" s="15">
        <v>720</v>
      </c>
      <c r="O25" s="15">
        <v>0</v>
      </c>
      <c r="P25" s="15">
        <v>4196</v>
      </c>
      <c r="Q25" s="15">
        <v>32</v>
      </c>
      <c r="R25" s="15">
        <v>30</v>
      </c>
      <c r="S25" s="15">
        <v>40</v>
      </c>
      <c r="T25" s="15">
        <v>18</v>
      </c>
      <c r="U25" s="15">
        <v>6598</v>
      </c>
      <c r="V25" s="15">
        <v>5358</v>
      </c>
      <c r="W25" s="15">
        <v>0</v>
      </c>
      <c r="X25" s="15">
        <v>54</v>
      </c>
      <c r="Y25" s="15">
        <v>1186</v>
      </c>
      <c r="Z25" s="7" t="s">
        <v>61</v>
      </c>
      <c r="AA25" s="17">
        <v>1785</v>
      </c>
      <c r="AB25" s="18" t="s">
        <v>96</v>
      </c>
    </row>
    <row r="26" spans="1:28" ht="15" customHeight="1">
      <c r="A26" s="21"/>
      <c r="B26" s="22" t="s">
        <v>78</v>
      </c>
      <c r="C26" s="31"/>
      <c r="D26" s="22"/>
      <c r="E26" s="22"/>
      <c r="F26" s="24"/>
      <c r="G26" s="25">
        <f>SUM(G22:G25)</f>
        <v>8915</v>
      </c>
      <c r="H26" s="25">
        <f>SUM(H22:H25)</f>
        <v>7214</v>
      </c>
      <c r="I26" s="25">
        <f>SUM(I22:I25)</f>
        <v>7155</v>
      </c>
      <c r="J26" s="26"/>
      <c r="K26" s="27"/>
      <c r="L26" s="28"/>
      <c r="M26" s="25">
        <f aca="true" t="shared" si="4" ref="M26:Y26">SUM(M22:M25)</f>
        <v>116298</v>
      </c>
      <c r="N26" s="25">
        <f t="shared" si="4"/>
        <v>16636</v>
      </c>
      <c r="O26" s="25">
        <f t="shared" si="4"/>
        <v>2325</v>
      </c>
      <c r="P26" s="25">
        <f t="shared" si="4"/>
        <v>97337</v>
      </c>
      <c r="Q26" s="25">
        <f t="shared" si="4"/>
        <v>3717</v>
      </c>
      <c r="R26" s="25">
        <f t="shared" si="4"/>
        <v>2166</v>
      </c>
      <c r="S26" s="25">
        <f>SUM(S22:S25)</f>
        <v>3372</v>
      </c>
      <c r="T26" s="25">
        <f t="shared" si="4"/>
        <v>2378</v>
      </c>
      <c r="U26" s="25">
        <f t="shared" si="4"/>
        <v>868110</v>
      </c>
      <c r="V26" s="25">
        <f t="shared" si="4"/>
        <v>699164</v>
      </c>
      <c r="W26" s="25">
        <f t="shared" si="4"/>
        <v>4748</v>
      </c>
      <c r="X26" s="25">
        <f t="shared" si="4"/>
        <v>9359</v>
      </c>
      <c r="Y26" s="25">
        <f t="shared" si="4"/>
        <v>154839</v>
      </c>
      <c r="Z26" s="29"/>
      <c r="AA26" s="23"/>
      <c r="AB26" s="30"/>
    </row>
    <row r="27" spans="1:28" ht="27" customHeight="1">
      <c r="A27" s="13">
        <f>IF(A26="",A25+1,A26+1)</f>
        <v>17</v>
      </c>
      <c r="B27" s="14" t="s">
        <v>107</v>
      </c>
      <c r="C27" s="14" t="s">
        <v>108</v>
      </c>
      <c r="D27" s="7" t="s">
        <v>38</v>
      </c>
      <c r="E27" s="7" t="s">
        <v>109</v>
      </c>
      <c r="F27" s="7" t="s">
        <v>110</v>
      </c>
      <c r="G27" s="15">
        <v>586</v>
      </c>
      <c r="H27" s="15">
        <v>335</v>
      </c>
      <c r="I27" s="15">
        <v>328</v>
      </c>
      <c r="J27" s="16" t="s">
        <v>54</v>
      </c>
      <c r="K27" s="16" t="s">
        <v>60</v>
      </c>
      <c r="L27" s="16" t="s">
        <v>111</v>
      </c>
      <c r="M27" s="15">
        <v>7663</v>
      </c>
      <c r="N27" s="15">
        <v>235</v>
      </c>
      <c r="O27" s="15">
        <v>707</v>
      </c>
      <c r="P27" s="15">
        <v>6721</v>
      </c>
      <c r="Q27" s="15">
        <v>334</v>
      </c>
      <c r="R27" s="15">
        <v>240</v>
      </c>
      <c r="S27" s="15">
        <v>86</v>
      </c>
      <c r="T27" s="15">
        <v>205</v>
      </c>
      <c r="U27" s="15">
        <v>74744</v>
      </c>
      <c r="V27" s="15">
        <v>23471</v>
      </c>
      <c r="W27" s="15">
        <v>3223</v>
      </c>
      <c r="X27" s="15">
        <v>48050</v>
      </c>
      <c r="Y27" s="15">
        <v>0</v>
      </c>
      <c r="Z27" s="7" t="s">
        <v>61</v>
      </c>
      <c r="AA27" s="17">
        <v>2620</v>
      </c>
      <c r="AB27" s="18" t="s">
        <v>45</v>
      </c>
    </row>
    <row r="28" spans="1:28" ht="27" customHeight="1">
      <c r="A28" s="13">
        <f>IF(A27="",A26+1,A27+1)</f>
        <v>18</v>
      </c>
      <c r="B28" s="14" t="s">
        <v>107</v>
      </c>
      <c r="C28" s="14" t="s">
        <v>112</v>
      </c>
      <c r="D28" s="7" t="s">
        <v>38</v>
      </c>
      <c r="E28" s="7" t="s">
        <v>113</v>
      </c>
      <c r="F28" s="7" t="s">
        <v>114</v>
      </c>
      <c r="G28" s="15">
        <v>320</v>
      </c>
      <c r="H28" s="15">
        <v>247</v>
      </c>
      <c r="I28" s="15">
        <v>239</v>
      </c>
      <c r="J28" s="16" t="s">
        <v>73</v>
      </c>
      <c r="K28" s="16" t="s">
        <v>74</v>
      </c>
      <c r="L28" s="16" t="s">
        <v>111</v>
      </c>
      <c r="M28" s="15">
        <v>8285</v>
      </c>
      <c r="N28" s="15">
        <v>500</v>
      </c>
      <c r="O28" s="15">
        <v>0</v>
      </c>
      <c r="P28" s="15">
        <v>7785</v>
      </c>
      <c r="Q28" s="15">
        <v>205</v>
      </c>
      <c r="R28" s="15">
        <v>180</v>
      </c>
      <c r="S28" s="15">
        <v>47</v>
      </c>
      <c r="T28" s="15">
        <v>144</v>
      </c>
      <c r="U28" s="15">
        <v>52671</v>
      </c>
      <c r="V28" s="15">
        <v>10264</v>
      </c>
      <c r="W28" s="15">
        <v>4511</v>
      </c>
      <c r="X28" s="15">
        <v>36258</v>
      </c>
      <c r="Y28" s="15">
        <v>1638</v>
      </c>
      <c r="Z28" s="7" t="s">
        <v>61</v>
      </c>
      <c r="AA28" s="17">
        <v>3670</v>
      </c>
      <c r="AB28" s="18" t="s">
        <v>45</v>
      </c>
    </row>
    <row r="29" spans="1:28" ht="27" customHeight="1">
      <c r="A29" s="13">
        <f>IF(A28="",A27+1,A28+1)</f>
        <v>19</v>
      </c>
      <c r="B29" s="14" t="s">
        <v>107</v>
      </c>
      <c r="C29" s="14" t="s">
        <v>115</v>
      </c>
      <c r="D29" s="7" t="s">
        <v>57</v>
      </c>
      <c r="E29" s="7" t="s">
        <v>116</v>
      </c>
      <c r="F29" s="7"/>
      <c r="G29" s="15">
        <v>300</v>
      </c>
      <c r="H29" s="15">
        <v>248</v>
      </c>
      <c r="I29" s="15">
        <v>248</v>
      </c>
      <c r="J29" s="16" t="s">
        <v>54</v>
      </c>
      <c r="K29" s="16" t="s">
        <v>60</v>
      </c>
      <c r="L29" s="16" t="s">
        <v>43</v>
      </c>
      <c r="M29" s="15">
        <v>2000</v>
      </c>
      <c r="N29" s="15">
        <v>200</v>
      </c>
      <c r="O29" s="15">
        <v>0</v>
      </c>
      <c r="P29" s="15">
        <v>1800</v>
      </c>
      <c r="Q29" s="15">
        <v>432</v>
      </c>
      <c r="R29" s="15">
        <v>53</v>
      </c>
      <c r="S29" s="20">
        <v>430</v>
      </c>
      <c r="T29" s="15">
        <v>300</v>
      </c>
      <c r="U29" s="15">
        <v>109500</v>
      </c>
      <c r="V29" s="20">
        <v>109500</v>
      </c>
      <c r="W29" s="20">
        <v>0</v>
      </c>
      <c r="X29" s="20">
        <v>0</v>
      </c>
      <c r="Y29" s="20">
        <v>0</v>
      </c>
      <c r="Z29" s="7" t="s">
        <v>61</v>
      </c>
      <c r="AA29" s="17">
        <v>833</v>
      </c>
      <c r="AB29" s="18" t="s">
        <v>117</v>
      </c>
    </row>
    <row r="30" spans="1:28" ht="15" customHeight="1">
      <c r="A30" s="21"/>
      <c r="B30" s="22" t="s">
        <v>78</v>
      </c>
      <c r="C30" s="23"/>
      <c r="D30" s="23"/>
      <c r="E30" s="22"/>
      <c r="F30" s="24"/>
      <c r="G30" s="25">
        <f>SUM(G27:G28)+G29</f>
        <v>1206</v>
      </c>
      <c r="H30" s="25">
        <f>SUM(H27:H28)+H29</f>
        <v>830</v>
      </c>
      <c r="I30" s="25">
        <f>SUM(I27:I28)+I29</f>
        <v>815</v>
      </c>
      <c r="J30" s="26"/>
      <c r="K30" s="27"/>
      <c r="L30" s="28"/>
      <c r="M30" s="25">
        <f>SUM(M27:M28)+SUM(M29:M29)</f>
        <v>17948</v>
      </c>
      <c r="N30" s="25">
        <f aca="true" t="shared" si="5" ref="N30:S30">SUM(N27:N28)+N29</f>
        <v>935</v>
      </c>
      <c r="O30" s="25">
        <f t="shared" si="5"/>
        <v>707</v>
      </c>
      <c r="P30" s="25">
        <f t="shared" si="5"/>
        <v>16306</v>
      </c>
      <c r="Q30" s="25">
        <f t="shared" si="5"/>
        <v>971</v>
      </c>
      <c r="R30" s="25">
        <f t="shared" si="5"/>
        <v>473</v>
      </c>
      <c r="S30" s="25">
        <f t="shared" si="5"/>
        <v>563</v>
      </c>
      <c r="T30" s="25">
        <f aca="true" t="shared" si="6" ref="T30:Y30">SUM(T27:T29)</f>
        <v>649</v>
      </c>
      <c r="U30" s="25">
        <f t="shared" si="6"/>
        <v>236915</v>
      </c>
      <c r="V30" s="25">
        <f t="shared" si="6"/>
        <v>143235</v>
      </c>
      <c r="W30" s="25">
        <f t="shared" si="6"/>
        <v>7734</v>
      </c>
      <c r="X30" s="25">
        <f t="shared" si="6"/>
        <v>84308</v>
      </c>
      <c r="Y30" s="25">
        <f t="shared" si="6"/>
        <v>1638</v>
      </c>
      <c r="Z30" s="29"/>
      <c r="AA30" s="23"/>
      <c r="AB30" s="30"/>
    </row>
    <row r="31" spans="1:28" ht="27" customHeight="1">
      <c r="A31" s="13">
        <f>IF(A30="",A29+1,A30+1)</f>
        <v>20</v>
      </c>
      <c r="B31" s="14" t="s">
        <v>118</v>
      </c>
      <c r="C31" s="14" t="s">
        <v>119</v>
      </c>
      <c r="D31" s="7" t="s">
        <v>57</v>
      </c>
      <c r="E31" s="7" t="s">
        <v>120</v>
      </c>
      <c r="F31" s="7"/>
      <c r="G31" s="15">
        <v>600</v>
      </c>
      <c r="H31" s="15">
        <v>577</v>
      </c>
      <c r="I31" s="15">
        <v>577</v>
      </c>
      <c r="J31" s="16" t="s">
        <v>54</v>
      </c>
      <c r="K31" s="16" t="s">
        <v>50</v>
      </c>
      <c r="L31" s="16" t="s">
        <v>43</v>
      </c>
      <c r="M31" s="15">
        <v>2947</v>
      </c>
      <c r="N31" s="15">
        <v>45</v>
      </c>
      <c r="O31" s="15">
        <v>240</v>
      </c>
      <c r="P31" s="15">
        <v>2662</v>
      </c>
      <c r="Q31" s="15">
        <v>150</v>
      </c>
      <c r="R31" s="15">
        <v>120</v>
      </c>
      <c r="S31" s="15">
        <v>200</v>
      </c>
      <c r="T31" s="15">
        <v>151</v>
      </c>
      <c r="U31" s="15">
        <v>55000</v>
      </c>
      <c r="V31" s="15">
        <v>55000</v>
      </c>
      <c r="W31" s="15">
        <v>0</v>
      </c>
      <c r="X31" s="15">
        <v>0</v>
      </c>
      <c r="Y31" s="15">
        <v>0</v>
      </c>
      <c r="Z31" s="7" t="s">
        <v>61</v>
      </c>
      <c r="AA31" s="17">
        <v>50</v>
      </c>
      <c r="AB31" s="18" t="s">
        <v>62</v>
      </c>
    </row>
    <row r="32" spans="1:28" ht="27" customHeight="1">
      <c r="A32" s="13">
        <f>IF(A31="",A30+1,A31+1)</f>
        <v>21</v>
      </c>
      <c r="B32" s="14" t="s">
        <v>118</v>
      </c>
      <c r="C32" s="14" t="s">
        <v>121</v>
      </c>
      <c r="D32" s="7" t="s">
        <v>57</v>
      </c>
      <c r="E32" s="7" t="s">
        <v>120</v>
      </c>
      <c r="F32" s="7"/>
      <c r="G32" s="15">
        <v>1000</v>
      </c>
      <c r="H32" s="15">
        <v>932</v>
      </c>
      <c r="I32" s="15">
        <v>932</v>
      </c>
      <c r="J32" s="16" t="s">
        <v>54</v>
      </c>
      <c r="K32" s="16" t="s">
        <v>60</v>
      </c>
      <c r="L32" s="16" t="s">
        <v>43</v>
      </c>
      <c r="M32" s="15">
        <v>2853</v>
      </c>
      <c r="N32" s="15">
        <v>127</v>
      </c>
      <c r="O32" s="15">
        <v>0</v>
      </c>
      <c r="P32" s="15">
        <v>2726</v>
      </c>
      <c r="Q32" s="15">
        <v>250</v>
      </c>
      <c r="R32" s="15">
        <v>200</v>
      </c>
      <c r="S32" s="15">
        <v>250</v>
      </c>
      <c r="T32" s="15">
        <v>205</v>
      </c>
      <c r="U32" s="15">
        <v>75000</v>
      </c>
      <c r="V32" s="15">
        <v>75000</v>
      </c>
      <c r="W32" s="15">
        <v>0</v>
      </c>
      <c r="X32" s="15">
        <v>0</v>
      </c>
      <c r="Y32" s="15">
        <v>0</v>
      </c>
      <c r="Z32" s="7" t="s">
        <v>61</v>
      </c>
      <c r="AA32" s="17">
        <v>700</v>
      </c>
      <c r="AB32" s="18" t="s">
        <v>62</v>
      </c>
    </row>
    <row r="33" spans="1:28" ht="15" customHeight="1">
      <c r="A33" s="21"/>
      <c r="B33" s="22" t="s">
        <v>78</v>
      </c>
      <c r="C33" s="33"/>
      <c r="D33" s="33"/>
      <c r="E33" s="34"/>
      <c r="F33" s="35"/>
      <c r="G33" s="25">
        <f>SUM(G31:G32)</f>
        <v>1600</v>
      </c>
      <c r="H33" s="25">
        <f>SUM(H31:H32)</f>
        <v>1509</v>
      </c>
      <c r="I33" s="25">
        <f>SUM(I31:I32)</f>
        <v>1509</v>
      </c>
      <c r="J33" s="26"/>
      <c r="K33" s="27"/>
      <c r="L33" s="28"/>
      <c r="M33" s="25">
        <f aca="true" t="shared" si="7" ref="M33:Y33">SUM(M31:M32)</f>
        <v>5800</v>
      </c>
      <c r="N33" s="25">
        <f t="shared" si="7"/>
        <v>172</v>
      </c>
      <c r="O33" s="25">
        <f t="shared" si="7"/>
        <v>240</v>
      </c>
      <c r="P33" s="25">
        <f t="shared" si="7"/>
        <v>5388</v>
      </c>
      <c r="Q33" s="25">
        <f t="shared" si="7"/>
        <v>400</v>
      </c>
      <c r="R33" s="25">
        <f t="shared" si="7"/>
        <v>320</v>
      </c>
      <c r="S33" s="25">
        <f>SUM(S31:S32)</f>
        <v>450</v>
      </c>
      <c r="T33" s="25">
        <f t="shared" si="7"/>
        <v>356</v>
      </c>
      <c r="U33" s="25">
        <f t="shared" si="7"/>
        <v>130000</v>
      </c>
      <c r="V33" s="25">
        <f t="shared" si="7"/>
        <v>130000</v>
      </c>
      <c r="W33" s="25">
        <f t="shared" si="7"/>
        <v>0</v>
      </c>
      <c r="X33" s="25">
        <f t="shared" si="7"/>
        <v>0</v>
      </c>
      <c r="Y33" s="25">
        <f t="shared" si="7"/>
        <v>0</v>
      </c>
      <c r="Z33" s="29"/>
      <c r="AA33" s="23"/>
      <c r="AB33" s="30"/>
    </row>
    <row r="34" spans="1:28" ht="27" customHeight="1">
      <c r="A34" s="13">
        <f>IF(A33="",A32+1,A33+1)</f>
        <v>22</v>
      </c>
      <c r="B34" s="14" t="s">
        <v>122</v>
      </c>
      <c r="C34" s="14" t="s">
        <v>123</v>
      </c>
      <c r="D34" s="7" t="s">
        <v>38</v>
      </c>
      <c r="E34" s="7" t="s">
        <v>124</v>
      </c>
      <c r="F34" s="7" t="s">
        <v>52</v>
      </c>
      <c r="G34" s="15">
        <v>200</v>
      </c>
      <c r="H34" s="15">
        <v>71</v>
      </c>
      <c r="I34" s="15">
        <v>69</v>
      </c>
      <c r="J34" s="16" t="s">
        <v>125</v>
      </c>
      <c r="K34" s="16" t="s">
        <v>60</v>
      </c>
      <c r="L34" s="16" t="s">
        <v>111</v>
      </c>
      <c r="M34" s="15">
        <v>4161</v>
      </c>
      <c r="N34" s="15">
        <v>1890</v>
      </c>
      <c r="O34" s="15">
        <v>0</v>
      </c>
      <c r="P34" s="15">
        <v>2271</v>
      </c>
      <c r="Q34" s="15">
        <v>212</v>
      </c>
      <c r="R34" s="15">
        <v>90</v>
      </c>
      <c r="S34" s="15">
        <v>175</v>
      </c>
      <c r="T34" s="15">
        <v>49</v>
      </c>
      <c r="U34" s="15">
        <v>18061</v>
      </c>
      <c r="V34" s="15">
        <v>3653</v>
      </c>
      <c r="W34" s="15">
        <v>1393</v>
      </c>
      <c r="X34" s="15">
        <v>195</v>
      </c>
      <c r="Y34" s="15">
        <v>12820</v>
      </c>
      <c r="Z34" s="7" t="s">
        <v>61</v>
      </c>
      <c r="AA34" s="17">
        <v>2030</v>
      </c>
      <c r="AB34" s="18" t="s">
        <v>45</v>
      </c>
    </row>
    <row r="35" spans="1:28" ht="27" customHeight="1">
      <c r="A35" s="13">
        <f>IF(A34="",A33+1,A34+1)</f>
        <v>23</v>
      </c>
      <c r="B35" s="14" t="s">
        <v>122</v>
      </c>
      <c r="C35" s="14" t="s">
        <v>126</v>
      </c>
      <c r="D35" s="7" t="s">
        <v>38</v>
      </c>
      <c r="E35" s="7" t="s">
        <v>127</v>
      </c>
      <c r="F35" s="7" t="s">
        <v>128</v>
      </c>
      <c r="G35" s="15">
        <v>330</v>
      </c>
      <c r="H35" s="15">
        <v>268</v>
      </c>
      <c r="I35" s="15">
        <v>262</v>
      </c>
      <c r="J35" s="16" t="s">
        <v>54</v>
      </c>
      <c r="K35" s="16" t="s">
        <v>55</v>
      </c>
      <c r="L35" s="16" t="s">
        <v>43</v>
      </c>
      <c r="M35" s="15">
        <v>17318</v>
      </c>
      <c r="N35" s="15">
        <v>4541</v>
      </c>
      <c r="O35" s="15">
        <v>0</v>
      </c>
      <c r="P35" s="15">
        <v>12777</v>
      </c>
      <c r="Q35" s="15">
        <v>209</v>
      </c>
      <c r="R35" s="15">
        <v>181</v>
      </c>
      <c r="S35" s="15">
        <v>332</v>
      </c>
      <c r="T35" s="15">
        <v>168</v>
      </c>
      <c r="U35" s="15">
        <v>61211</v>
      </c>
      <c r="V35" s="15">
        <v>17548</v>
      </c>
      <c r="W35" s="15">
        <v>9297</v>
      </c>
      <c r="X35" s="15">
        <v>1745</v>
      </c>
      <c r="Y35" s="15">
        <v>32621</v>
      </c>
      <c r="Z35" s="7" t="s">
        <v>61</v>
      </c>
      <c r="AA35" s="17">
        <v>2030</v>
      </c>
      <c r="AB35" s="18" t="s">
        <v>45</v>
      </c>
    </row>
    <row r="36" spans="1:28" ht="27" customHeight="1">
      <c r="A36" s="13">
        <f>IF(A35="",A34+1,A35+1)</f>
        <v>24</v>
      </c>
      <c r="B36" s="14" t="s">
        <v>122</v>
      </c>
      <c r="C36" s="14" t="s">
        <v>129</v>
      </c>
      <c r="D36" s="7" t="s">
        <v>38</v>
      </c>
      <c r="E36" s="7" t="s">
        <v>81</v>
      </c>
      <c r="F36" s="7"/>
      <c r="G36" s="15">
        <v>800</v>
      </c>
      <c r="H36" s="15">
        <v>295</v>
      </c>
      <c r="I36" s="15">
        <v>295</v>
      </c>
      <c r="J36" s="16" t="s">
        <v>54</v>
      </c>
      <c r="K36" s="16" t="s">
        <v>60</v>
      </c>
      <c r="L36" s="16" t="s">
        <v>43</v>
      </c>
      <c r="M36" s="15">
        <v>10203</v>
      </c>
      <c r="N36" s="15">
        <v>5107</v>
      </c>
      <c r="O36" s="15">
        <v>0</v>
      </c>
      <c r="P36" s="15">
        <v>5096</v>
      </c>
      <c r="Q36" s="15">
        <v>218</v>
      </c>
      <c r="R36" s="15">
        <v>152</v>
      </c>
      <c r="S36" s="15">
        <v>203</v>
      </c>
      <c r="T36" s="15">
        <v>122</v>
      </c>
      <c r="U36" s="15">
        <v>44645</v>
      </c>
      <c r="V36" s="15">
        <v>18976</v>
      </c>
      <c r="W36" s="15">
        <v>2084</v>
      </c>
      <c r="X36" s="15">
        <v>101</v>
      </c>
      <c r="Y36" s="15">
        <v>23484</v>
      </c>
      <c r="Z36" s="7" t="s">
        <v>61</v>
      </c>
      <c r="AA36" s="36">
        <v>2030</v>
      </c>
      <c r="AB36" s="18" t="s">
        <v>45</v>
      </c>
    </row>
    <row r="37" spans="1:28" ht="27" customHeight="1">
      <c r="A37" s="13">
        <f>IF(A36="",A35+1,A36+1)</f>
        <v>25</v>
      </c>
      <c r="B37" s="14" t="s">
        <v>122</v>
      </c>
      <c r="C37" s="14" t="s">
        <v>130</v>
      </c>
      <c r="D37" s="7" t="s">
        <v>38</v>
      </c>
      <c r="E37" s="7" t="s">
        <v>131</v>
      </c>
      <c r="F37" s="7"/>
      <c r="G37" s="15">
        <v>186</v>
      </c>
      <c r="H37" s="15">
        <v>37</v>
      </c>
      <c r="I37" s="15">
        <v>37</v>
      </c>
      <c r="J37" s="16" t="s">
        <v>54</v>
      </c>
      <c r="K37" s="16" t="s">
        <v>60</v>
      </c>
      <c r="L37" s="16" t="s">
        <v>43</v>
      </c>
      <c r="M37" s="15">
        <v>8877</v>
      </c>
      <c r="N37" s="15">
        <v>5905</v>
      </c>
      <c r="O37" s="15">
        <v>0</v>
      </c>
      <c r="P37" s="15">
        <v>2972</v>
      </c>
      <c r="Q37" s="15">
        <v>71</v>
      </c>
      <c r="R37" s="15">
        <v>49</v>
      </c>
      <c r="S37" s="15">
        <v>25</v>
      </c>
      <c r="T37" s="15">
        <v>5</v>
      </c>
      <c r="U37" s="15">
        <v>1889</v>
      </c>
      <c r="V37" s="15">
        <v>1669</v>
      </c>
      <c r="W37" s="15">
        <v>13</v>
      </c>
      <c r="X37" s="15">
        <v>157</v>
      </c>
      <c r="Y37" s="15">
        <v>50</v>
      </c>
      <c r="Z37" s="7" t="s">
        <v>61</v>
      </c>
      <c r="AA37" s="36">
        <v>2030</v>
      </c>
      <c r="AB37" s="18" t="s">
        <v>45</v>
      </c>
    </row>
    <row r="38" spans="1:28" ht="27" customHeight="1">
      <c r="A38" s="13">
        <f>IF(A37="",A36+1,A37+1)</f>
        <v>26</v>
      </c>
      <c r="B38" s="14" t="s">
        <v>122</v>
      </c>
      <c r="C38" s="14" t="s">
        <v>132</v>
      </c>
      <c r="D38" s="7" t="s">
        <v>38</v>
      </c>
      <c r="E38" s="7" t="s">
        <v>133</v>
      </c>
      <c r="F38" s="7" t="s">
        <v>40</v>
      </c>
      <c r="G38" s="15">
        <v>130</v>
      </c>
      <c r="H38" s="15">
        <v>63</v>
      </c>
      <c r="I38" s="15">
        <v>63</v>
      </c>
      <c r="J38" s="16" t="s">
        <v>54</v>
      </c>
      <c r="K38" s="16" t="s">
        <v>60</v>
      </c>
      <c r="L38" s="16" t="s">
        <v>43</v>
      </c>
      <c r="M38" s="15">
        <v>4958</v>
      </c>
      <c r="N38" s="15">
        <v>564</v>
      </c>
      <c r="O38" s="15">
        <v>1188</v>
      </c>
      <c r="P38" s="15">
        <v>3206</v>
      </c>
      <c r="Q38" s="15">
        <v>370</v>
      </c>
      <c r="R38" s="15">
        <v>198</v>
      </c>
      <c r="S38" s="15">
        <v>159</v>
      </c>
      <c r="T38" s="15">
        <v>57</v>
      </c>
      <c r="U38" s="15">
        <v>20838</v>
      </c>
      <c r="V38" s="15">
        <v>252</v>
      </c>
      <c r="W38" s="15">
        <v>19944</v>
      </c>
      <c r="X38" s="15">
        <v>5</v>
      </c>
      <c r="Y38" s="15">
        <v>637</v>
      </c>
      <c r="Z38" s="7" t="s">
        <v>61</v>
      </c>
      <c r="AA38" s="36">
        <v>2030</v>
      </c>
      <c r="AB38" s="18" t="s">
        <v>45</v>
      </c>
    </row>
    <row r="39" spans="1:28" ht="15" customHeight="1">
      <c r="A39" s="21"/>
      <c r="B39" s="22" t="s">
        <v>78</v>
      </c>
      <c r="C39" s="31"/>
      <c r="D39" s="22"/>
      <c r="E39" s="22"/>
      <c r="F39" s="24"/>
      <c r="G39" s="25">
        <f>SUM(G34:G38)</f>
        <v>1646</v>
      </c>
      <c r="H39" s="25">
        <f>SUM(H34:H38)</f>
        <v>734</v>
      </c>
      <c r="I39" s="25">
        <f>SUM(I34:I38)</f>
        <v>726</v>
      </c>
      <c r="J39" s="26"/>
      <c r="K39" s="27"/>
      <c r="L39" s="28"/>
      <c r="M39" s="25">
        <f aca="true" t="shared" si="8" ref="M39:Y39">SUM(M34:M38)</f>
        <v>45517</v>
      </c>
      <c r="N39" s="25">
        <f t="shared" si="8"/>
        <v>18007</v>
      </c>
      <c r="O39" s="25">
        <f t="shared" si="8"/>
        <v>1188</v>
      </c>
      <c r="P39" s="25">
        <f t="shared" si="8"/>
        <v>26322</v>
      </c>
      <c r="Q39" s="25">
        <f t="shared" si="8"/>
        <v>1080</v>
      </c>
      <c r="R39" s="25">
        <f t="shared" si="8"/>
        <v>670</v>
      </c>
      <c r="S39" s="25">
        <f>SUM(S34:S38)</f>
        <v>894</v>
      </c>
      <c r="T39" s="25">
        <f t="shared" si="8"/>
        <v>401</v>
      </c>
      <c r="U39" s="25">
        <f t="shared" si="8"/>
        <v>146644</v>
      </c>
      <c r="V39" s="25">
        <f t="shared" si="8"/>
        <v>42098</v>
      </c>
      <c r="W39" s="25">
        <f t="shared" si="8"/>
        <v>32731</v>
      </c>
      <c r="X39" s="25">
        <f t="shared" si="8"/>
        <v>2203</v>
      </c>
      <c r="Y39" s="25">
        <f t="shared" si="8"/>
        <v>69612</v>
      </c>
      <c r="Z39" s="29"/>
      <c r="AA39" s="23"/>
      <c r="AB39" s="30"/>
    </row>
    <row r="40" spans="1:28" ht="27" customHeight="1">
      <c r="A40" s="13">
        <f>IF(A39="",A38+1,A39+1)</f>
        <v>27</v>
      </c>
      <c r="B40" s="14" t="s">
        <v>134</v>
      </c>
      <c r="C40" s="14" t="s">
        <v>135</v>
      </c>
      <c r="D40" s="7" t="s">
        <v>38</v>
      </c>
      <c r="E40" s="7" t="s">
        <v>136</v>
      </c>
      <c r="F40" s="7"/>
      <c r="G40" s="15">
        <v>180</v>
      </c>
      <c r="H40" s="15">
        <v>92</v>
      </c>
      <c r="I40" s="15">
        <v>92</v>
      </c>
      <c r="J40" s="16" t="s">
        <v>54</v>
      </c>
      <c r="K40" s="16" t="s">
        <v>60</v>
      </c>
      <c r="L40" s="16" t="s">
        <v>43</v>
      </c>
      <c r="M40" s="15">
        <v>1227</v>
      </c>
      <c r="N40" s="15">
        <v>570</v>
      </c>
      <c r="O40" s="15">
        <v>0</v>
      </c>
      <c r="P40" s="15">
        <v>657</v>
      </c>
      <c r="Q40" s="15">
        <v>27</v>
      </c>
      <c r="R40" s="15">
        <v>18</v>
      </c>
      <c r="S40" s="15">
        <v>27</v>
      </c>
      <c r="T40" s="15">
        <v>20</v>
      </c>
      <c r="U40" s="15">
        <v>7476</v>
      </c>
      <c r="V40" s="15">
        <v>6790</v>
      </c>
      <c r="W40" s="15">
        <v>4</v>
      </c>
      <c r="X40" s="15">
        <v>339</v>
      </c>
      <c r="Y40" s="15">
        <v>343</v>
      </c>
      <c r="Z40" s="7" t="s">
        <v>61</v>
      </c>
      <c r="AA40" s="17">
        <v>1960</v>
      </c>
      <c r="AB40" s="18" t="s">
        <v>96</v>
      </c>
    </row>
    <row r="41" spans="1:28" ht="27" customHeight="1">
      <c r="A41" s="13">
        <f>IF(A40="",A39+1,A40+1)</f>
        <v>28</v>
      </c>
      <c r="B41" s="14" t="s">
        <v>134</v>
      </c>
      <c r="C41" s="14" t="s">
        <v>137</v>
      </c>
      <c r="D41" s="7" t="s">
        <v>38</v>
      </c>
      <c r="E41" s="7" t="s">
        <v>138</v>
      </c>
      <c r="F41" s="7" t="s">
        <v>139</v>
      </c>
      <c r="G41" s="15">
        <v>120</v>
      </c>
      <c r="H41" s="15">
        <v>83</v>
      </c>
      <c r="I41" s="15">
        <v>83</v>
      </c>
      <c r="J41" s="16" t="s">
        <v>54</v>
      </c>
      <c r="K41" s="16" t="s">
        <v>74</v>
      </c>
      <c r="L41" s="16" t="s">
        <v>43</v>
      </c>
      <c r="M41" s="15">
        <v>2275</v>
      </c>
      <c r="N41" s="15">
        <v>734</v>
      </c>
      <c r="O41" s="15">
        <v>0</v>
      </c>
      <c r="P41" s="15">
        <v>1541</v>
      </c>
      <c r="Q41" s="15">
        <v>30</v>
      </c>
      <c r="R41" s="15">
        <v>20</v>
      </c>
      <c r="S41" s="15">
        <v>30</v>
      </c>
      <c r="T41" s="15">
        <v>26</v>
      </c>
      <c r="U41" s="15">
        <v>9390</v>
      </c>
      <c r="V41" s="15">
        <v>6504</v>
      </c>
      <c r="W41" s="15">
        <v>105</v>
      </c>
      <c r="X41" s="15">
        <v>330</v>
      </c>
      <c r="Y41" s="15">
        <v>2451</v>
      </c>
      <c r="Z41" s="7" t="s">
        <v>61</v>
      </c>
      <c r="AA41" s="17">
        <v>1960</v>
      </c>
      <c r="AB41" s="18" t="s">
        <v>96</v>
      </c>
    </row>
    <row r="42" spans="1:28" ht="27" customHeight="1">
      <c r="A42" s="13">
        <f>IF(A41="",A40+1,A41+1)</f>
        <v>29</v>
      </c>
      <c r="B42" s="14" t="s">
        <v>134</v>
      </c>
      <c r="C42" s="14" t="s">
        <v>140</v>
      </c>
      <c r="D42" s="7" t="s">
        <v>38</v>
      </c>
      <c r="E42" s="7" t="s">
        <v>141</v>
      </c>
      <c r="F42" s="7" t="s">
        <v>92</v>
      </c>
      <c r="G42" s="15">
        <v>105</v>
      </c>
      <c r="H42" s="15">
        <v>17</v>
      </c>
      <c r="I42" s="15">
        <v>17</v>
      </c>
      <c r="J42" s="16" t="s">
        <v>54</v>
      </c>
      <c r="K42" s="16" t="s">
        <v>60</v>
      </c>
      <c r="L42" s="16" t="s">
        <v>43</v>
      </c>
      <c r="M42" s="15">
        <v>14994</v>
      </c>
      <c r="N42" s="15">
        <v>8303</v>
      </c>
      <c r="O42" s="15">
        <v>0</v>
      </c>
      <c r="P42" s="15">
        <v>6691</v>
      </c>
      <c r="Q42" s="15">
        <v>115</v>
      </c>
      <c r="R42" s="15">
        <v>80</v>
      </c>
      <c r="S42" s="15">
        <v>23</v>
      </c>
      <c r="T42" s="15">
        <v>8</v>
      </c>
      <c r="U42" s="15">
        <v>2901</v>
      </c>
      <c r="V42" s="15">
        <v>1150</v>
      </c>
      <c r="W42" s="15">
        <v>17</v>
      </c>
      <c r="X42" s="15">
        <v>58</v>
      </c>
      <c r="Y42" s="15">
        <v>1676</v>
      </c>
      <c r="Z42" s="7" t="s">
        <v>61</v>
      </c>
      <c r="AA42" s="17">
        <v>1960</v>
      </c>
      <c r="AB42" s="18" t="s">
        <v>96</v>
      </c>
    </row>
    <row r="43" spans="1:28" ht="27" customHeight="1">
      <c r="A43" s="13">
        <f>IF(A42="",A41+1,A42+1)</f>
        <v>30</v>
      </c>
      <c r="B43" s="14" t="s">
        <v>134</v>
      </c>
      <c r="C43" s="14" t="s">
        <v>142</v>
      </c>
      <c r="D43" s="7" t="s">
        <v>38</v>
      </c>
      <c r="E43" s="7" t="s">
        <v>143</v>
      </c>
      <c r="F43" s="7" t="s">
        <v>69</v>
      </c>
      <c r="G43" s="15">
        <v>240</v>
      </c>
      <c r="H43" s="15">
        <v>75</v>
      </c>
      <c r="I43" s="15">
        <v>75</v>
      </c>
      <c r="J43" s="16" t="s">
        <v>54</v>
      </c>
      <c r="K43" s="16" t="s">
        <v>74</v>
      </c>
      <c r="L43" s="16" t="s">
        <v>43</v>
      </c>
      <c r="M43" s="15">
        <v>3607</v>
      </c>
      <c r="N43" s="15">
        <v>47</v>
      </c>
      <c r="O43" s="15">
        <v>0</v>
      </c>
      <c r="P43" s="15">
        <v>3560</v>
      </c>
      <c r="Q43" s="15">
        <v>100</v>
      </c>
      <c r="R43" s="15">
        <v>71</v>
      </c>
      <c r="S43" s="15">
        <v>26</v>
      </c>
      <c r="T43" s="15">
        <v>15</v>
      </c>
      <c r="U43" s="15">
        <v>5627</v>
      </c>
      <c r="V43" s="15">
        <v>5613</v>
      </c>
      <c r="W43" s="15">
        <v>14</v>
      </c>
      <c r="X43" s="15">
        <v>0</v>
      </c>
      <c r="Y43" s="15">
        <v>0</v>
      </c>
      <c r="Z43" s="7" t="s">
        <v>61</v>
      </c>
      <c r="AA43" s="17">
        <v>1960</v>
      </c>
      <c r="AB43" s="18" t="s">
        <v>96</v>
      </c>
    </row>
    <row r="44" spans="1:28" ht="15" customHeight="1">
      <c r="A44" s="21"/>
      <c r="B44" s="22" t="s">
        <v>78</v>
      </c>
      <c r="C44" s="31"/>
      <c r="D44" s="22"/>
      <c r="E44" s="22"/>
      <c r="F44" s="24"/>
      <c r="G44" s="25">
        <f>SUM(G40:G43)</f>
        <v>645</v>
      </c>
      <c r="H44" s="25">
        <f>SUM(H40:H43)</f>
        <v>267</v>
      </c>
      <c r="I44" s="25">
        <f>SUM(I40:I43)</f>
        <v>267</v>
      </c>
      <c r="J44" s="26"/>
      <c r="K44" s="27"/>
      <c r="L44" s="28"/>
      <c r="M44" s="25">
        <f aca="true" t="shared" si="9" ref="M44:Y44">SUM(M40:M43)</f>
        <v>22103</v>
      </c>
      <c r="N44" s="25">
        <f t="shared" si="9"/>
        <v>9654</v>
      </c>
      <c r="O44" s="25">
        <f t="shared" si="9"/>
        <v>0</v>
      </c>
      <c r="P44" s="25">
        <f t="shared" si="9"/>
        <v>12449</v>
      </c>
      <c r="Q44" s="25">
        <f t="shared" si="9"/>
        <v>272</v>
      </c>
      <c r="R44" s="25">
        <f t="shared" si="9"/>
        <v>189</v>
      </c>
      <c r="S44" s="25">
        <f>SUM(S40:S43)</f>
        <v>106</v>
      </c>
      <c r="T44" s="25">
        <f t="shared" si="9"/>
        <v>69</v>
      </c>
      <c r="U44" s="25">
        <f t="shared" si="9"/>
        <v>25394</v>
      </c>
      <c r="V44" s="25">
        <f t="shared" si="9"/>
        <v>20057</v>
      </c>
      <c r="W44" s="25">
        <f t="shared" si="9"/>
        <v>140</v>
      </c>
      <c r="X44" s="25">
        <f t="shared" si="9"/>
        <v>727</v>
      </c>
      <c r="Y44" s="25">
        <f t="shared" si="9"/>
        <v>4470</v>
      </c>
      <c r="Z44" s="29"/>
      <c r="AA44" s="23"/>
      <c r="AB44" s="30"/>
    </row>
    <row r="45" spans="1:28" ht="27" customHeight="1">
      <c r="A45" s="13">
        <f>IF(A44="",A43+1,A44+1)</f>
        <v>31</v>
      </c>
      <c r="B45" s="14" t="s">
        <v>144</v>
      </c>
      <c r="C45" s="14" t="s">
        <v>96</v>
      </c>
      <c r="D45" s="7" t="s">
        <v>38</v>
      </c>
      <c r="E45" s="7" t="s">
        <v>145</v>
      </c>
      <c r="F45" s="7"/>
      <c r="G45" s="15">
        <v>160</v>
      </c>
      <c r="H45" s="15">
        <v>67</v>
      </c>
      <c r="I45" s="15">
        <v>67</v>
      </c>
      <c r="J45" s="16" t="s">
        <v>54</v>
      </c>
      <c r="K45" s="16" t="s">
        <v>60</v>
      </c>
      <c r="L45" s="16" t="s">
        <v>43</v>
      </c>
      <c r="M45" s="15">
        <v>1481</v>
      </c>
      <c r="N45" s="15">
        <v>1020</v>
      </c>
      <c r="O45" s="15">
        <v>0</v>
      </c>
      <c r="P45" s="15">
        <v>461</v>
      </c>
      <c r="Q45" s="15">
        <v>24</v>
      </c>
      <c r="R45" s="15">
        <v>16</v>
      </c>
      <c r="S45" s="15">
        <v>20</v>
      </c>
      <c r="T45" s="15">
        <v>11</v>
      </c>
      <c r="U45" s="15">
        <v>3894</v>
      </c>
      <c r="V45" s="15">
        <v>3479</v>
      </c>
      <c r="W45" s="15">
        <v>0</v>
      </c>
      <c r="X45" s="15">
        <v>0</v>
      </c>
      <c r="Y45" s="15">
        <v>415</v>
      </c>
      <c r="Z45" s="7" t="s">
        <v>61</v>
      </c>
      <c r="AA45" s="17">
        <v>2410</v>
      </c>
      <c r="AB45" s="18" t="s">
        <v>62</v>
      </c>
    </row>
    <row r="46" spans="1:28" ht="15" customHeight="1">
      <c r="A46" s="21"/>
      <c r="B46" s="22" t="s">
        <v>78</v>
      </c>
      <c r="C46" s="31"/>
      <c r="D46" s="22"/>
      <c r="E46" s="22"/>
      <c r="F46" s="24"/>
      <c r="G46" s="25">
        <f>SUM(G45:G45)</f>
        <v>160</v>
      </c>
      <c r="H46" s="25">
        <f>SUM(H45:H45)</f>
        <v>67</v>
      </c>
      <c r="I46" s="25">
        <f>SUM(I45:I45)</f>
        <v>67</v>
      </c>
      <c r="J46" s="26"/>
      <c r="K46" s="27"/>
      <c r="L46" s="28"/>
      <c r="M46" s="25">
        <f aca="true" t="shared" si="10" ref="M46:Y46">SUM(M45:M45)</f>
        <v>1481</v>
      </c>
      <c r="N46" s="25">
        <f t="shared" si="10"/>
        <v>1020</v>
      </c>
      <c r="O46" s="25">
        <f t="shared" si="10"/>
        <v>0</v>
      </c>
      <c r="P46" s="25">
        <f t="shared" si="10"/>
        <v>461</v>
      </c>
      <c r="Q46" s="25">
        <f t="shared" si="10"/>
        <v>24</v>
      </c>
      <c r="R46" s="25">
        <f t="shared" si="10"/>
        <v>16</v>
      </c>
      <c r="S46" s="25">
        <f>SUM(S45:S45)</f>
        <v>20</v>
      </c>
      <c r="T46" s="25">
        <f t="shared" si="10"/>
        <v>11</v>
      </c>
      <c r="U46" s="25">
        <f t="shared" si="10"/>
        <v>3894</v>
      </c>
      <c r="V46" s="25">
        <f t="shared" si="10"/>
        <v>3479</v>
      </c>
      <c r="W46" s="25">
        <f t="shared" si="10"/>
        <v>0</v>
      </c>
      <c r="X46" s="25">
        <f t="shared" si="10"/>
        <v>0</v>
      </c>
      <c r="Y46" s="25">
        <f t="shared" si="10"/>
        <v>415</v>
      </c>
      <c r="Z46" s="29"/>
      <c r="AA46" s="23"/>
      <c r="AB46" s="30"/>
    </row>
    <row r="47" spans="1:28" ht="27" customHeight="1">
      <c r="A47" s="13">
        <f>IF(A46="",A45+1,A46+1)</f>
        <v>32</v>
      </c>
      <c r="B47" s="14" t="s">
        <v>146</v>
      </c>
      <c r="C47" s="14" t="s">
        <v>147</v>
      </c>
      <c r="D47" s="7" t="s">
        <v>38</v>
      </c>
      <c r="E47" s="7" t="s">
        <v>98</v>
      </c>
      <c r="F47" s="7"/>
      <c r="G47" s="15">
        <v>830</v>
      </c>
      <c r="H47" s="15">
        <v>100</v>
      </c>
      <c r="I47" s="15">
        <v>100</v>
      </c>
      <c r="J47" s="16" t="s">
        <v>54</v>
      </c>
      <c r="K47" s="16" t="s">
        <v>60</v>
      </c>
      <c r="L47" s="16" t="s">
        <v>43</v>
      </c>
      <c r="M47" s="15">
        <v>5805</v>
      </c>
      <c r="N47" s="15">
        <v>155</v>
      </c>
      <c r="O47" s="15">
        <v>0</v>
      </c>
      <c r="P47" s="15">
        <v>5650</v>
      </c>
      <c r="Q47" s="15">
        <v>125</v>
      </c>
      <c r="R47" s="15">
        <v>83</v>
      </c>
      <c r="S47" s="15">
        <v>36</v>
      </c>
      <c r="T47" s="15">
        <v>34</v>
      </c>
      <c r="U47" s="15">
        <v>12467</v>
      </c>
      <c r="V47" s="15">
        <v>8249</v>
      </c>
      <c r="W47" s="15">
        <v>3218</v>
      </c>
      <c r="X47" s="15">
        <v>500</v>
      </c>
      <c r="Y47" s="15">
        <v>500</v>
      </c>
      <c r="Z47" s="7" t="s">
        <v>61</v>
      </c>
      <c r="AA47" s="17">
        <v>1785</v>
      </c>
      <c r="AB47" s="18" t="s">
        <v>96</v>
      </c>
    </row>
    <row r="48" spans="1:28" ht="15" customHeight="1">
      <c r="A48" s="21"/>
      <c r="B48" s="22" t="s">
        <v>78</v>
      </c>
      <c r="C48" s="31"/>
      <c r="D48" s="22"/>
      <c r="E48" s="22"/>
      <c r="F48" s="24"/>
      <c r="G48" s="25">
        <f>G47</f>
        <v>830</v>
      </c>
      <c r="H48" s="25">
        <f>H47</f>
        <v>100</v>
      </c>
      <c r="I48" s="25">
        <f>I47</f>
        <v>100</v>
      </c>
      <c r="J48" s="26"/>
      <c r="K48" s="27"/>
      <c r="L48" s="28"/>
      <c r="M48" s="25">
        <f aca="true" t="shared" si="11" ref="M48:Y48">M47</f>
        <v>5805</v>
      </c>
      <c r="N48" s="25">
        <f t="shared" si="11"/>
        <v>155</v>
      </c>
      <c r="O48" s="25">
        <f t="shared" si="11"/>
        <v>0</v>
      </c>
      <c r="P48" s="25">
        <f t="shared" si="11"/>
        <v>5650</v>
      </c>
      <c r="Q48" s="25">
        <f t="shared" si="11"/>
        <v>125</v>
      </c>
      <c r="R48" s="25">
        <f t="shared" si="11"/>
        <v>83</v>
      </c>
      <c r="S48" s="25">
        <f>S47</f>
        <v>36</v>
      </c>
      <c r="T48" s="25">
        <f t="shared" si="11"/>
        <v>34</v>
      </c>
      <c r="U48" s="25">
        <f t="shared" si="11"/>
        <v>12467</v>
      </c>
      <c r="V48" s="25">
        <f t="shared" si="11"/>
        <v>8249</v>
      </c>
      <c r="W48" s="25">
        <f t="shared" si="11"/>
        <v>3218</v>
      </c>
      <c r="X48" s="25">
        <f t="shared" si="11"/>
        <v>500</v>
      </c>
      <c r="Y48" s="25">
        <f t="shared" si="11"/>
        <v>500</v>
      </c>
      <c r="Z48" s="29"/>
      <c r="AA48" s="23"/>
      <c r="AB48" s="30"/>
    </row>
    <row r="49" spans="1:28" ht="27" customHeight="1">
      <c r="A49" s="13">
        <f>IF(A48="",A47+1,A48+1)</f>
        <v>33</v>
      </c>
      <c r="B49" s="14" t="s">
        <v>148</v>
      </c>
      <c r="C49" s="14" t="s">
        <v>149</v>
      </c>
      <c r="D49" s="7" t="s">
        <v>38</v>
      </c>
      <c r="E49" s="7" t="s">
        <v>150</v>
      </c>
      <c r="F49" s="7"/>
      <c r="G49" s="15">
        <v>340</v>
      </c>
      <c r="H49" s="15">
        <v>256</v>
      </c>
      <c r="I49" s="15">
        <v>256</v>
      </c>
      <c r="J49" s="16" t="s">
        <v>100</v>
      </c>
      <c r="K49" s="16" t="s">
        <v>55</v>
      </c>
      <c r="L49" s="16" t="s">
        <v>43</v>
      </c>
      <c r="M49" s="15">
        <v>5040</v>
      </c>
      <c r="N49" s="15">
        <v>443</v>
      </c>
      <c r="O49" s="15">
        <v>180</v>
      </c>
      <c r="P49" s="15">
        <v>4417</v>
      </c>
      <c r="Q49" s="15">
        <v>250</v>
      </c>
      <c r="R49" s="15">
        <v>172</v>
      </c>
      <c r="S49" s="15">
        <v>239</v>
      </c>
      <c r="T49" s="15">
        <v>51</v>
      </c>
      <c r="U49" s="15">
        <v>18703</v>
      </c>
      <c r="V49" s="15">
        <v>16019</v>
      </c>
      <c r="W49" s="15">
        <v>2634</v>
      </c>
      <c r="X49" s="15">
        <v>0</v>
      </c>
      <c r="Y49" s="15">
        <v>0</v>
      </c>
      <c r="Z49" s="7" t="s">
        <v>61</v>
      </c>
      <c r="AA49" s="17">
        <v>1837</v>
      </c>
      <c r="AB49" s="18" t="s">
        <v>96</v>
      </c>
    </row>
    <row r="50" spans="1:28" ht="27" customHeight="1">
      <c r="A50" s="13">
        <f>IF(A49="",A48+1,A49+1)</f>
        <v>34</v>
      </c>
      <c r="B50" s="14" t="s">
        <v>148</v>
      </c>
      <c r="C50" s="14" t="s">
        <v>151</v>
      </c>
      <c r="D50" s="7" t="s">
        <v>38</v>
      </c>
      <c r="E50" s="7" t="s">
        <v>152</v>
      </c>
      <c r="F50" s="7"/>
      <c r="G50" s="15">
        <v>590</v>
      </c>
      <c r="H50" s="15">
        <v>511</v>
      </c>
      <c r="I50" s="15">
        <v>358</v>
      </c>
      <c r="J50" s="16" t="s">
        <v>59</v>
      </c>
      <c r="K50" s="16" t="s">
        <v>60</v>
      </c>
      <c r="L50" s="16" t="s">
        <v>43</v>
      </c>
      <c r="M50" s="15">
        <v>7599</v>
      </c>
      <c r="N50" s="15">
        <v>311</v>
      </c>
      <c r="O50" s="15">
        <v>2490</v>
      </c>
      <c r="P50" s="15">
        <v>4798</v>
      </c>
      <c r="Q50" s="15">
        <v>421</v>
      </c>
      <c r="R50" s="15">
        <v>306</v>
      </c>
      <c r="S50" s="15">
        <v>298</v>
      </c>
      <c r="T50" s="15">
        <v>132</v>
      </c>
      <c r="U50" s="15">
        <v>48148</v>
      </c>
      <c r="V50" s="15">
        <v>23182</v>
      </c>
      <c r="W50" s="15">
        <v>24966</v>
      </c>
      <c r="X50" s="15">
        <v>0</v>
      </c>
      <c r="Y50" s="15">
        <v>0</v>
      </c>
      <c r="Z50" s="7" t="s">
        <v>61</v>
      </c>
      <c r="AA50" s="17">
        <v>1837</v>
      </c>
      <c r="AB50" s="18" t="s">
        <v>96</v>
      </c>
    </row>
    <row r="51" spans="1:28" ht="15" customHeight="1">
      <c r="A51" s="21"/>
      <c r="B51" s="22" t="s">
        <v>78</v>
      </c>
      <c r="C51" s="56"/>
      <c r="D51" s="56"/>
      <c r="E51" s="56"/>
      <c r="F51" s="56"/>
      <c r="G51" s="25">
        <f>SUM(G49:G50)</f>
        <v>930</v>
      </c>
      <c r="H51" s="25">
        <f>SUM(H49:H50)</f>
        <v>767</v>
      </c>
      <c r="I51" s="25">
        <f>SUM(I49:I50)</f>
        <v>614</v>
      </c>
      <c r="J51" s="26"/>
      <c r="K51" s="27"/>
      <c r="L51" s="28"/>
      <c r="M51" s="25">
        <f aca="true" t="shared" si="12" ref="M51:Y51">SUM(M49:M50)</f>
        <v>12639</v>
      </c>
      <c r="N51" s="25">
        <f t="shared" si="12"/>
        <v>754</v>
      </c>
      <c r="O51" s="25">
        <f t="shared" si="12"/>
        <v>2670</v>
      </c>
      <c r="P51" s="25">
        <f t="shared" si="12"/>
        <v>9215</v>
      </c>
      <c r="Q51" s="25">
        <f t="shared" si="12"/>
        <v>671</v>
      </c>
      <c r="R51" s="25">
        <f t="shared" si="12"/>
        <v>478</v>
      </c>
      <c r="S51" s="25">
        <f>SUM(S49:S50)</f>
        <v>537</v>
      </c>
      <c r="T51" s="25">
        <f t="shared" si="12"/>
        <v>183</v>
      </c>
      <c r="U51" s="25">
        <f t="shared" si="12"/>
        <v>66851</v>
      </c>
      <c r="V51" s="25">
        <f t="shared" si="12"/>
        <v>39201</v>
      </c>
      <c r="W51" s="25">
        <f t="shared" si="12"/>
        <v>27600</v>
      </c>
      <c r="X51" s="25">
        <f t="shared" si="12"/>
        <v>0</v>
      </c>
      <c r="Y51" s="25">
        <f t="shared" si="12"/>
        <v>0</v>
      </c>
      <c r="Z51" s="29"/>
      <c r="AA51" s="23"/>
      <c r="AB51" s="30"/>
    </row>
    <row r="52" spans="1:28" ht="27" customHeight="1">
      <c r="A52" s="13">
        <f>IF(A51="",A50+1,A51+1)</f>
        <v>35</v>
      </c>
      <c r="B52" s="14" t="s">
        <v>153</v>
      </c>
      <c r="C52" s="14" t="s">
        <v>154</v>
      </c>
      <c r="D52" s="7" t="s">
        <v>38</v>
      </c>
      <c r="E52" s="7" t="s">
        <v>40</v>
      </c>
      <c r="F52" s="7"/>
      <c r="G52" s="15">
        <v>1730</v>
      </c>
      <c r="H52" s="15">
        <v>1365</v>
      </c>
      <c r="I52" s="15">
        <v>1361</v>
      </c>
      <c r="J52" s="16" t="s">
        <v>59</v>
      </c>
      <c r="K52" s="16" t="s">
        <v>74</v>
      </c>
      <c r="L52" s="16" t="s">
        <v>111</v>
      </c>
      <c r="M52" s="15">
        <v>16301</v>
      </c>
      <c r="N52" s="15">
        <v>235</v>
      </c>
      <c r="O52" s="15">
        <v>1171</v>
      </c>
      <c r="P52" s="15">
        <v>14895</v>
      </c>
      <c r="Q52" s="15">
        <v>1140</v>
      </c>
      <c r="R52" s="15">
        <v>910</v>
      </c>
      <c r="S52" s="15">
        <v>659</v>
      </c>
      <c r="T52" s="15">
        <v>536</v>
      </c>
      <c r="U52" s="15">
        <v>195504</v>
      </c>
      <c r="V52" s="15">
        <v>81156</v>
      </c>
      <c r="W52" s="15">
        <v>77410</v>
      </c>
      <c r="X52" s="15">
        <v>17354</v>
      </c>
      <c r="Y52" s="15">
        <v>19584</v>
      </c>
      <c r="Z52" s="7" t="s">
        <v>61</v>
      </c>
      <c r="AA52" s="17">
        <v>2100</v>
      </c>
      <c r="AB52" s="18" t="s">
        <v>45</v>
      </c>
    </row>
    <row r="53" spans="1:28" ht="27" customHeight="1">
      <c r="A53" s="13">
        <f>IF(A52="",A51+1,A52+1)</f>
        <v>36</v>
      </c>
      <c r="B53" s="14" t="s">
        <v>153</v>
      </c>
      <c r="C53" s="14" t="s">
        <v>155</v>
      </c>
      <c r="D53" s="7" t="s">
        <v>38</v>
      </c>
      <c r="E53" s="7" t="s">
        <v>156</v>
      </c>
      <c r="F53" s="7"/>
      <c r="G53" s="15">
        <v>3860</v>
      </c>
      <c r="H53" s="15">
        <v>3074</v>
      </c>
      <c r="I53" s="15">
        <v>3027</v>
      </c>
      <c r="J53" s="16" t="s">
        <v>59</v>
      </c>
      <c r="K53" s="16" t="s">
        <v>60</v>
      </c>
      <c r="L53" s="16" t="s">
        <v>43</v>
      </c>
      <c r="M53" s="15">
        <v>29256</v>
      </c>
      <c r="N53" s="15">
        <v>0</v>
      </c>
      <c r="O53" s="15">
        <v>954</v>
      </c>
      <c r="P53" s="15">
        <v>28302</v>
      </c>
      <c r="Q53" s="15">
        <v>2200</v>
      </c>
      <c r="R53" s="15">
        <v>1540</v>
      </c>
      <c r="S53" s="15">
        <v>1307</v>
      </c>
      <c r="T53" s="15">
        <v>898</v>
      </c>
      <c r="U53" s="15">
        <v>327606</v>
      </c>
      <c r="V53" s="15">
        <v>206243</v>
      </c>
      <c r="W53" s="15">
        <v>91782</v>
      </c>
      <c r="X53" s="15">
        <v>6429</v>
      </c>
      <c r="Y53" s="15">
        <v>23152</v>
      </c>
      <c r="Z53" s="7" t="s">
        <v>61</v>
      </c>
      <c r="AA53" s="17">
        <v>2100</v>
      </c>
      <c r="AB53" s="18" t="s">
        <v>45</v>
      </c>
    </row>
    <row r="54" spans="1:28" ht="27" customHeight="1">
      <c r="A54" s="13">
        <f>IF(A53="",A52+1,A53+1)</f>
        <v>37</v>
      </c>
      <c r="B54" s="14" t="s">
        <v>153</v>
      </c>
      <c r="C54" s="14" t="s">
        <v>157</v>
      </c>
      <c r="D54" s="7" t="s">
        <v>38</v>
      </c>
      <c r="E54" s="7" t="s">
        <v>158</v>
      </c>
      <c r="F54" s="7"/>
      <c r="G54" s="15">
        <v>160</v>
      </c>
      <c r="H54" s="15">
        <v>110</v>
      </c>
      <c r="I54" s="15">
        <v>106</v>
      </c>
      <c r="J54" s="16" t="s">
        <v>159</v>
      </c>
      <c r="K54" s="16" t="s">
        <v>60</v>
      </c>
      <c r="L54" s="16" t="s">
        <v>43</v>
      </c>
      <c r="M54" s="15">
        <v>2426</v>
      </c>
      <c r="N54" s="15">
        <v>0</v>
      </c>
      <c r="O54" s="15">
        <v>571</v>
      </c>
      <c r="P54" s="15">
        <v>1855</v>
      </c>
      <c r="Q54" s="15">
        <v>24</v>
      </c>
      <c r="R54" s="15">
        <v>16</v>
      </c>
      <c r="S54" s="15">
        <v>24</v>
      </c>
      <c r="T54" s="15">
        <v>26</v>
      </c>
      <c r="U54" s="15">
        <v>9625</v>
      </c>
      <c r="V54" s="15">
        <v>8561</v>
      </c>
      <c r="W54" s="15">
        <v>186</v>
      </c>
      <c r="X54" s="15">
        <v>115</v>
      </c>
      <c r="Y54" s="15">
        <v>763</v>
      </c>
      <c r="Z54" s="7" t="s">
        <v>61</v>
      </c>
      <c r="AA54" s="17">
        <v>2100</v>
      </c>
      <c r="AB54" s="18" t="s">
        <v>45</v>
      </c>
    </row>
    <row r="55" spans="1:28" ht="27" customHeight="1">
      <c r="A55" s="13">
        <f>IF(A54="",A53+1,A54+1)</f>
        <v>38</v>
      </c>
      <c r="B55" s="14" t="s">
        <v>153</v>
      </c>
      <c r="C55" s="14" t="s">
        <v>160</v>
      </c>
      <c r="D55" s="7" t="s">
        <v>38</v>
      </c>
      <c r="E55" s="7" t="s">
        <v>133</v>
      </c>
      <c r="F55" s="7"/>
      <c r="G55" s="15">
        <v>600</v>
      </c>
      <c r="H55" s="15">
        <v>398</v>
      </c>
      <c r="I55" s="15">
        <v>384</v>
      </c>
      <c r="J55" s="16" t="s">
        <v>54</v>
      </c>
      <c r="K55" s="16" t="s">
        <v>60</v>
      </c>
      <c r="L55" s="16" t="s">
        <v>43</v>
      </c>
      <c r="M55" s="15">
        <v>11978</v>
      </c>
      <c r="N55" s="15">
        <v>4113</v>
      </c>
      <c r="O55" s="15">
        <v>0</v>
      </c>
      <c r="P55" s="15">
        <v>7865</v>
      </c>
      <c r="Q55" s="15">
        <v>216</v>
      </c>
      <c r="R55" s="15">
        <v>144</v>
      </c>
      <c r="S55" s="15">
        <v>154</v>
      </c>
      <c r="T55" s="15">
        <v>76</v>
      </c>
      <c r="U55" s="15">
        <v>27783</v>
      </c>
      <c r="V55" s="15">
        <v>25651</v>
      </c>
      <c r="W55" s="15">
        <v>329</v>
      </c>
      <c r="X55" s="15">
        <v>80</v>
      </c>
      <c r="Y55" s="15">
        <v>1723</v>
      </c>
      <c r="Z55" s="7" t="s">
        <v>61</v>
      </c>
      <c r="AA55" s="17">
        <v>2100</v>
      </c>
      <c r="AB55" s="18" t="s">
        <v>45</v>
      </c>
    </row>
    <row r="56" spans="1:28" ht="27" customHeight="1">
      <c r="A56" s="13">
        <f>IF(A55="",A54+1,A55+1)</f>
        <v>39</v>
      </c>
      <c r="B56" s="14" t="s">
        <v>153</v>
      </c>
      <c r="C56" s="14" t="s">
        <v>161</v>
      </c>
      <c r="D56" s="7" t="s">
        <v>38</v>
      </c>
      <c r="E56" s="7" t="s">
        <v>77</v>
      </c>
      <c r="F56" s="7"/>
      <c r="G56" s="15">
        <v>161</v>
      </c>
      <c r="H56" s="15">
        <v>154</v>
      </c>
      <c r="I56" s="15">
        <v>76</v>
      </c>
      <c r="J56" s="16" t="s">
        <v>59</v>
      </c>
      <c r="K56" s="16" t="s">
        <v>60</v>
      </c>
      <c r="L56" s="16" t="s">
        <v>43</v>
      </c>
      <c r="M56" s="15">
        <v>1390</v>
      </c>
      <c r="N56" s="15">
        <v>0</v>
      </c>
      <c r="O56" s="15">
        <v>0</v>
      </c>
      <c r="P56" s="15">
        <v>1390</v>
      </c>
      <c r="Q56" s="15">
        <v>59</v>
      </c>
      <c r="R56" s="15">
        <v>38</v>
      </c>
      <c r="S56" s="15">
        <v>24</v>
      </c>
      <c r="T56" s="15">
        <v>11</v>
      </c>
      <c r="U56" s="15">
        <v>3911</v>
      </c>
      <c r="V56" s="15">
        <v>2610</v>
      </c>
      <c r="W56" s="15">
        <v>982</v>
      </c>
      <c r="X56" s="15">
        <v>66</v>
      </c>
      <c r="Y56" s="15">
        <v>253</v>
      </c>
      <c r="Z56" s="7" t="s">
        <v>61</v>
      </c>
      <c r="AA56" s="17">
        <v>2100</v>
      </c>
      <c r="AB56" s="18" t="s">
        <v>45</v>
      </c>
    </row>
    <row r="57" spans="1:28" ht="15" customHeight="1">
      <c r="A57" s="21"/>
      <c r="B57" s="22" t="s">
        <v>78</v>
      </c>
      <c r="C57" s="31"/>
      <c r="D57" s="22"/>
      <c r="E57" s="22"/>
      <c r="F57" s="24"/>
      <c r="G57" s="25">
        <f>SUM(G52:G56)</f>
        <v>6511</v>
      </c>
      <c r="H57" s="25">
        <f>SUM(H52:H56)</f>
        <v>5101</v>
      </c>
      <c r="I57" s="25">
        <f>SUM(I52:I56)</f>
        <v>4954</v>
      </c>
      <c r="J57" s="26"/>
      <c r="K57" s="27"/>
      <c r="L57" s="28"/>
      <c r="M57" s="25">
        <f aca="true" t="shared" si="13" ref="M57:Y57">SUM(M52:M56)</f>
        <v>61351</v>
      </c>
      <c r="N57" s="25">
        <f t="shared" si="13"/>
        <v>4348</v>
      </c>
      <c r="O57" s="25">
        <f t="shared" si="13"/>
        <v>2696</v>
      </c>
      <c r="P57" s="25">
        <f t="shared" si="13"/>
        <v>54307</v>
      </c>
      <c r="Q57" s="25">
        <f t="shared" si="13"/>
        <v>3639</v>
      </c>
      <c r="R57" s="25">
        <f t="shared" si="13"/>
        <v>2648</v>
      </c>
      <c r="S57" s="25">
        <f t="shared" si="13"/>
        <v>2168</v>
      </c>
      <c r="T57" s="25">
        <f t="shared" si="13"/>
        <v>1547</v>
      </c>
      <c r="U57" s="25">
        <f t="shared" si="13"/>
        <v>564429</v>
      </c>
      <c r="V57" s="25">
        <f t="shared" si="13"/>
        <v>324221</v>
      </c>
      <c r="W57" s="25">
        <f t="shared" si="13"/>
        <v>170689</v>
      </c>
      <c r="X57" s="25">
        <f t="shared" si="13"/>
        <v>24044</v>
      </c>
      <c r="Y57" s="25">
        <f t="shared" si="13"/>
        <v>45475</v>
      </c>
      <c r="Z57" s="29"/>
      <c r="AA57" s="23"/>
      <c r="AB57" s="30"/>
    </row>
    <row r="58" spans="1:28" ht="27" customHeight="1">
      <c r="A58" s="13">
        <f>IF(A57="",A56+1,A57+1)</f>
        <v>40</v>
      </c>
      <c r="B58" s="14" t="s">
        <v>162</v>
      </c>
      <c r="C58" s="14" t="s">
        <v>163</v>
      </c>
      <c r="D58" s="7" t="s">
        <v>38</v>
      </c>
      <c r="E58" s="7" t="s">
        <v>164</v>
      </c>
      <c r="F58" s="7" t="s">
        <v>165</v>
      </c>
      <c r="G58" s="15">
        <v>4310</v>
      </c>
      <c r="H58" s="15">
        <v>3544</v>
      </c>
      <c r="I58" s="15">
        <v>3524</v>
      </c>
      <c r="J58" s="16" t="s">
        <v>166</v>
      </c>
      <c r="K58" s="16" t="s">
        <v>60</v>
      </c>
      <c r="L58" s="16" t="s">
        <v>43</v>
      </c>
      <c r="M58" s="15">
        <v>28781</v>
      </c>
      <c r="N58" s="15">
        <v>220</v>
      </c>
      <c r="O58" s="15">
        <v>7695</v>
      </c>
      <c r="P58" s="15">
        <v>20866</v>
      </c>
      <c r="Q58" s="15">
        <v>2300</v>
      </c>
      <c r="R58" s="15">
        <v>1545</v>
      </c>
      <c r="S58" s="15">
        <v>1689</v>
      </c>
      <c r="T58" s="15">
        <v>924</v>
      </c>
      <c r="U58" s="15">
        <v>337298</v>
      </c>
      <c r="V58" s="15">
        <v>260083</v>
      </c>
      <c r="W58" s="15">
        <v>61400</v>
      </c>
      <c r="X58" s="15">
        <v>1201</v>
      </c>
      <c r="Y58" s="15">
        <v>14614</v>
      </c>
      <c r="Z58" s="7" t="s">
        <v>61</v>
      </c>
      <c r="AA58" s="17">
        <v>1680</v>
      </c>
      <c r="AB58" s="18" t="s">
        <v>96</v>
      </c>
    </row>
    <row r="59" spans="1:28" ht="27" customHeight="1">
      <c r="A59" s="13">
        <f>IF(A58="",A57+1,A58+1)</f>
        <v>41</v>
      </c>
      <c r="B59" s="14" t="s">
        <v>162</v>
      </c>
      <c r="C59" s="14" t="s">
        <v>167</v>
      </c>
      <c r="D59" s="7" t="s">
        <v>38</v>
      </c>
      <c r="E59" s="7" t="s">
        <v>168</v>
      </c>
      <c r="F59" s="7" t="s">
        <v>169</v>
      </c>
      <c r="G59" s="15">
        <v>3470</v>
      </c>
      <c r="H59" s="15">
        <v>2589</v>
      </c>
      <c r="I59" s="15">
        <v>2571</v>
      </c>
      <c r="J59" s="16" t="s">
        <v>170</v>
      </c>
      <c r="K59" s="16" t="s">
        <v>60</v>
      </c>
      <c r="L59" s="16" t="s">
        <v>43</v>
      </c>
      <c r="M59" s="15">
        <v>31350</v>
      </c>
      <c r="N59" s="15">
        <v>0</v>
      </c>
      <c r="O59" s="15">
        <v>1540</v>
      </c>
      <c r="P59" s="15">
        <v>29810</v>
      </c>
      <c r="Q59" s="15">
        <v>1450</v>
      </c>
      <c r="R59" s="15">
        <v>972</v>
      </c>
      <c r="S59" s="15">
        <v>689</v>
      </c>
      <c r="T59" s="15">
        <v>715</v>
      </c>
      <c r="U59" s="15">
        <v>261073</v>
      </c>
      <c r="V59" s="15">
        <v>203362</v>
      </c>
      <c r="W59" s="15">
        <v>48186</v>
      </c>
      <c r="X59" s="15">
        <v>788</v>
      </c>
      <c r="Y59" s="15">
        <v>8737</v>
      </c>
      <c r="Z59" s="7" t="s">
        <v>61</v>
      </c>
      <c r="AA59" s="17">
        <v>1680</v>
      </c>
      <c r="AB59" s="18" t="s">
        <v>96</v>
      </c>
    </row>
    <row r="60" spans="1:28" ht="15" customHeight="1">
      <c r="A60" s="21"/>
      <c r="B60" s="22" t="s">
        <v>78</v>
      </c>
      <c r="C60" s="31"/>
      <c r="D60" s="22"/>
      <c r="E60" s="22"/>
      <c r="F60" s="24"/>
      <c r="G60" s="25">
        <f>SUM(G58:G59)</f>
        <v>7780</v>
      </c>
      <c r="H60" s="25">
        <f>SUM(H58:H59)</f>
        <v>6133</v>
      </c>
      <c r="I60" s="25">
        <f>SUM(I58:I59)</f>
        <v>6095</v>
      </c>
      <c r="J60" s="26"/>
      <c r="K60" s="27"/>
      <c r="L60" s="28"/>
      <c r="M60" s="25">
        <f aca="true" t="shared" si="14" ref="M60:Y60">SUM(M58:M59)</f>
        <v>60131</v>
      </c>
      <c r="N60" s="25">
        <f t="shared" si="14"/>
        <v>220</v>
      </c>
      <c r="O60" s="25">
        <f t="shared" si="14"/>
        <v>9235</v>
      </c>
      <c r="P60" s="25">
        <f t="shared" si="14"/>
        <v>50676</v>
      </c>
      <c r="Q60" s="25">
        <f t="shared" si="14"/>
        <v>3750</v>
      </c>
      <c r="R60" s="25">
        <f t="shared" si="14"/>
        <v>2517</v>
      </c>
      <c r="S60" s="25">
        <f>SUM(S58:S59)</f>
        <v>2378</v>
      </c>
      <c r="T60" s="25">
        <f t="shared" si="14"/>
        <v>1639</v>
      </c>
      <c r="U60" s="25">
        <f t="shared" si="14"/>
        <v>598371</v>
      </c>
      <c r="V60" s="25">
        <f t="shared" si="14"/>
        <v>463445</v>
      </c>
      <c r="W60" s="25">
        <f t="shared" si="14"/>
        <v>109586</v>
      </c>
      <c r="X60" s="25">
        <f t="shared" si="14"/>
        <v>1989</v>
      </c>
      <c r="Y60" s="25">
        <f t="shared" si="14"/>
        <v>23351</v>
      </c>
      <c r="Z60" s="29"/>
      <c r="AA60" s="23"/>
      <c r="AB60" s="30"/>
    </row>
    <row r="61" spans="1:28" ht="27" customHeight="1">
      <c r="A61" s="13">
        <f>IF(A60="",A59+1,#REF!+1)</f>
        <v>42</v>
      </c>
      <c r="B61" s="14" t="s">
        <v>171</v>
      </c>
      <c r="C61" s="14" t="s">
        <v>172</v>
      </c>
      <c r="D61" s="7" t="s">
        <v>38</v>
      </c>
      <c r="E61" s="7" t="s">
        <v>173</v>
      </c>
      <c r="F61" s="7" t="s">
        <v>110</v>
      </c>
      <c r="G61" s="15">
        <v>2740</v>
      </c>
      <c r="H61" s="15">
        <v>1966</v>
      </c>
      <c r="I61" s="15">
        <v>1872</v>
      </c>
      <c r="J61" s="16" t="s">
        <v>166</v>
      </c>
      <c r="K61" s="16" t="s">
        <v>60</v>
      </c>
      <c r="L61" s="16" t="s">
        <v>43</v>
      </c>
      <c r="M61" s="15">
        <v>39415</v>
      </c>
      <c r="N61" s="15">
        <v>0</v>
      </c>
      <c r="O61" s="15">
        <v>2140</v>
      </c>
      <c r="P61" s="15">
        <v>37275</v>
      </c>
      <c r="Q61" s="15">
        <v>892</v>
      </c>
      <c r="R61" s="15">
        <v>696</v>
      </c>
      <c r="S61" s="15">
        <v>636</v>
      </c>
      <c r="T61" s="15">
        <v>360</v>
      </c>
      <c r="U61" s="15">
        <v>131324</v>
      </c>
      <c r="V61" s="15">
        <v>94664</v>
      </c>
      <c r="W61" s="15">
        <v>8920</v>
      </c>
      <c r="X61" s="15">
        <v>1000</v>
      </c>
      <c r="Y61" s="15">
        <v>26740</v>
      </c>
      <c r="Z61" s="7" t="s">
        <v>61</v>
      </c>
      <c r="AA61" s="17">
        <v>2610</v>
      </c>
      <c r="AB61" s="18" t="s">
        <v>96</v>
      </c>
    </row>
    <row r="62" spans="1:28" ht="27" customHeight="1">
      <c r="A62" s="13">
        <f>IF(A61="",#REF!+1,A61+1)</f>
        <v>43</v>
      </c>
      <c r="B62" s="14" t="s">
        <v>171</v>
      </c>
      <c r="C62" s="14" t="s">
        <v>174</v>
      </c>
      <c r="D62" s="7" t="s">
        <v>38</v>
      </c>
      <c r="E62" s="7" t="s">
        <v>175</v>
      </c>
      <c r="F62" s="7" t="s">
        <v>176</v>
      </c>
      <c r="G62" s="15">
        <v>2000</v>
      </c>
      <c r="H62" s="15">
        <v>1777</v>
      </c>
      <c r="I62" s="15">
        <v>1631</v>
      </c>
      <c r="J62" s="16" t="s">
        <v>177</v>
      </c>
      <c r="K62" s="16" t="s">
        <v>42</v>
      </c>
      <c r="L62" s="16" t="s">
        <v>43</v>
      </c>
      <c r="M62" s="15">
        <v>37604</v>
      </c>
      <c r="N62" s="15">
        <v>813</v>
      </c>
      <c r="O62" s="15">
        <v>1970</v>
      </c>
      <c r="P62" s="15">
        <v>34821</v>
      </c>
      <c r="Q62" s="15">
        <v>800</v>
      </c>
      <c r="R62" s="15">
        <v>418</v>
      </c>
      <c r="S62" s="15">
        <v>800</v>
      </c>
      <c r="T62" s="15">
        <v>404</v>
      </c>
      <c r="U62" s="15">
        <v>147573</v>
      </c>
      <c r="V62" s="15">
        <v>101987</v>
      </c>
      <c r="W62" s="15">
        <v>19640</v>
      </c>
      <c r="X62" s="15">
        <v>2000</v>
      </c>
      <c r="Y62" s="15">
        <v>23946</v>
      </c>
      <c r="Z62" s="7" t="s">
        <v>61</v>
      </c>
      <c r="AA62" s="17">
        <v>2610</v>
      </c>
      <c r="AB62" s="18" t="s">
        <v>96</v>
      </c>
    </row>
    <row r="63" spans="1:28" ht="15" customHeight="1">
      <c r="A63" s="21"/>
      <c r="B63" s="22" t="s">
        <v>78</v>
      </c>
      <c r="C63" s="57" t="s">
        <v>178</v>
      </c>
      <c r="D63" s="57"/>
      <c r="E63" s="57"/>
      <c r="F63" s="57"/>
      <c r="G63" s="25">
        <f>SUM(G61:G62)</f>
        <v>4740</v>
      </c>
      <c r="H63" s="25">
        <f>SUM(H61:H62)</f>
        <v>3743</v>
      </c>
      <c r="I63" s="25">
        <f>SUM(I61:I62)</f>
        <v>3503</v>
      </c>
      <c r="J63" s="26"/>
      <c r="K63" s="27"/>
      <c r="L63" s="28"/>
      <c r="M63" s="25">
        <f aca="true" t="shared" si="15" ref="M63:Y63">SUM(M61:M62)</f>
        <v>77019</v>
      </c>
      <c r="N63" s="25">
        <f t="shared" si="15"/>
        <v>813</v>
      </c>
      <c r="O63" s="25">
        <f t="shared" si="15"/>
        <v>4110</v>
      </c>
      <c r="P63" s="25">
        <f t="shared" si="15"/>
        <v>72096</v>
      </c>
      <c r="Q63" s="25">
        <f t="shared" si="15"/>
        <v>1692</v>
      </c>
      <c r="R63" s="25">
        <f t="shared" si="15"/>
        <v>1114</v>
      </c>
      <c r="S63" s="25">
        <f t="shared" si="15"/>
        <v>1436</v>
      </c>
      <c r="T63" s="25">
        <f t="shared" si="15"/>
        <v>764</v>
      </c>
      <c r="U63" s="25">
        <f t="shared" si="15"/>
        <v>278897</v>
      </c>
      <c r="V63" s="25">
        <f t="shared" si="15"/>
        <v>196651</v>
      </c>
      <c r="W63" s="25">
        <f t="shared" si="15"/>
        <v>28560</v>
      </c>
      <c r="X63" s="25">
        <f t="shared" si="15"/>
        <v>3000</v>
      </c>
      <c r="Y63" s="25">
        <f t="shared" si="15"/>
        <v>50686</v>
      </c>
      <c r="Z63" s="29"/>
      <c r="AA63" s="23"/>
      <c r="AB63" s="30"/>
    </row>
    <row r="64" spans="1:28" ht="27" customHeight="1">
      <c r="A64" s="13">
        <f>IF(A63="",A62+1,A63+1)</f>
        <v>44</v>
      </c>
      <c r="B64" s="14" t="s">
        <v>179</v>
      </c>
      <c r="C64" s="14" t="s">
        <v>180</v>
      </c>
      <c r="D64" s="7" t="s">
        <v>38</v>
      </c>
      <c r="E64" s="7" t="s">
        <v>98</v>
      </c>
      <c r="F64" s="7" t="s">
        <v>40</v>
      </c>
      <c r="G64" s="15">
        <v>600</v>
      </c>
      <c r="H64" s="15">
        <v>391</v>
      </c>
      <c r="I64" s="15">
        <v>378</v>
      </c>
      <c r="J64" s="16" t="s">
        <v>54</v>
      </c>
      <c r="K64" s="16" t="s">
        <v>60</v>
      </c>
      <c r="L64" s="16" t="s">
        <v>43</v>
      </c>
      <c r="M64" s="15">
        <v>14218</v>
      </c>
      <c r="N64" s="15">
        <v>7419</v>
      </c>
      <c r="O64" s="15">
        <v>1681</v>
      </c>
      <c r="P64" s="15">
        <v>5118</v>
      </c>
      <c r="Q64" s="15">
        <v>774</v>
      </c>
      <c r="R64" s="15">
        <v>532</v>
      </c>
      <c r="S64" s="15">
        <v>651</v>
      </c>
      <c r="T64" s="15">
        <v>483</v>
      </c>
      <c r="U64" s="15">
        <v>176316</v>
      </c>
      <c r="V64" s="15">
        <v>13691</v>
      </c>
      <c r="W64" s="15">
        <v>66882</v>
      </c>
      <c r="X64" s="15">
        <v>63828</v>
      </c>
      <c r="Y64" s="15">
        <v>31915</v>
      </c>
      <c r="Z64" s="7" t="s">
        <v>61</v>
      </c>
      <c r="AA64" s="17">
        <v>1575</v>
      </c>
      <c r="AB64" s="18" t="s">
        <v>96</v>
      </c>
    </row>
    <row r="65" spans="1:28" ht="27" customHeight="1">
      <c r="A65" s="13">
        <f>IF(A64="",A63+1,A64+1)</f>
        <v>45</v>
      </c>
      <c r="B65" s="14" t="s">
        <v>179</v>
      </c>
      <c r="C65" s="14" t="s">
        <v>181</v>
      </c>
      <c r="D65" s="7" t="s">
        <v>38</v>
      </c>
      <c r="E65" s="7" t="s">
        <v>127</v>
      </c>
      <c r="F65" s="7" t="s">
        <v>182</v>
      </c>
      <c r="G65" s="15">
        <v>1530</v>
      </c>
      <c r="H65" s="15">
        <v>1291</v>
      </c>
      <c r="I65" s="15">
        <v>1271</v>
      </c>
      <c r="J65" s="16" t="s">
        <v>170</v>
      </c>
      <c r="K65" s="16" t="s">
        <v>67</v>
      </c>
      <c r="L65" s="16" t="s">
        <v>43</v>
      </c>
      <c r="M65" s="15">
        <v>14865</v>
      </c>
      <c r="N65" s="15">
        <v>166</v>
      </c>
      <c r="O65" s="15">
        <v>1333</v>
      </c>
      <c r="P65" s="15">
        <v>13366</v>
      </c>
      <c r="Q65" s="15">
        <v>680</v>
      </c>
      <c r="R65" s="15">
        <v>543</v>
      </c>
      <c r="S65" s="15">
        <v>668</v>
      </c>
      <c r="T65" s="15">
        <v>428</v>
      </c>
      <c r="U65" s="15">
        <v>156245</v>
      </c>
      <c r="V65" s="15">
        <v>111857</v>
      </c>
      <c r="W65" s="15">
        <v>13737</v>
      </c>
      <c r="X65" s="15">
        <v>20434</v>
      </c>
      <c r="Y65" s="15">
        <v>10217</v>
      </c>
      <c r="Z65" s="7" t="s">
        <v>61</v>
      </c>
      <c r="AA65" s="17">
        <v>1575</v>
      </c>
      <c r="AB65" s="18" t="s">
        <v>96</v>
      </c>
    </row>
    <row r="66" spans="1:28" ht="27" customHeight="1">
      <c r="A66" s="13">
        <f>IF(A65="",A64+1,A65+1)</f>
        <v>46</v>
      </c>
      <c r="B66" s="14" t="s">
        <v>179</v>
      </c>
      <c r="C66" s="14" t="s">
        <v>183</v>
      </c>
      <c r="D66" s="7" t="s">
        <v>38</v>
      </c>
      <c r="E66" s="7" t="s">
        <v>102</v>
      </c>
      <c r="F66" s="7"/>
      <c r="G66" s="15">
        <v>1900</v>
      </c>
      <c r="H66" s="15">
        <v>1321</v>
      </c>
      <c r="I66" s="15">
        <v>1312</v>
      </c>
      <c r="J66" s="16" t="s">
        <v>54</v>
      </c>
      <c r="K66" s="16" t="s">
        <v>60</v>
      </c>
      <c r="L66" s="16" t="s">
        <v>43</v>
      </c>
      <c r="M66" s="15">
        <v>16424</v>
      </c>
      <c r="N66" s="15">
        <v>0</v>
      </c>
      <c r="O66" s="15">
        <v>1161</v>
      </c>
      <c r="P66" s="15">
        <v>15263</v>
      </c>
      <c r="Q66" s="15">
        <v>440</v>
      </c>
      <c r="R66" s="15">
        <v>308</v>
      </c>
      <c r="S66" s="15">
        <v>439</v>
      </c>
      <c r="T66" s="15">
        <v>387</v>
      </c>
      <c r="U66" s="15">
        <v>141140</v>
      </c>
      <c r="V66" s="15">
        <v>105233</v>
      </c>
      <c r="W66" s="15">
        <v>19958</v>
      </c>
      <c r="X66" s="15">
        <v>10632</v>
      </c>
      <c r="Y66" s="15">
        <v>5317</v>
      </c>
      <c r="Z66" s="7" t="s">
        <v>61</v>
      </c>
      <c r="AA66" s="17">
        <v>1575</v>
      </c>
      <c r="AB66" s="18" t="s">
        <v>96</v>
      </c>
    </row>
    <row r="67" spans="1:28" ht="27" customHeight="1">
      <c r="A67" s="13">
        <f>IF(A66="",A65+1,A66+1)</f>
        <v>47</v>
      </c>
      <c r="B67" s="14" t="s">
        <v>179</v>
      </c>
      <c r="C67" s="14" t="s">
        <v>184</v>
      </c>
      <c r="D67" s="7" t="s">
        <v>38</v>
      </c>
      <c r="E67" s="7" t="s">
        <v>99</v>
      </c>
      <c r="F67" s="7"/>
      <c r="G67" s="15">
        <v>450</v>
      </c>
      <c r="H67" s="15">
        <v>311</v>
      </c>
      <c r="I67" s="15">
        <v>291</v>
      </c>
      <c r="J67" s="16" t="s">
        <v>54</v>
      </c>
      <c r="K67" s="16" t="s">
        <v>60</v>
      </c>
      <c r="L67" s="16" t="s">
        <v>43</v>
      </c>
      <c r="M67" s="15">
        <v>14883</v>
      </c>
      <c r="N67" s="15">
        <v>170</v>
      </c>
      <c r="O67" s="15">
        <v>9030</v>
      </c>
      <c r="P67" s="15">
        <v>5683</v>
      </c>
      <c r="Q67" s="15">
        <v>121</v>
      </c>
      <c r="R67" s="15">
        <v>88</v>
      </c>
      <c r="S67" s="15">
        <v>112</v>
      </c>
      <c r="T67" s="15">
        <v>64</v>
      </c>
      <c r="U67" s="15">
        <v>23389</v>
      </c>
      <c r="V67" s="15">
        <v>20746</v>
      </c>
      <c r="W67" s="15">
        <v>0</v>
      </c>
      <c r="X67" s="15">
        <v>1760</v>
      </c>
      <c r="Y67" s="15">
        <v>883</v>
      </c>
      <c r="Z67" s="7" t="s">
        <v>61</v>
      </c>
      <c r="AA67" s="17">
        <v>1575</v>
      </c>
      <c r="AB67" s="18" t="s">
        <v>96</v>
      </c>
    </row>
    <row r="68" spans="1:28" ht="27" customHeight="1">
      <c r="A68" s="13">
        <f>IF(A67="",A66+1,A67+1)</f>
        <v>48</v>
      </c>
      <c r="B68" s="14" t="s">
        <v>179</v>
      </c>
      <c r="C68" s="14" t="s">
        <v>185</v>
      </c>
      <c r="D68" s="7" t="s">
        <v>38</v>
      </c>
      <c r="E68" s="7" t="s">
        <v>186</v>
      </c>
      <c r="F68" s="7"/>
      <c r="G68" s="15">
        <v>470</v>
      </c>
      <c r="H68" s="15">
        <v>370</v>
      </c>
      <c r="I68" s="15">
        <v>302</v>
      </c>
      <c r="J68" s="16" t="s">
        <v>100</v>
      </c>
      <c r="K68" s="16" t="s">
        <v>55</v>
      </c>
      <c r="L68" s="16" t="s">
        <v>43</v>
      </c>
      <c r="M68" s="15">
        <v>14946</v>
      </c>
      <c r="N68" s="19">
        <v>3489</v>
      </c>
      <c r="O68" s="19">
        <v>26</v>
      </c>
      <c r="P68" s="19">
        <v>11431</v>
      </c>
      <c r="Q68" s="15">
        <v>282</v>
      </c>
      <c r="R68" s="19">
        <v>451</v>
      </c>
      <c r="S68" s="19">
        <v>109</v>
      </c>
      <c r="T68" s="15">
        <v>59</v>
      </c>
      <c r="U68" s="15">
        <v>21464</v>
      </c>
      <c r="V68" s="19">
        <v>18450</v>
      </c>
      <c r="W68" s="19">
        <v>0</v>
      </c>
      <c r="X68" s="19">
        <v>2008</v>
      </c>
      <c r="Y68" s="19">
        <v>1006</v>
      </c>
      <c r="Z68" s="7" t="s">
        <v>61</v>
      </c>
      <c r="AA68" s="37">
        <v>1575</v>
      </c>
      <c r="AB68" s="18" t="s">
        <v>96</v>
      </c>
    </row>
    <row r="69" spans="1:28" ht="15" customHeight="1">
      <c r="A69" s="21"/>
      <c r="B69" s="22" t="s">
        <v>78</v>
      </c>
      <c r="C69" s="58"/>
      <c r="D69" s="58"/>
      <c r="E69" s="58"/>
      <c r="F69" s="58"/>
      <c r="G69" s="25">
        <f>SUM(G64:G68)</f>
        <v>4950</v>
      </c>
      <c r="H69" s="25">
        <f>SUM(H64:H68)</f>
        <v>3684</v>
      </c>
      <c r="I69" s="25">
        <f>SUM(I64:I68)</f>
        <v>3554</v>
      </c>
      <c r="J69" s="26"/>
      <c r="K69" s="27"/>
      <c r="L69" s="28"/>
      <c r="M69" s="25">
        <f aca="true" t="shared" si="16" ref="M69:Y69">SUM(M64:M68)</f>
        <v>75336</v>
      </c>
      <c r="N69" s="25">
        <f t="shared" si="16"/>
        <v>11244</v>
      </c>
      <c r="O69" s="25">
        <f t="shared" si="16"/>
        <v>13231</v>
      </c>
      <c r="P69" s="25">
        <f t="shared" si="16"/>
        <v>50861</v>
      </c>
      <c r="Q69" s="25">
        <f t="shared" si="16"/>
        <v>2297</v>
      </c>
      <c r="R69" s="25">
        <f t="shared" si="16"/>
        <v>1922</v>
      </c>
      <c r="S69" s="25">
        <f>SUM(S64:S68)</f>
        <v>1979</v>
      </c>
      <c r="T69" s="25">
        <f t="shared" si="16"/>
        <v>1421</v>
      </c>
      <c r="U69" s="25">
        <f t="shared" si="16"/>
        <v>518554</v>
      </c>
      <c r="V69" s="25">
        <f t="shared" si="16"/>
        <v>269977</v>
      </c>
      <c r="W69" s="25">
        <f t="shared" si="16"/>
        <v>100577</v>
      </c>
      <c r="X69" s="25">
        <f t="shared" si="16"/>
        <v>98662</v>
      </c>
      <c r="Y69" s="25">
        <f t="shared" si="16"/>
        <v>49338</v>
      </c>
      <c r="Z69" s="29"/>
      <c r="AA69" s="23"/>
      <c r="AB69" s="30"/>
    </row>
    <row r="70" spans="1:28" ht="27" customHeight="1">
      <c r="A70" s="13">
        <f>IF(A69="",A68+1,A69+1)</f>
        <v>49</v>
      </c>
      <c r="B70" s="14" t="s">
        <v>187</v>
      </c>
      <c r="C70" s="14" t="s">
        <v>188</v>
      </c>
      <c r="D70" s="7" t="s">
        <v>38</v>
      </c>
      <c r="E70" s="7" t="s">
        <v>138</v>
      </c>
      <c r="F70" s="7" t="s">
        <v>176</v>
      </c>
      <c r="G70" s="15">
        <v>4170</v>
      </c>
      <c r="H70" s="15">
        <v>3767</v>
      </c>
      <c r="I70" s="15">
        <v>3730</v>
      </c>
      <c r="J70" s="16" t="s">
        <v>166</v>
      </c>
      <c r="K70" s="16" t="s">
        <v>74</v>
      </c>
      <c r="L70" s="16" t="s">
        <v>43</v>
      </c>
      <c r="M70" s="15">
        <v>54198</v>
      </c>
      <c r="N70" s="15">
        <v>1155</v>
      </c>
      <c r="O70" s="15">
        <v>510</v>
      </c>
      <c r="P70" s="15">
        <v>52533</v>
      </c>
      <c r="Q70" s="15">
        <v>2330</v>
      </c>
      <c r="R70" s="15">
        <v>1643</v>
      </c>
      <c r="S70" s="15">
        <v>1667</v>
      </c>
      <c r="T70" s="15">
        <v>1294</v>
      </c>
      <c r="U70" s="15">
        <v>472141</v>
      </c>
      <c r="V70" s="15">
        <v>282597</v>
      </c>
      <c r="W70" s="15">
        <v>116401</v>
      </c>
      <c r="X70" s="15">
        <v>21943</v>
      </c>
      <c r="Y70" s="15">
        <v>51200</v>
      </c>
      <c r="Z70" s="7" t="s">
        <v>61</v>
      </c>
      <c r="AA70" s="17">
        <v>2100</v>
      </c>
      <c r="AB70" s="18" t="s">
        <v>45</v>
      </c>
    </row>
    <row r="71" spans="1:28" ht="27" customHeight="1">
      <c r="A71" s="13">
        <f>IF(A70="",A69+1,A70+1)</f>
        <v>50</v>
      </c>
      <c r="B71" s="14" t="s">
        <v>187</v>
      </c>
      <c r="C71" s="14" t="s">
        <v>189</v>
      </c>
      <c r="D71" s="7" t="s">
        <v>38</v>
      </c>
      <c r="E71" s="7" t="s">
        <v>52</v>
      </c>
      <c r="F71" s="7" t="s">
        <v>190</v>
      </c>
      <c r="G71" s="15">
        <v>485</v>
      </c>
      <c r="H71" s="15">
        <v>331</v>
      </c>
      <c r="I71" s="15">
        <v>324</v>
      </c>
      <c r="J71" s="16" t="s">
        <v>54</v>
      </c>
      <c r="K71" s="16" t="s">
        <v>60</v>
      </c>
      <c r="L71" s="16" t="s">
        <v>111</v>
      </c>
      <c r="M71" s="15">
        <v>7176</v>
      </c>
      <c r="N71" s="15">
        <v>54</v>
      </c>
      <c r="O71" s="15">
        <v>920</v>
      </c>
      <c r="P71" s="15">
        <v>6202</v>
      </c>
      <c r="Q71" s="15">
        <v>112</v>
      </c>
      <c r="R71" s="15">
        <v>82</v>
      </c>
      <c r="S71" s="15">
        <v>110</v>
      </c>
      <c r="T71" s="15">
        <v>96</v>
      </c>
      <c r="U71" s="15">
        <v>35064</v>
      </c>
      <c r="V71" s="15">
        <v>19101</v>
      </c>
      <c r="W71" s="15">
        <v>2572</v>
      </c>
      <c r="X71" s="15">
        <v>4014</v>
      </c>
      <c r="Y71" s="15">
        <v>9377</v>
      </c>
      <c r="Z71" s="7" t="s">
        <v>61</v>
      </c>
      <c r="AA71" s="17">
        <v>2100</v>
      </c>
      <c r="AB71" s="18" t="s">
        <v>45</v>
      </c>
    </row>
    <row r="72" spans="1:28" ht="27" customHeight="1">
      <c r="A72" s="13">
        <f>IF(A71="",A70+1,A71+1)</f>
        <v>51</v>
      </c>
      <c r="B72" s="14" t="s">
        <v>187</v>
      </c>
      <c r="C72" s="14" t="s">
        <v>191</v>
      </c>
      <c r="D72" s="7" t="s">
        <v>38</v>
      </c>
      <c r="E72" s="7" t="s">
        <v>192</v>
      </c>
      <c r="F72" s="7"/>
      <c r="G72" s="15">
        <v>370</v>
      </c>
      <c r="H72" s="15">
        <v>192</v>
      </c>
      <c r="I72" s="15">
        <v>184</v>
      </c>
      <c r="J72" s="16" t="s">
        <v>54</v>
      </c>
      <c r="K72" s="16" t="s">
        <v>60</v>
      </c>
      <c r="L72" s="16" t="s">
        <v>43</v>
      </c>
      <c r="M72" s="15">
        <v>7691</v>
      </c>
      <c r="N72" s="15">
        <v>500</v>
      </c>
      <c r="O72" s="15">
        <v>0</v>
      </c>
      <c r="P72" s="15">
        <v>7191</v>
      </c>
      <c r="Q72" s="15">
        <v>92</v>
      </c>
      <c r="R72" s="15">
        <v>72</v>
      </c>
      <c r="S72" s="15">
        <v>89</v>
      </c>
      <c r="T72" s="15">
        <v>57</v>
      </c>
      <c r="U72" s="15">
        <v>20778</v>
      </c>
      <c r="V72" s="15">
        <v>10493</v>
      </c>
      <c r="W72" s="15">
        <v>375</v>
      </c>
      <c r="X72" s="15">
        <v>3303</v>
      </c>
      <c r="Y72" s="15">
        <v>6607</v>
      </c>
      <c r="Z72" s="7" t="s">
        <v>61</v>
      </c>
      <c r="AA72" s="17">
        <v>2100</v>
      </c>
      <c r="AB72" s="18" t="s">
        <v>45</v>
      </c>
    </row>
    <row r="73" spans="1:28" ht="27" customHeight="1">
      <c r="A73" s="13">
        <f>IF(A72="",A71+1,A72+1)</f>
        <v>52</v>
      </c>
      <c r="B73" s="14" t="s">
        <v>187</v>
      </c>
      <c r="C73" s="14" t="s">
        <v>193</v>
      </c>
      <c r="D73" s="7" t="s">
        <v>38</v>
      </c>
      <c r="E73" s="7" t="s">
        <v>110</v>
      </c>
      <c r="F73" s="7"/>
      <c r="G73" s="15">
        <v>475</v>
      </c>
      <c r="H73" s="15">
        <v>375</v>
      </c>
      <c r="I73" s="15">
        <v>375</v>
      </c>
      <c r="J73" s="16" t="s">
        <v>59</v>
      </c>
      <c r="K73" s="16" t="s">
        <v>60</v>
      </c>
      <c r="L73" s="16" t="s">
        <v>194</v>
      </c>
      <c r="M73" s="15">
        <v>10303</v>
      </c>
      <c r="N73" s="15">
        <v>170</v>
      </c>
      <c r="O73" s="15">
        <v>0</v>
      </c>
      <c r="P73" s="15">
        <v>10133</v>
      </c>
      <c r="Q73" s="15">
        <v>154</v>
      </c>
      <c r="R73" s="15">
        <v>118</v>
      </c>
      <c r="S73" s="15">
        <v>114</v>
      </c>
      <c r="T73" s="15">
        <v>91</v>
      </c>
      <c r="U73" s="15">
        <v>33092</v>
      </c>
      <c r="V73" s="15">
        <v>13073</v>
      </c>
      <c r="W73" s="15">
        <v>13215</v>
      </c>
      <c r="X73" s="15">
        <v>1359</v>
      </c>
      <c r="Y73" s="15">
        <v>5445</v>
      </c>
      <c r="Z73" s="7" t="s">
        <v>61</v>
      </c>
      <c r="AA73" s="17">
        <v>2100</v>
      </c>
      <c r="AB73" s="18" t="s">
        <v>45</v>
      </c>
    </row>
    <row r="74" spans="1:28" ht="15" customHeight="1">
      <c r="A74" s="21"/>
      <c r="B74" s="22" t="s">
        <v>78</v>
      </c>
      <c r="C74" s="31"/>
      <c r="D74" s="22"/>
      <c r="E74" s="22"/>
      <c r="F74" s="24"/>
      <c r="G74" s="25">
        <f>SUM(G70:G73)</f>
        <v>5500</v>
      </c>
      <c r="H74" s="25">
        <f>SUM(H70:H73)</f>
        <v>4665</v>
      </c>
      <c r="I74" s="25">
        <f>SUM(I70:I73)</f>
        <v>4613</v>
      </c>
      <c r="J74" s="26"/>
      <c r="K74" s="27"/>
      <c r="L74" s="28"/>
      <c r="M74" s="25">
        <f aca="true" t="shared" si="17" ref="M74:Y74">SUM(M70:M73)</f>
        <v>79368</v>
      </c>
      <c r="N74" s="25">
        <f t="shared" si="17"/>
        <v>1879</v>
      </c>
      <c r="O74" s="25">
        <f t="shared" si="17"/>
        <v>1430</v>
      </c>
      <c r="P74" s="25">
        <f t="shared" si="17"/>
        <v>76059</v>
      </c>
      <c r="Q74" s="25">
        <f t="shared" si="17"/>
        <v>2688</v>
      </c>
      <c r="R74" s="25">
        <f t="shared" si="17"/>
        <v>1915</v>
      </c>
      <c r="S74" s="25">
        <f>SUM(S70:S73)</f>
        <v>1980</v>
      </c>
      <c r="T74" s="25">
        <f t="shared" si="17"/>
        <v>1538</v>
      </c>
      <c r="U74" s="25">
        <f t="shared" si="17"/>
        <v>561075</v>
      </c>
      <c r="V74" s="25">
        <f t="shared" si="17"/>
        <v>325264</v>
      </c>
      <c r="W74" s="25">
        <f t="shared" si="17"/>
        <v>132563</v>
      </c>
      <c r="X74" s="25">
        <f t="shared" si="17"/>
        <v>30619</v>
      </c>
      <c r="Y74" s="25">
        <f t="shared" si="17"/>
        <v>72629</v>
      </c>
      <c r="Z74" s="29"/>
      <c r="AA74" s="23"/>
      <c r="AB74" s="30"/>
    </row>
    <row r="75" spans="1:28" ht="27" customHeight="1">
      <c r="A75" s="13">
        <f>IF(A74="",A73+1,A74+1)</f>
        <v>53</v>
      </c>
      <c r="B75" s="14" t="s">
        <v>195</v>
      </c>
      <c r="C75" s="14" t="s">
        <v>196</v>
      </c>
      <c r="D75" s="7" t="s">
        <v>38</v>
      </c>
      <c r="E75" s="7" t="s">
        <v>124</v>
      </c>
      <c r="F75" s="7" t="s">
        <v>197</v>
      </c>
      <c r="G75" s="15">
        <v>2470</v>
      </c>
      <c r="H75" s="15">
        <v>2094</v>
      </c>
      <c r="I75" s="15">
        <v>2039</v>
      </c>
      <c r="J75" s="16" t="s">
        <v>125</v>
      </c>
      <c r="K75" s="38" t="s">
        <v>74</v>
      </c>
      <c r="L75" s="16" t="s">
        <v>111</v>
      </c>
      <c r="M75" s="15">
        <v>55865</v>
      </c>
      <c r="N75" s="15">
        <v>9727</v>
      </c>
      <c r="O75" s="15">
        <v>1801</v>
      </c>
      <c r="P75" s="15">
        <v>44337</v>
      </c>
      <c r="Q75" s="15">
        <v>1090</v>
      </c>
      <c r="R75" s="15">
        <v>750</v>
      </c>
      <c r="S75" s="15">
        <v>807</v>
      </c>
      <c r="T75" s="15">
        <v>620</v>
      </c>
      <c r="U75" s="15">
        <v>226257</v>
      </c>
      <c r="V75" s="15">
        <v>144487</v>
      </c>
      <c r="W75" s="15">
        <v>22091</v>
      </c>
      <c r="X75" s="15">
        <v>17520</v>
      </c>
      <c r="Y75" s="15">
        <v>42159</v>
      </c>
      <c r="Z75" s="7" t="s">
        <v>61</v>
      </c>
      <c r="AA75" s="17">
        <v>2415</v>
      </c>
      <c r="AB75" s="18" t="s">
        <v>45</v>
      </c>
    </row>
    <row r="76" spans="1:28" ht="27" customHeight="1">
      <c r="A76" s="13">
        <f>IF(A75="",A74+1,A75+1)</f>
        <v>54</v>
      </c>
      <c r="B76" s="14" t="s">
        <v>195</v>
      </c>
      <c r="C76" s="14" t="s">
        <v>198</v>
      </c>
      <c r="D76" s="7" t="s">
        <v>38</v>
      </c>
      <c r="E76" s="7" t="s">
        <v>168</v>
      </c>
      <c r="F76" s="7" t="s">
        <v>103</v>
      </c>
      <c r="G76" s="15">
        <v>3600</v>
      </c>
      <c r="H76" s="15">
        <v>3061</v>
      </c>
      <c r="I76" s="15">
        <v>3001</v>
      </c>
      <c r="J76" s="16" t="s">
        <v>166</v>
      </c>
      <c r="K76" s="16" t="s">
        <v>55</v>
      </c>
      <c r="L76" s="16" t="s">
        <v>111</v>
      </c>
      <c r="M76" s="15">
        <v>42061</v>
      </c>
      <c r="N76" s="15">
        <v>335</v>
      </c>
      <c r="O76" s="15">
        <v>4687</v>
      </c>
      <c r="P76" s="15">
        <v>37039</v>
      </c>
      <c r="Q76" s="15">
        <v>1560</v>
      </c>
      <c r="R76" s="15">
        <v>1200</v>
      </c>
      <c r="S76" s="15">
        <v>1271</v>
      </c>
      <c r="T76" s="15">
        <v>1029</v>
      </c>
      <c r="U76" s="15">
        <v>375415</v>
      </c>
      <c r="V76" s="15">
        <v>198009</v>
      </c>
      <c r="W76" s="15">
        <v>85427</v>
      </c>
      <c r="X76" s="15">
        <v>35040</v>
      </c>
      <c r="Y76" s="15">
        <v>56939</v>
      </c>
      <c r="Z76" s="7" t="s">
        <v>61</v>
      </c>
      <c r="AA76" s="17">
        <v>2415</v>
      </c>
      <c r="AB76" s="18" t="s">
        <v>45</v>
      </c>
    </row>
    <row r="77" spans="1:28" ht="15" customHeight="1">
      <c r="A77" s="21"/>
      <c r="B77" s="22" t="s">
        <v>78</v>
      </c>
      <c r="C77" s="31"/>
      <c r="D77" s="22"/>
      <c r="E77" s="22"/>
      <c r="F77" s="24"/>
      <c r="G77" s="25">
        <f>SUM(G75:G76)</f>
        <v>6070</v>
      </c>
      <c r="H77" s="25">
        <f>SUM(H75:H76)</f>
        <v>5155</v>
      </c>
      <c r="I77" s="25">
        <f>SUM(I75:I76)</f>
        <v>5040</v>
      </c>
      <c r="J77" s="26"/>
      <c r="K77" s="27"/>
      <c r="L77" s="28"/>
      <c r="M77" s="25">
        <f aca="true" t="shared" si="18" ref="M77:Y77">SUM(M75:M76)</f>
        <v>97926</v>
      </c>
      <c r="N77" s="25">
        <f t="shared" si="18"/>
        <v>10062</v>
      </c>
      <c r="O77" s="25">
        <f t="shared" si="18"/>
        <v>6488</v>
      </c>
      <c r="P77" s="25">
        <f t="shared" si="18"/>
        <v>81376</v>
      </c>
      <c r="Q77" s="25">
        <f t="shared" si="18"/>
        <v>2650</v>
      </c>
      <c r="R77" s="25">
        <f t="shared" si="18"/>
        <v>1950</v>
      </c>
      <c r="S77" s="25">
        <f>SUM(S75:S76)</f>
        <v>2078</v>
      </c>
      <c r="T77" s="25">
        <f t="shared" si="18"/>
        <v>1649</v>
      </c>
      <c r="U77" s="25">
        <f t="shared" si="18"/>
        <v>601672</v>
      </c>
      <c r="V77" s="25">
        <f t="shared" si="18"/>
        <v>342496</v>
      </c>
      <c r="W77" s="25">
        <f t="shared" si="18"/>
        <v>107518</v>
      </c>
      <c r="X77" s="25">
        <f t="shared" si="18"/>
        <v>52560</v>
      </c>
      <c r="Y77" s="25">
        <f t="shared" si="18"/>
        <v>99098</v>
      </c>
      <c r="Z77" s="29"/>
      <c r="AA77" s="23"/>
      <c r="AB77" s="30"/>
    </row>
    <row r="78" spans="1:28" ht="27" customHeight="1">
      <c r="A78" s="13">
        <f>IF(A77="",A76+1,A77+1)</f>
        <v>55</v>
      </c>
      <c r="B78" s="14" t="s">
        <v>199</v>
      </c>
      <c r="C78" s="14" t="s">
        <v>200</v>
      </c>
      <c r="D78" s="7" t="s">
        <v>38</v>
      </c>
      <c r="E78" s="7" t="s">
        <v>201</v>
      </c>
      <c r="F78" s="7" t="s">
        <v>202</v>
      </c>
      <c r="G78" s="15">
        <v>140</v>
      </c>
      <c r="H78" s="15">
        <v>68</v>
      </c>
      <c r="I78" s="15">
        <v>68</v>
      </c>
      <c r="J78" s="16" t="s">
        <v>100</v>
      </c>
      <c r="K78" s="16" t="s">
        <v>74</v>
      </c>
      <c r="L78" s="16" t="s">
        <v>194</v>
      </c>
      <c r="M78" s="15">
        <v>3501</v>
      </c>
      <c r="N78" s="15">
        <v>1344</v>
      </c>
      <c r="O78" s="15">
        <v>787</v>
      </c>
      <c r="P78" s="15">
        <v>1370</v>
      </c>
      <c r="Q78" s="15">
        <v>1200</v>
      </c>
      <c r="R78" s="15">
        <v>1020</v>
      </c>
      <c r="S78" s="15">
        <v>498</v>
      </c>
      <c r="T78" s="15">
        <v>189</v>
      </c>
      <c r="U78" s="15">
        <v>68921</v>
      </c>
      <c r="V78" s="15">
        <v>1730</v>
      </c>
      <c r="W78" s="15">
        <v>20951</v>
      </c>
      <c r="X78" s="15">
        <v>27708</v>
      </c>
      <c r="Y78" s="15">
        <v>18532</v>
      </c>
      <c r="Z78" s="7" t="s">
        <v>61</v>
      </c>
      <c r="AA78" s="17">
        <v>1848</v>
      </c>
      <c r="AB78" s="18" t="s">
        <v>45</v>
      </c>
    </row>
    <row r="79" spans="1:28" ht="27" customHeight="1">
      <c r="A79" s="13">
        <f>IF(A78="",A77+1,A78+1)</f>
        <v>56</v>
      </c>
      <c r="B79" s="14" t="s">
        <v>199</v>
      </c>
      <c r="C79" s="14" t="s">
        <v>203</v>
      </c>
      <c r="D79" s="7" t="s">
        <v>38</v>
      </c>
      <c r="E79" s="7" t="s">
        <v>204</v>
      </c>
      <c r="F79" s="7" t="s">
        <v>205</v>
      </c>
      <c r="G79" s="15">
        <v>3000</v>
      </c>
      <c r="H79" s="15">
        <v>92</v>
      </c>
      <c r="I79" s="15">
        <v>92</v>
      </c>
      <c r="J79" s="16" t="s">
        <v>100</v>
      </c>
      <c r="K79" s="16" t="s">
        <v>50</v>
      </c>
      <c r="L79" s="16" t="s">
        <v>43</v>
      </c>
      <c r="M79" s="15">
        <v>5803</v>
      </c>
      <c r="N79" s="15">
        <v>1723</v>
      </c>
      <c r="O79" s="15">
        <v>1700</v>
      </c>
      <c r="P79" s="15">
        <v>2380</v>
      </c>
      <c r="Q79" s="15">
        <v>1000</v>
      </c>
      <c r="R79" s="15">
        <v>600</v>
      </c>
      <c r="S79" s="15">
        <v>513</v>
      </c>
      <c r="T79" s="15">
        <v>198</v>
      </c>
      <c r="U79" s="15">
        <v>72189</v>
      </c>
      <c r="V79" s="15">
        <v>14075</v>
      </c>
      <c r="W79" s="15">
        <v>21641</v>
      </c>
      <c r="X79" s="15">
        <v>5800</v>
      </c>
      <c r="Y79" s="15">
        <v>30673</v>
      </c>
      <c r="Z79" s="7" t="s">
        <v>61</v>
      </c>
      <c r="AA79" s="17">
        <v>829</v>
      </c>
      <c r="AB79" s="18" t="s">
        <v>45</v>
      </c>
    </row>
    <row r="80" spans="1:28" ht="27" customHeight="1">
      <c r="A80" s="13">
        <f>IF(A79="",A78+1,A79+1)</f>
        <v>57</v>
      </c>
      <c r="B80" s="14" t="s">
        <v>199</v>
      </c>
      <c r="C80" s="14" t="s">
        <v>206</v>
      </c>
      <c r="D80" s="7" t="s">
        <v>38</v>
      </c>
      <c r="E80" s="7" t="s">
        <v>207</v>
      </c>
      <c r="F80" s="7"/>
      <c r="G80" s="15">
        <v>1530</v>
      </c>
      <c r="H80" s="15">
        <v>1117</v>
      </c>
      <c r="I80" s="15">
        <v>1117</v>
      </c>
      <c r="J80" s="16" t="s">
        <v>54</v>
      </c>
      <c r="K80" s="16" t="s">
        <v>74</v>
      </c>
      <c r="L80" s="16" t="s">
        <v>111</v>
      </c>
      <c r="M80" s="15">
        <v>34303</v>
      </c>
      <c r="N80" s="15">
        <v>1908</v>
      </c>
      <c r="O80" s="15">
        <v>0</v>
      </c>
      <c r="P80" s="15">
        <v>32395</v>
      </c>
      <c r="Q80" s="15">
        <v>772</v>
      </c>
      <c r="R80" s="15">
        <v>539</v>
      </c>
      <c r="S80" s="15">
        <v>530</v>
      </c>
      <c r="T80" s="15">
        <v>376</v>
      </c>
      <c r="U80" s="15">
        <v>137231</v>
      </c>
      <c r="V80" s="15">
        <v>75887</v>
      </c>
      <c r="W80" s="15">
        <v>3392</v>
      </c>
      <c r="X80" s="15">
        <v>4584</v>
      </c>
      <c r="Y80" s="15">
        <v>53368</v>
      </c>
      <c r="Z80" s="7" t="s">
        <v>61</v>
      </c>
      <c r="AA80" s="17">
        <v>2100</v>
      </c>
      <c r="AB80" s="18" t="s">
        <v>45</v>
      </c>
    </row>
    <row r="81" spans="1:28" ht="15" customHeight="1">
      <c r="A81" s="21"/>
      <c r="B81" s="22" t="s">
        <v>78</v>
      </c>
      <c r="C81" s="56"/>
      <c r="D81" s="56"/>
      <c r="E81" s="56"/>
      <c r="F81" s="56"/>
      <c r="G81" s="39">
        <f>SUM(G78:G80)</f>
        <v>4670</v>
      </c>
      <c r="H81" s="39">
        <f>SUM(H78:H80)</f>
        <v>1277</v>
      </c>
      <c r="I81" s="39">
        <f>SUM(I78:I80)</f>
        <v>1277</v>
      </c>
      <c r="J81" s="40"/>
      <c r="K81" s="41"/>
      <c r="L81" s="42"/>
      <c r="M81" s="39">
        <f aca="true" t="shared" si="19" ref="M81:Y81">SUM(M78:M80)</f>
        <v>43607</v>
      </c>
      <c r="N81" s="39">
        <f t="shared" si="19"/>
        <v>4975</v>
      </c>
      <c r="O81" s="39">
        <f t="shared" si="19"/>
        <v>2487</v>
      </c>
      <c r="P81" s="39">
        <f t="shared" si="19"/>
        <v>36145</v>
      </c>
      <c r="Q81" s="39">
        <f t="shared" si="19"/>
        <v>2972</v>
      </c>
      <c r="R81" s="39">
        <f t="shared" si="19"/>
        <v>2159</v>
      </c>
      <c r="S81" s="39">
        <f>SUM(S78:S80)</f>
        <v>1541</v>
      </c>
      <c r="T81" s="39">
        <f t="shared" si="19"/>
        <v>763</v>
      </c>
      <c r="U81" s="39">
        <f t="shared" si="19"/>
        <v>278341</v>
      </c>
      <c r="V81" s="39">
        <f t="shared" si="19"/>
        <v>91692</v>
      </c>
      <c r="W81" s="39">
        <f t="shared" si="19"/>
        <v>45984</v>
      </c>
      <c r="X81" s="39">
        <f t="shared" si="19"/>
        <v>38092</v>
      </c>
      <c r="Y81" s="39">
        <f t="shared" si="19"/>
        <v>102573</v>
      </c>
      <c r="Z81" s="29"/>
      <c r="AA81" s="23"/>
      <c r="AB81" s="30"/>
    </row>
    <row r="82" spans="1:28" ht="27" customHeight="1">
      <c r="A82" s="13">
        <f>IF(A81="",A80+1,A81+1)</f>
        <v>58</v>
      </c>
      <c r="B82" s="14" t="s">
        <v>208</v>
      </c>
      <c r="C82" s="14" t="s">
        <v>209</v>
      </c>
      <c r="D82" s="7" t="s">
        <v>38</v>
      </c>
      <c r="E82" s="7" t="s">
        <v>168</v>
      </c>
      <c r="F82" s="7" t="s">
        <v>182</v>
      </c>
      <c r="G82" s="15">
        <v>550</v>
      </c>
      <c r="H82" s="15">
        <v>237</v>
      </c>
      <c r="I82" s="15">
        <v>221</v>
      </c>
      <c r="J82" s="16" t="s">
        <v>100</v>
      </c>
      <c r="K82" s="16" t="s">
        <v>55</v>
      </c>
      <c r="L82" s="16" t="s">
        <v>43</v>
      </c>
      <c r="M82" s="15">
        <v>5164</v>
      </c>
      <c r="N82" s="15">
        <v>1066</v>
      </c>
      <c r="O82" s="15">
        <v>0</v>
      </c>
      <c r="P82" s="15">
        <v>4098</v>
      </c>
      <c r="Q82" s="15">
        <v>90</v>
      </c>
      <c r="R82" s="15">
        <v>60</v>
      </c>
      <c r="S82" s="15">
        <v>85</v>
      </c>
      <c r="T82" s="15">
        <v>58</v>
      </c>
      <c r="U82" s="15">
        <v>21328</v>
      </c>
      <c r="V82" s="15">
        <v>12502</v>
      </c>
      <c r="W82" s="15">
        <v>1183</v>
      </c>
      <c r="X82" s="15">
        <v>376</v>
      </c>
      <c r="Y82" s="15">
        <v>7267</v>
      </c>
      <c r="Z82" s="7" t="s">
        <v>61</v>
      </c>
      <c r="AA82" s="17">
        <v>2415</v>
      </c>
      <c r="AB82" s="18" t="s">
        <v>96</v>
      </c>
    </row>
    <row r="83" spans="1:28" ht="15" customHeight="1">
      <c r="A83" s="21"/>
      <c r="B83" s="22" t="s">
        <v>78</v>
      </c>
      <c r="C83" s="31"/>
      <c r="D83" s="22"/>
      <c r="E83" s="22"/>
      <c r="F83" s="24"/>
      <c r="G83" s="25">
        <f>G82</f>
        <v>550</v>
      </c>
      <c r="H83" s="25">
        <f>H82</f>
        <v>237</v>
      </c>
      <c r="I83" s="25">
        <f>I82</f>
        <v>221</v>
      </c>
      <c r="J83" s="26"/>
      <c r="K83" s="27"/>
      <c r="L83" s="28"/>
      <c r="M83" s="25">
        <f aca="true" t="shared" si="20" ref="M83:Y83">M82</f>
        <v>5164</v>
      </c>
      <c r="N83" s="25">
        <f t="shared" si="20"/>
        <v>1066</v>
      </c>
      <c r="O83" s="25">
        <f t="shared" si="20"/>
        <v>0</v>
      </c>
      <c r="P83" s="25">
        <f t="shared" si="20"/>
        <v>4098</v>
      </c>
      <c r="Q83" s="25">
        <f t="shared" si="20"/>
        <v>90</v>
      </c>
      <c r="R83" s="25">
        <f t="shared" si="20"/>
        <v>60</v>
      </c>
      <c r="S83" s="25">
        <f>S82</f>
        <v>85</v>
      </c>
      <c r="T83" s="25">
        <f t="shared" si="20"/>
        <v>58</v>
      </c>
      <c r="U83" s="25">
        <f t="shared" si="20"/>
        <v>21328</v>
      </c>
      <c r="V83" s="25">
        <f t="shared" si="20"/>
        <v>12502</v>
      </c>
      <c r="W83" s="25">
        <f t="shared" si="20"/>
        <v>1183</v>
      </c>
      <c r="X83" s="25">
        <f t="shared" si="20"/>
        <v>376</v>
      </c>
      <c r="Y83" s="25">
        <f t="shared" si="20"/>
        <v>7267</v>
      </c>
      <c r="Z83" s="29"/>
      <c r="AA83" s="23"/>
      <c r="AB83" s="30"/>
    </row>
    <row r="84" spans="1:28" ht="27" customHeight="1">
      <c r="A84" s="13">
        <f>IF(A82="",#REF!+1,A82+1)</f>
        <v>59</v>
      </c>
      <c r="B84" s="14" t="s">
        <v>210</v>
      </c>
      <c r="C84" s="14" t="s">
        <v>211</v>
      </c>
      <c r="D84" s="7" t="s">
        <v>38</v>
      </c>
      <c r="E84" s="7" t="s">
        <v>212</v>
      </c>
      <c r="F84" s="7"/>
      <c r="G84" s="15">
        <v>250</v>
      </c>
      <c r="H84" s="15">
        <v>53</v>
      </c>
      <c r="I84" s="15">
        <v>53</v>
      </c>
      <c r="J84" s="16" t="s">
        <v>54</v>
      </c>
      <c r="K84" s="16" t="s">
        <v>60</v>
      </c>
      <c r="L84" s="16" t="s">
        <v>43</v>
      </c>
      <c r="M84" s="15">
        <v>3606</v>
      </c>
      <c r="N84" s="15">
        <v>2265</v>
      </c>
      <c r="O84" s="15">
        <v>0</v>
      </c>
      <c r="P84" s="15">
        <v>1341</v>
      </c>
      <c r="Q84" s="15">
        <v>48</v>
      </c>
      <c r="R84" s="15">
        <v>33</v>
      </c>
      <c r="S84" s="20">
        <v>22</v>
      </c>
      <c r="T84" s="15">
        <v>17</v>
      </c>
      <c r="U84" s="15">
        <v>6202</v>
      </c>
      <c r="V84" s="15">
        <v>5549</v>
      </c>
      <c r="W84" s="15">
        <v>-166</v>
      </c>
      <c r="X84" s="15">
        <v>0</v>
      </c>
      <c r="Y84" s="15">
        <v>819</v>
      </c>
      <c r="Z84" s="7" t="s">
        <v>61</v>
      </c>
      <c r="AA84" s="17">
        <v>1659</v>
      </c>
      <c r="AB84" s="18" t="s">
        <v>96</v>
      </c>
    </row>
    <row r="85" spans="1:28" ht="27" customHeight="1">
      <c r="A85" s="13">
        <f aca="true" t="shared" si="21" ref="A85:A90">IF(A84="",A83+1,A84+1)</f>
        <v>60</v>
      </c>
      <c r="B85" s="14" t="s">
        <v>210</v>
      </c>
      <c r="C85" s="14" t="s">
        <v>213</v>
      </c>
      <c r="D85" s="7" t="s">
        <v>38</v>
      </c>
      <c r="E85" s="7" t="s">
        <v>214</v>
      </c>
      <c r="F85" s="7"/>
      <c r="G85" s="15">
        <v>150</v>
      </c>
      <c r="H85" s="15">
        <v>77</v>
      </c>
      <c r="I85" s="15">
        <v>77</v>
      </c>
      <c r="J85" s="16" t="s">
        <v>54</v>
      </c>
      <c r="K85" s="16" t="s">
        <v>60</v>
      </c>
      <c r="L85" s="16" t="s">
        <v>43</v>
      </c>
      <c r="M85" s="15">
        <v>1923</v>
      </c>
      <c r="N85" s="15">
        <v>735</v>
      </c>
      <c r="O85" s="15">
        <v>0</v>
      </c>
      <c r="P85" s="15">
        <v>1188</v>
      </c>
      <c r="Q85" s="15">
        <v>18</v>
      </c>
      <c r="R85" s="15">
        <v>21</v>
      </c>
      <c r="S85" s="15">
        <v>18</v>
      </c>
      <c r="T85" s="15">
        <v>14</v>
      </c>
      <c r="U85" s="15">
        <v>5242</v>
      </c>
      <c r="V85" s="15">
        <v>4550</v>
      </c>
      <c r="W85" s="15">
        <v>0</v>
      </c>
      <c r="X85" s="15">
        <v>0</v>
      </c>
      <c r="Y85" s="15">
        <v>692</v>
      </c>
      <c r="Z85" s="7" t="s">
        <v>61</v>
      </c>
      <c r="AA85" s="17">
        <v>3024</v>
      </c>
      <c r="AB85" s="18" t="s">
        <v>96</v>
      </c>
    </row>
    <row r="86" spans="1:28" ht="27" customHeight="1">
      <c r="A86" s="13">
        <f t="shared" si="21"/>
        <v>61</v>
      </c>
      <c r="B86" s="14" t="s">
        <v>210</v>
      </c>
      <c r="C86" s="14" t="s">
        <v>215</v>
      </c>
      <c r="D86" s="7" t="s">
        <v>38</v>
      </c>
      <c r="E86" s="7" t="s">
        <v>173</v>
      </c>
      <c r="F86" s="7"/>
      <c r="G86" s="15">
        <v>220</v>
      </c>
      <c r="H86" s="15">
        <v>115</v>
      </c>
      <c r="I86" s="15">
        <v>115</v>
      </c>
      <c r="J86" s="16" t="s">
        <v>54</v>
      </c>
      <c r="K86" s="16" t="s">
        <v>60</v>
      </c>
      <c r="L86" s="16" t="s">
        <v>43</v>
      </c>
      <c r="M86" s="15">
        <v>5623</v>
      </c>
      <c r="N86" s="15">
        <v>2097</v>
      </c>
      <c r="O86" s="15">
        <v>0</v>
      </c>
      <c r="P86" s="15">
        <v>3526</v>
      </c>
      <c r="Q86" s="15">
        <v>55</v>
      </c>
      <c r="R86" s="15">
        <v>44</v>
      </c>
      <c r="S86" s="15">
        <v>55</v>
      </c>
      <c r="T86" s="15">
        <v>51</v>
      </c>
      <c r="U86" s="15">
        <v>18515</v>
      </c>
      <c r="V86" s="15">
        <v>13939</v>
      </c>
      <c r="W86" s="15">
        <v>2132</v>
      </c>
      <c r="X86" s="15">
        <v>0</v>
      </c>
      <c r="Y86" s="15">
        <v>2444</v>
      </c>
      <c r="Z86" s="7" t="s">
        <v>61</v>
      </c>
      <c r="AA86" s="17">
        <v>1344</v>
      </c>
      <c r="AB86" s="18" t="s">
        <v>96</v>
      </c>
    </row>
    <row r="87" spans="1:28" ht="27" customHeight="1">
      <c r="A87" s="13">
        <f t="shared" si="21"/>
        <v>62</v>
      </c>
      <c r="B87" s="14" t="s">
        <v>210</v>
      </c>
      <c r="C87" s="14" t="s">
        <v>216</v>
      </c>
      <c r="D87" s="7" t="s">
        <v>38</v>
      </c>
      <c r="E87" s="7" t="s">
        <v>127</v>
      </c>
      <c r="F87" s="7"/>
      <c r="G87" s="15">
        <v>500</v>
      </c>
      <c r="H87" s="15">
        <v>224</v>
      </c>
      <c r="I87" s="15">
        <v>224</v>
      </c>
      <c r="J87" s="16" t="s">
        <v>54</v>
      </c>
      <c r="K87" s="16" t="s">
        <v>60</v>
      </c>
      <c r="L87" s="16" t="s">
        <v>43</v>
      </c>
      <c r="M87" s="15">
        <v>5933</v>
      </c>
      <c r="N87" s="15">
        <v>2104</v>
      </c>
      <c r="O87" s="15">
        <v>0</v>
      </c>
      <c r="P87" s="15">
        <v>3829</v>
      </c>
      <c r="Q87" s="15">
        <v>83</v>
      </c>
      <c r="R87" s="15">
        <v>55</v>
      </c>
      <c r="S87" s="15">
        <v>59</v>
      </c>
      <c r="T87" s="15">
        <v>47</v>
      </c>
      <c r="U87" s="15">
        <v>17039</v>
      </c>
      <c r="V87" s="15">
        <v>13047</v>
      </c>
      <c r="W87" s="15">
        <v>1743</v>
      </c>
      <c r="X87" s="15">
        <v>0</v>
      </c>
      <c r="Y87" s="15">
        <v>2249</v>
      </c>
      <c r="Z87" s="7" t="s">
        <v>61</v>
      </c>
      <c r="AA87" s="17">
        <v>1659</v>
      </c>
      <c r="AB87" s="18" t="s">
        <v>96</v>
      </c>
    </row>
    <row r="88" spans="1:28" ht="27" customHeight="1">
      <c r="A88" s="13">
        <f t="shared" si="21"/>
        <v>63</v>
      </c>
      <c r="B88" s="14" t="s">
        <v>210</v>
      </c>
      <c r="C88" s="14" t="s">
        <v>217</v>
      </c>
      <c r="D88" s="7" t="s">
        <v>38</v>
      </c>
      <c r="E88" s="7" t="s">
        <v>218</v>
      </c>
      <c r="F88" s="7"/>
      <c r="G88" s="15">
        <v>130</v>
      </c>
      <c r="H88" s="15">
        <v>76</v>
      </c>
      <c r="I88" s="15">
        <v>76</v>
      </c>
      <c r="J88" s="16" t="s">
        <v>54</v>
      </c>
      <c r="K88" s="16" t="s">
        <v>60</v>
      </c>
      <c r="L88" s="16" t="s">
        <v>43</v>
      </c>
      <c r="M88" s="15">
        <v>2991</v>
      </c>
      <c r="N88" s="15">
        <v>1538</v>
      </c>
      <c r="O88" s="15">
        <v>0</v>
      </c>
      <c r="P88" s="15">
        <v>1453</v>
      </c>
      <c r="Q88" s="15">
        <v>77</v>
      </c>
      <c r="R88" s="15">
        <v>51</v>
      </c>
      <c r="S88" s="15">
        <v>30</v>
      </c>
      <c r="T88" s="15">
        <v>24</v>
      </c>
      <c r="U88" s="15">
        <v>8691</v>
      </c>
      <c r="V88" s="15">
        <v>7544</v>
      </c>
      <c r="W88" s="15">
        <v>0</v>
      </c>
      <c r="X88" s="15">
        <v>0</v>
      </c>
      <c r="Y88" s="15">
        <v>1147</v>
      </c>
      <c r="Z88" s="7" t="s">
        <v>61</v>
      </c>
      <c r="AA88" s="17">
        <v>3234</v>
      </c>
      <c r="AB88" s="18" t="s">
        <v>96</v>
      </c>
    </row>
    <row r="89" spans="1:28" ht="27" customHeight="1">
      <c r="A89" s="13">
        <f t="shared" si="21"/>
        <v>64</v>
      </c>
      <c r="B89" s="14" t="s">
        <v>210</v>
      </c>
      <c r="C89" s="14" t="s">
        <v>219</v>
      </c>
      <c r="D89" s="7" t="s">
        <v>38</v>
      </c>
      <c r="E89" s="7" t="s">
        <v>182</v>
      </c>
      <c r="F89" s="7"/>
      <c r="G89" s="15">
        <v>284</v>
      </c>
      <c r="H89" s="15">
        <v>222</v>
      </c>
      <c r="I89" s="15">
        <v>222</v>
      </c>
      <c r="J89" s="16" t="s">
        <v>54</v>
      </c>
      <c r="K89" s="16" t="s">
        <v>60</v>
      </c>
      <c r="L89" s="16" t="s">
        <v>43</v>
      </c>
      <c r="M89" s="15">
        <v>7315</v>
      </c>
      <c r="N89" s="15">
        <v>1736</v>
      </c>
      <c r="O89" s="15">
        <v>0</v>
      </c>
      <c r="P89" s="15">
        <v>5579</v>
      </c>
      <c r="Q89" s="15">
        <v>80</v>
      </c>
      <c r="R89" s="15">
        <v>63</v>
      </c>
      <c r="S89" s="15">
        <v>80</v>
      </c>
      <c r="T89" s="15">
        <v>40</v>
      </c>
      <c r="U89" s="15">
        <v>14516</v>
      </c>
      <c r="V89" s="15">
        <v>11929</v>
      </c>
      <c r="W89" s="15">
        <v>762</v>
      </c>
      <c r="X89" s="15">
        <v>0</v>
      </c>
      <c r="Y89" s="15">
        <v>1825</v>
      </c>
      <c r="Z89" s="7" t="s">
        <v>61</v>
      </c>
      <c r="AA89" s="17">
        <v>1659</v>
      </c>
      <c r="AB89" s="18" t="s">
        <v>96</v>
      </c>
    </row>
    <row r="90" spans="1:28" ht="27" customHeight="1">
      <c r="A90" s="13">
        <f t="shared" si="21"/>
        <v>65</v>
      </c>
      <c r="B90" s="14" t="s">
        <v>210</v>
      </c>
      <c r="C90" s="14" t="s">
        <v>220</v>
      </c>
      <c r="D90" s="7" t="s">
        <v>38</v>
      </c>
      <c r="E90" s="7" t="s">
        <v>221</v>
      </c>
      <c r="F90" s="7"/>
      <c r="G90" s="15">
        <v>186</v>
      </c>
      <c r="H90" s="15">
        <v>134</v>
      </c>
      <c r="I90" s="15">
        <v>134</v>
      </c>
      <c r="J90" s="16" t="s">
        <v>54</v>
      </c>
      <c r="K90" s="16" t="s">
        <v>60</v>
      </c>
      <c r="L90" s="16" t="s">
        <v>43</v>
      </c>
      <c r="M90" s="15">
        <v>5559</v>
      </c>
      <c r="N90" s="15">
        <v>4378</v>
      </c>
      <c r="O90" s="15">
        <v>0</v>
      </c>
      <c r="P90" s="15">
        <v>1181</v>
      </c>
      <c r="Q90" s="15">
        <v>49</v>
      </c>
      <c r="R90" s="15">
        <v>36</v>
      </c>
      <c r="S90" s="15">
        <v>49</v>
      </c>
      <c r="T90" s="15">
        <v>47</v>
      </c>
      <c r="U90" s="15">
        <v>17197</v>
      </c>
      <c r="V90" s="15">
        <v>8633</v>
      </c>
      <c r="W90" s="15">
        <v>6294</v>
      </c>
      <c r="X90" s="15">
        <v>0</v>
      </c>
      <c r="Y90" s="15">
        <v>2270</v>
      </c>
      <c r="Z90" s="7" t="s">
        <v>61</v>
      </c>
      <c r="AA90" s="17">
        <v>1869</v>
      </c>
      <c r="AB90" s="18" t="s">
        <v>96</v>
      </c>
    </row>
    <row r="91" spans="1:28" ht="15" customHeight="1">
      <c r="A91" s="21"/>
      <c r="B91" s="22" t="s">
        <v>78</v>
      </c>
      <c r="C91" s="31"/>
      <c r="D91" s="22"/>
      <c r="E91" s="22"/>
      <c r="F91" s="24"/>
      <c r="G91" s="25">
        <f>SUM(G84:G90)</f>
        <v>1720</v>
      </c>
      <c r="H91" s="25">
        <f>SUM(H84:H90)</f>
        <v>901</v>
      </c>
      <c r="I91" s="25">
        <f>SUM(I84:I90)</f>
        <v>901</v>
      </c>
      <c r="J91" s="26"/>
      <c r="K91" s="27"/>
      <c r="L91" s="28"/>
      <c r="M91" s="25">
        <f aca="true" t="shared" si="22" ref="M91:Y91">SUM(M84:M90)</f>
        <v>32950</v>
      </c>
      <c r="N91" s="25">
        <f t="shared" si="22"/>
        <v>14853</v>
      </c>
      <c r="O91" s="25">
        <f t="shared" si="22"/>
        <v>0</v>
      </c>
      <c r="P91" s="25">
        <f t="shared" si="22"/>
        <v>18097</v>
      </c>
      <c r="Q91" s="25">
        <f t="shared" si="22"/>
        <v>410</v>
      </c>
      <c r="R91" s="25">
        <f t="shared" si="22"/>
        <v>303</v>
      </c>
      <c r="S91" s="25">
        <f>SUM(S84:S90)</f>
        <v>313</v>
      </c>
      <c r="T91" s="25">
        <f t="shared" si="22"/>
        <v>240</v>
      </c>
      <c r="U91" s="25">
        <f t="shared" si="22"/>
        <v>87402</v>
      </c>
      <c r="V91" s="25">
        <f t="shared" si="22"/>
        <v>65191</v>
      </c>
      <c r="W91" s="25">
        <f t="shared" si="22"/>
        <v>10765</v>
      </c>
      <c r="X91" s="25">
        <f t="shared" si="22"/>
        <v>0</v>
      </c>
      <c r="Y91" s="25">
        <f t="shared" si="22"/>
        <v>11446</v>
      </c>
      <c r="Z91" s="29"/>
      <c r="AA91" s="23"/>
      <c r="AB91" s="30"/>
    </row>
    <row r="92" spans="1:28" ht="27" customHeight="1">
      <c r="A92" s="13">
        <f>IF(A91="",A90+1,A91+1)</f>
        <v>66</v>
      </c>
      <c r="B92" s="14" t="s">
        <v>222</v>
      </c>
      <c r="C92" s="14" t="s">
        <v>223</v>
      </c>
      <c r="D92" s="7" t="s">
        <v>38</v>
      </c>
      <c r="E92" s="7" t="s">
        <v>224</v>
      </c>
      <c r="F92" s="7" t="s">
        <v>225</v>
      </c>
      <c r="G92" s="15">
        <v>245</v>
      </c>
      <c r="H92" s="15">
        <v>91</v>
      </c>
      <c r="I92" s="15">
        <v>80</v>
      </c>
      <c r="J92" s="16"/>
      <c r="K92" s="16" t="s">
        <v>60</v>
      </c>
      <c r="L92" s="16" t="s">
        <v>43</v>
      </c>
      <c r="M92" s="15">
        <v>6705</v>
      </c>
      <c r="N92" s="15">
        <v>3434</v>
      </c>
      <c r="O92" s="15">
        <v>0</v>
      </c>
      <c r="P92" s="15">
        <v>3271</v>
      </c>
      <c r="Q92" s="15">
        <v>93</v>
      </c>
      <c r="R92" s="15">
        <v>72</v>
      </c>
      <c r="S92" s="15">
        <v>32</v>
      </c>
      <c r="T92" s="15">
        <v>14</v>
      </c>
      <c r="U92" s="15">
        <v>5287</v>
      </c>
      <c r="V92" s="15">
        <v>4385</v>
      </c>
      <c r="W92" s="15">
        <v>39</v>
      </c>
      <c r="X92" s="15">
        <v>177</v>
      </c>
      <c r="Y92" s="15">
        <v>686</v>
      </c>
      <c r="Z92" s="7" t="s">
        <v>61</v>
      </c>
      <c r="AA92" s="17">
        <v>2415</v>
      </c>
      <c r="AB92" s="18" t="s">
        <v>45</v>
      </c>
    </row>
    <row r="93" spans="1:28" ht="15" customHeight="1">
      <c r="A93" s="21"/>
      <c r="B93" s="22" t="s">
        <v>78</v>
      </c>
      <c r="C93" s="31"/>
      <c r="D93" s="22"/>
      <c r="E93" s="22"/>
      <c r="F93" s="24"/>
      <c r="G93" s="25">
        <f>G92</f>
        <v>245</v>
      </c>
      <c r="H93" s="25">
        <f>H92</f>
        <v>91</v>
      </c>
      <c r="I93" s="25">
        <f>I92</f>
        <v>80</v>
      </c>
      <c r="J93" s="26"/>
      <c r="K93" s="27"/>
      <c r="L93" s="28"/>
      <c r="M93" s="25">
        <f aca="true" t="shared" si="23" ref="M93:Y93">M92</f>
        <v>6705</v>
      </c>
      <c r="N93" s="25">
        <f t="shared" si="23"/>
        <v>3434</v>
      </c>
      <c r="O93" s="25">
        <f t="shared" si="23"/>
        <v>0</v>
      </c>
      <c r="P93" s="25">
        <f t="shared" si="23"/>
        <v>3271</v>
      </c>
      <c r="Q93" s="25">
        <f t="shared" si="23"/>
        <v>93</v>
      </c>
      <c r="R93" s="25">
        <f t="shared" si="23"/>
        <v>72</v>
      </c>
      <c r="S93" s="25">
        <f t="shared" si="23"/>
        <v>32</v>
      </c>
      <c r="T93" s="25">
        <f t="shared" si="23"/>
        <v>14</v>
      </c>
      <c r="U93" s="25">
        <f t="shared" si="23"/>
        <v>5287</v>
      </c>
      <c r="V93" s="25">
        <f t="shared" si="23"/>
        <v>4385</v>
      </c>
      <c r="W93" s="25">
        <f t="shared" si="23"/>
        <v>39</v>
      </c>
      <c r="X93" s="25">
        <f t="shared" si="23"/>
        <v>177</v>
      </c>
      <c r="Y93" s="25">
        <f t="shared" si="23"/>
        <v>686</v>
      </c>
      <c r="Z93" s="29"/>
      <c r="AA93" s="23"/>
      <c r="AB93" s="30"/>
    </row>
    <row r="94" spans="1:28" ht="27" customHeight="1">
      <c r="A94" s="13">
        <f>IF(A93="",A92+1,A93+1)</f>
        <v>67</v>
      </c>
      <c r="B94" s="14" t="s">
        <v>226</v>
      </c>
      <c r="C94" s="14" t="s">
        <v>227</v>
      </c>
      <c r="D94" s="7" t="s">
        <v>38</v>
      </c>
      <c r="E94" s="7" t="s">
        <v>98</v>
      </c>
      <c r="F94" s="7" t="s">
        <v>228</v>
      </c>
      <c r="G94" s="15">
        <v>520</v>
      </c>
      <c r="H94" s="15">
        <v>305</v>
      </c>
      <c r="I94" s="15">
        <v>247</v>
      </c>
      <c r="J94" s="16" t="s">
        <v>125</v>
      </c>
      <c r="K94" s="16" t="s">
        <v>60</v>
      </c>
      <c r="L94" s="16" t="s">
        <v>43</v>
      </c>
      <c r="M94" s="15">
        <v>18357</v>
      </c>
      <c r="N94" s="15">
        <v>429</v>
      </c>
      <c r="O94" s="15">
        <v>1046</v>
      </c>
      <c r="P94" s="15">
        <v>16882</v>
      </c>
      <c r="Q94" s="15">
        <v>330</v>
      </c>
      <c r="R94" s="15">
        <v>214</v>
      </c>
      <c r="S94" s="15">
        <v>285</v>
      </c>
      <c r="T94" s="15">
        <v>220</v>
      </c>
      <c r="U94" s="15">
        <v>80258</v>
      </c>
      <c r="V94" s="15">
        <v>17660</v>
      </c>
      <c r="W94" s="15">
        <v>28154</v>
      </c>
      <c r="X94" s="15">
        <v>14</v>
      </c>
      <c r="Y94" s="15">
        <v>34430</v>
      </c>
      <c r="Z94" s="7" t="s">
        <v>61</v>
      </c>
      <c r="AA94" s="17">
        <v>2100</v>
      </c>
      <c r="AB94" s="18" t="s">
        <v>96</v>
      </c>
    </row>
    <row r="95" spans="1:28" ht="27" customHeight="1">
      <c r="A95" s="13">
        <f>IF(A94="",A93+1,A94+1)</f>
        <v>68</v>
      </c>
      <c r="B95" s="14" t="s">
        <v>226</v>
      </c>
      <c r="C95" s="14" t="s">
        <v>229</v>
      </c>
      <c r="D95" s="7" t="s">
        <v>38</v>
      </c>
      <c r="E95" s="7" t="s">
        <v>158</v>
      </c>
      <c r="F95" s="7"/>
      <c r="G95" s="15">
        <v>230</v>
      </c>
      <c r="H95" s="15">
        <v>22</v>
      </c>
      <c r="I95" s="15">
        <v>13</v>
      </c>
      <c r="J95" s="16" t="s">
        <v>54</v>
      </c>
      <c r="K95" s="16" t="s">
        <v>60</v>
      </c>
      <c r="L95" s="16" t="s">
        <v>43</v>
      </c>
      <c r="M95" s="15">
        <v>4445</v>
      </c>
      <c r="N95" s="15">
        <v>0</v>
      </c>
      <c r="O95" s="15">
        <v>0</v>
      </c>
      <c r="P95" s="15">
        <v>4445</v>
      </c>
      <c r="Q95" s="15">
        <v>36</v>
      </c>
      <c r="R95" s="15">
        <v>24</v>
      </c>
      <c r="S95" s="15">
        <v>4</v>
      </c>
      <c r="T95" s="15">
        <v>1</v>
      </c>
      <c r="U95" s="15">
        <v>530</v>
      </c>
      <c r="V95" s="15">
        <v>517</v>
      </c>
      <c r="W95" s="15">
        <v>13</v>
      </c>
      <c r="X95" s="15">
        <v>0</v>
      </c>
      <c r="Y95" s="15">
        <v>0</v>
      </c>
      <c r="Z95" s="7" t="s">
        <v>61</v>
      </c>
      <c r="AA95" s="17">
        <v>2100</v>
      </c>
      <c r="AB95" s="18" t="s">
        <v>96</v>
      </c>
    </row>
    <row r="96" spans="1:28" ht="15" customHeight="1">
      <c r="A96" s="21"/>
      <c r="B96" s="22" t="s">
        <v>78</v>
      </c>
      <c r="C96" s="31"/>
      <c r="D96" s="22"/>
      <c r="E96" s="22"/>
      <c r="F96" s="24"/>
      <c r="G96" s="25">
        <f>SUM(G94:G95)</f>
        <v>750</v>
      </c>
      <c r="H96" s="25">
        <f>SUM(H94:H95)</f>
        <v>327</v>
      </c>
      <c r="I96" s="25">
        <f>SUM(I94:I95)</f>
        <v>260</v>
      </c>
      <c r="J96" s="26"/>
      <c r="K96" s="27"/>
      <c r="L96" s="28"/>
      <c r="M96" s="25">
        <f aca="true" t="shared" si="24" ref="M96:Y96">SUM(M94:M95)</f>
        <v>22802</v>
      </c>
      <c r="N96" s="25">
        <f t="shared" si="24"/>
        <v>429</v>
      </c>
      <c r="O96" s="25">
        <f t="shared" si="24"/>
        <v>1046</v>
      </c>
      <c r="P96" s="25">
        <f t="shared" si="24"/>
        <v>21327</v>
      </c>
      <c r="Q96" s="25">
        <f t="shared" si="24"/>
        <v>366</v>
      </c>
      <c r="R96" s="25">
        <f t="shared" si="24"/>
        <v>238</v>
      </c>
      <c r="S96" s="25">
        <f>SUM(S94:S95)</f>
        <v>289</v>
      </c>
      <c r="T96" s="25">
        <f t="shared" si="24"/>
        <v>221</v>
      </c>
      <c r="U96" s="25">
        <f t="shared" si="24"/>
        <v>80788</v>
      </c>
      <c r="V96" s="25">
        <f t="shared" si="24"/>
        <v>18177</v>
      </c>
      <c r="W96" s="25">
        <f t="shared" si="24"/>
        <v>28167</v>
      </c>
      <c r="X96" s="25">
        <f t="shared" si="24"/>
        <v>14</v>
      </c>
      <c r="Y96" s="25">
        <f t="shared" si="24"/>
        <v>34430</v>
      </c>
      <c r="Z96" s="29"/>
      <c r="AA96" s="23"/>
      <c r="AB96" s="30"/>
    </row>
    <row r="97" spans="1:28" ht="27" customHeight="1">
      <c r="A97" s="13">
        <f>IF(A96="",A95+1,A96+1)</f>
        <v>69</v>
      </c>
      <c r="B97" s="43" t="s">
        <v>230</v>
      </c>
      <c r="C97" s="14" t="s">
        <v>231</v>
      </c>
      <c r="D97" s="7" t="s">
        <v>57</v>
      </c>
      <c r="E97" s="7" t="s">
        <v>232</v>
      </c>
      <c r="F97" s="7"/>
      <c r="G97" s="15">
        <v>500</v>
      </c>
      <c r="H97" s="15">
        <v>199</v>
      </c>
      <c r="I97" s="15">
        <v>199</v>
      </c>
      <c r="J97" s="16" t="s">
        <v>54</v>
      </c>
      <c r="K97" s="16" t="s">
        <v>60</v>
      </c>
      <c r="L97" s="16" t="s">
        <v>43</v>
      </c>
      <c r="M97" s="15">
        <v>2349</v>
      </c>
      <c r="N97" s="15">
        <v>1500</v>
      </c>
      <c r="O97" s="15">
        <v>0</v>
      </c>
      <c r="P97" s="15">
        <v>849</v>
      </c>
      <c r="Q97" s="15">
        <v>90</v>
      </c>
      <c r="R97" s="15">
        <v>63</v>
      </c>
      <c r="S97" s="15">
        <v>80</v>
      </c>
      <c r="T97" s="15">
        <v>66</v>
      </c>
      <c r="U97" s="15">
        <v>24158</v>
      </c>
      <c r="V97" s="15">
        <v>22781</v>
      </c>
      <c r="W97" s="15">
        <v>1377</v>
      </c>
      <c r="X97" s="15">
        <v>0</v>
      </c>
      <c r="Y97" s="15">
        <v>0</v>
      </c>
      <c r="Z97" s="7" t="s">
        <v>61</v>
      </c>
      <c r="AA97" s="17">
        <v>1200</v>
      </c>
      <c r="AB97" s="18" t="s">
        <v>62</v>
      </c>
    </row>
    <row r="98" spans="1:28" ht="15" customHeight="1">
      <c r="A98" s="21"/>
      <c r="B98" s="22" t="s">
        <v>78</v>
      </c>
      <c r="C98" s="31"/>
      <c r="D98" s="22"/>
      <c r="E98" s="22"/>
      <c r="F98" s="24"/>
      <c r="G98" s="25">
        <f>G97</f>
        <v>500</v>
      </c>
      <c r="H98" s="25">
        <f>H97</f>
        <v>199</v>
      </c>
      <c r="I98" s="25">
        <f>I97</f>
        <v>199</v>
      </c>
      <c r="J98" s="26"/>
      <c r="K98" s="27"/>
      <c r="L98" s="28"/>
      <c r="M98" s="25">
        <f aca="true" t="shared" si="25" ref="M98:Y98">M97</f>
        <v>2349</v>
      </c>
      <c r="N98" s="25">
        <f t="shared" si="25"/>
        <v>1500</v>
      </c>
      <c r="O98" s="25">
        <f t="shared" si="25"/>
        <v>0</v>
      </c>
      <c r="P98" s="25">
        <f t="shared" si="25"/>
        <v>849</v>
      </c>
      <c r="Q98" s="25">
        <f t="shared" si="25"/>
        <v>90</v>
      </c>
      <c r="R98" s="25">
        <f t="shared" si="25"/>
        <v>63</v>
      </c>
      <c r="S98" s="25">
        <f>S97</f>
        <v>80</v>
      </c>
      <c r="T98" s="25">
        <f t="shared" si="25"/>
        <v>66</v>
      </c>
      <c r="U98" s="25">
        <f t="shared" si="25"/>
        <v>24158</v>
      </c>
      <c r="V98" s="25">
        <f t="shared" si="25"/>
        <v>22781</v>
      </c>
      <c r="W98" s="25">
        <f t="shared" si="25"/>
        <v>1377</v>
      </c>
      <c r="X98" s="25">
        <f t="shared" si="25"/>
        <v>0</v>
      </c>
      <c r="Y98" s="25">
        <f t="shared" si="25"/>
        <v>0</v>
      </c>
      <c r="Z98" s="29"/>
      <c r="AA98" s="23"/>
      <c r="AB98" s="30"/>
    </row>
    <row r="99" spans="1:28" ht="27" customHeight="1">
      <c r="A99" s="13">
        <f>IF(A98="",A97+1,A98+1)</f>
        <v>70</v>
      </c>
      <c r="B99" s="43" t="s">
        <v>233</v>
      </c>
      <c r="C99" s="14" t="s">
        <v>234</v>
      </c>
      <c r="D99" s="7" t="s">
        <v>38</v>
      </c>
      <c r="E99" s="7" t="s">
        <v>235</v>
      </c>
      <c r="F99" s="7" t="s">
        <v>165</v>
      </c>
      <c r="G99" s="15">
        <v>700</v>
      </c>
      <c r="H99" s="15">
        <v>254</v>
      </c>
      <c r="I99" s="15">
        <v>254</v>
      </c>
      <c r="J99" s="16" t="s">
        <v>236</v>
      </c>
      <c r="K99" s="16" t="s">
        <v>237</v>
      </c>
      <c r="L99" s="16" t="s">
        <v>43</v>
      </c>
      <c r="M99" s="15">
        <v>11385</v>
      </c>
      <c r="N99" s="15">
        <v>4780</v>
      </c>
      <c r="O99" s="15">
        <v>3052</v>
      </c>
      <c r="P99" s="15">
        <v>3553</v>
      </c>
      <c r="Q99" s="15">
        <v>315</v>
      </c>
      <c r="R99" s="15">
        <v>126</v>
      </c>
      <c r="S99" s="15">
        <v>168</v>
      </c>
      <c r="T99" s="15">
        <v>79</v>
      </c>
      <c r="U99" s="15">
        <v>28900</v>
      </c>
      <c r="V99" s="15">
        <v>18549</v>
      </c>
      <c r="W99" s="15">
        <v>3173</v>
      </c>
      <c r="X99" s="15">
        <v>767</v>
      </c>
      <c r="Y99" s="15">
        <v>6411</v>
      </c>
      <c r="Z99" s="7" t="s">
        <v>44</v>
      </c>
      <c r="AA99" s="17">
        <v>1722</v>
      </c>
      <c r="AB99" s="18" t="s">
        <v>45</v>
      </c>
    </row>
    <row r="100" spans="1:28" ht="15" customHeight="1">
      <c r="A100" s="21"/>
      <c r="B100" s="22" t="s">
        <v>78</v>
      </c>
      <c r="C100" s="31"/>
      <c r="D100" s="22"/>
      <c r="E100" s="22"/>
      <c r="F100" s="24"/>
      <c r="G100" s="25">
        <f>G99</f>
        <v>700</v>
      </c>
      <c r="H100" s="25">
        <f>H99</f>
        <v>254</v>
      </c>
      <c r="I100" s="25">
        <f>I99</f>
        <v>254</v>
      </c>
      <c r="J100" s="26"/>
      <c r="K100" s="27"/>
      <c r="L100" s="28"/>
      <c r="M100" s="25">
        <f aca="true" t="shared" si="26" ref="M100:Y100">M99</f>
        <v>11385</v>
      </c>
      <c r="N100" s="25">
        <f t="shared" si="26"/>
        <v>4780</v>
      </c>
      <c r="O100" s="25">
        <f t="shared" si="26"/>
        <v>3052</v>
      </c>
      <c r="P100" s="25">
        <f t="shared" si="26"/>
        <v>3553</v>
      </c>
      <c r="Q100" s="25">
        <f t="shared" si="26"/>
        <v>315</v>
      </c>
      <c r="R100" s="25">
        <f t="shared" si="26"/>
        <v>126</v>
      </c>
      <c r="S100" s="25">
        <f t="shared" si="26"/>
        <v>168</v>
      </c>
      <c r="T100" s="25">
        <f t="shared" si="26"/>
        <v>79</v>
      </c>
      <c r="U100" s="25">
        <f t="shared" si="26"/>
        <v>28900</v>
      </c>
      <c r="V100" s="25">
        <f t="shared" si="26"/>
        <v>18549</v>
      </c>
      <c r="W100" s="25">
        <f t="shared" si="26"/>
        <v>3173</v>
      </c>
      <c r="X100" s="25">
        <f t="shared" si="26"/>
        <v>767</v>
      </c>
      <c r="Y100" s="25">
        <f t="shared" si="26"/>
        <v>6411</v>
      </c>
      <c r="Z100" s="29"/>
      <c r="AA100" s="23"/>
      <c r="AB100" s="30"/>
    </row>
    <row r="101" spans="1:28" ht="27" customHeight="1">
      <c r="A101" s="13">
        <f aca="true" t="shared" si="27" ref="A101:A111">IF(A100="",A99+1,A100+1)</f>
        <v>71</v>
      </c>
      <c r="B101" s="43" t="s">
        <v>238</v>
      </c>
      <c r="C101" s="14" t="s">
        <v>239</v>
      </c>
      <c r="D101" s="7" t="s">
        <v>38</v>
      </c>
      <c r="E101" s="7" t="s">
        <v>240</v>
      </c>
      <c r="F101" s="7"/>
      <c r="G101" s="15">
        <v>580</v>
      </c>
      <c r="H101" s="15">
        <v>148</v>
      </c>
      <c r="I101" s="15">
        <v>148</v>
      </c>
      <c r="J101" s="16" t="s">
        <v>54</v>
      </c>
      <c r="K101" s="16" t="s">
        <v>60</v>
      </c>
      <c r="L101" s="16" t="s">
        <v>43</v>
      </c>
      <c r="M101" s="15">
        <v>2098</v>
      </c>
      <c r="N101" s="15">
        <v>398</v>
      </c>
      <c r="O101" s="15">
        <v>0</v>
      </c>
      <c r="P101" s="15">
        <v>1700</v>
      </c>
      <c r="Q101" s="15">
        <v>87</v>
      </c>
      <c r="R101" s="15">
        <v>58</v>
      </c>
      <c r="S101" s="15">
        <v>65</v>
      </c>
      <c r="T101" s="15">
        <v>43</v>
      </c>
      <c r="U101" s="15">
        <v>15557</v>
      </c>
      <c r="V101" s="15">
        <v>14811</v>
      </c>
      <c r="W101" s="15">
        <v>0</v>
      </c>
      <c r="X101" s="15">
        <v>467</v>
      </c>
      <c r="Y101" s="15">
        <v>279</v>
      </c>
      <c r="Z101" s="7" t="s">
        <v>61</v>
      </c>
      <c r="AA101" s="17">
        <v>945</v>
      </c>
      <c r="AB101" s="18" t="s">
        <v>117</v>
      </c>
    </row>
    <row r="102" spans="1:28" ht="27" customHeight="1">
      <c r="A102" s="13">
        <f t="shared" si="27"/>
        <v>72</v>
      </c>
      <c r="B102" s="43" t="s">
        <v>238</v>
      </c>
      <c r="C102" s="14" t="s">
        <v>241</v>
      </c>
      <c r="D102" s="7" t="s">
        <v>38</v>
      </c>
      <c r="E102" s="7" t="s">
        <v>242</v>
      </c>
      <c r="F102" s="7" t="s">
        <v>243</v>
      </c>
      <c r="G102" s="15">
        <v>400</v>
      </c>
      <c r="H102" s="15">
        <v>48</v>
      </c>
      <c r="I102" s="15">
        <v>48</v>
      </c>
      <c r="J102" s="16" t="s">
        <v>54</v>
      </c>
      <c r="K102" s="16" t="s">
        <v>60</v>
      </c>
      <c r="L102" s="16" t="s">
        <v>43</v>
      </c>
      <c r="M102" s="15">
        <v>2117</v>
      </c>
      <c r="N102" s="15">
        <v>1086</v>
      </c>
      <c r="O102" s="15">
        <v>0</v>
      </c>
      <c r="P102" s="15">
        <v>1031</v>
      </c>
      <c r="Q102" s="15">
        <v>60</v>
      </c>
      <c r="R102" s="15">
        <v>40</v>
      </c>
      <c r="S102" s="15">
        <v>17</v>
      </c>
      <c r="T102" s="15">
        <v>13</v>
      </c>
      <c r="U102" s="15">
        <v>4704</v>
      </c>
      <c r="V102" s="15">
        <v>4384</v>
      </c>
      <c r="W102" s="15">
        <v>0</v>
      </c>
      <c r="X102" s="15">
        <v>141</v>
      </c>
      <c r="Y102" s="15">
        <v>179</v>
      </c>
      <c r="Z102" s="7" t="s">
        <v>61</v>
      </c>
      <c r="AA102" s="17">
        <v>2205</v>
      </c>
      <c r="AB102" s="18" t="s">
        <v>117</v>
      </c>
    </row>
    <row r="103" spans="1:28" ht="27" customHeight="1">
      <c r="A103" s="13">
        <f t="shared" si="27"/>
        <v>73</v>
      </c>
      <c r="B103" s="43" t="s">
        <v>238</v>
      </c>
      <c r="C103" s="14" t="s">
        <v>244</v>
      </c>
      <c r="D103" s="7" t="s">
        <v>38</v>
      </c>
      <c r="E103" s="7" t="s">
        <v>245</v>
      </c>
      <c r="F103" s="7" t="s">
        <v>246</v>
      </c>
      <c r="G103" s="15">
        <v>260</v>
      </c>
      <c r="H103" s="15">
        <v>51</v>
      </c>
      <c r="I103" s="15">
        <v>51</v>
      </c>
      <c r="J103" s="16" t="s">
        <v>54</v>
      </c>
      <c r="K103" s="16" t="s">
        <v>60</v>
      </c>
      <c r="L103" s="16" t="s">
        <v>43</v>
      </c>
      <c r="M103" s="15">
        <v>2075</v>
      </c>
      <c r="N103" s="15">
        <v>1044</v>
      </c>
      <c r="O103" s="15">
        <v>0</v>
      </c>
      <c r="P103" s="15">
        <v>1031</v>
      </c>
      <c r="Q103" s="15">
        <v>39</v>
      </c>
      <c r="R103" s="15">
        <v>26</v>
      </c>
      <c r="S103" s="15">
        <v>20</v>
      </c>
      <c r="T103" s="15">
        <v>14</v>
      </c>
      <c r="U103" s="15">
        <v>4980</v>
      </c>
      <c r="V103" s="15">
        <v>4641</v>
      </c>
      <c r="W103" s="15">
        <v>0</v>
      </c>
      <c r="X103" s="15">
        <v>150</v>
      </c>
      <c r="Y103" s="15">
        <v>189</v>
      </c>
      <c r="Z103" s="7" t="s">
        <v>61</v>
      </c>
      <c r="AA103" s="17">
        <v>2310</v>
      </c>
      <c r="AB103" s="18" t="s">
        <v>117</v>
      </c>
    </row>
    <row r="104" spans="1:28" ht="27" customHeight="1">
      <c r="A104" s="13">
        <f t="shared" si="27"/>
        <v>74</v>
      </c>
      <c r="B104" s="43" t="s">
        <v>238</v>
      </c>
      <c r="C104" s="14" t="s">
        <v>247</v>
      </c>
      <c r="D104" s="7" t="s">
        <v>38</v>
      </c>
      <c r="E104" s="7" t="s">
        <v>212</v>
      </c>
      <c r="F104" s="7"/>
      <c r="G104" s="15">
        <v>200</v>
      </c>
      <c r="H104" s="15">
        <v>38</v>
      </c>
      <c r="I104" s="15">
        <v>38</v>
      </c>
      <c r="J104" s="16" t="s">
        <v>54</v>
      </c>
      <c r="K104" s="16" t="s">
        <v>60</v>
      </c>
      <c r="L104" s="16" t="s">
        <v>43</v>
      </c>
      <c r="M104" s="15">
        <v>1456</v>
      </c>
      <c r="N104" s="15">
        <v>427</v>
      </c>
      <c r="O104" s="15">
        <v>0</v>
      </c>
      <c r="P104" s="15">
        <v>1029</v>
      </c>
      <c r="Q104" s="15">
        <v>30</v>
      </c>
      <c r="R104" s="15">
        <v>20</v>
      </c>
      <c r="S104" s="15">
        <v>13</v>
      </c>
      <c r="T104" s="15">
        <v>10</v>
      </c>
      <c r="U104" s="15">
        <v>3756</v>
      </c>
      <c r="V104" s="15">
        <v>3500</v>
      </c>
      <c r="W104" s="15">
        <v>0</v>
      </c>
      <c r="X104" s="15">
        <v>116</v>
      </c>
      <c r="Y104" s="15">
        <v>140</v>
      </c>
      <c r="Z104" s="7" t="s">
        <v>61</v>
      </c>
      <c r="AA104" s="17">
        <v>2940</v>
      </c>
      <c r="AB104" s="18" t="s">
        <v>117</v>
      </c>
    </row>
    <row r="105" spans="1:28" ht="27" customHeight="1">
      <c r="A105" s="13">
        <f t="shared" si="27"/>
        <v>75</v>
      </c>
      <c r="B105" s="43" t="s">
        <v>238</v>
      </c>
      <c r="C105" s="14" t="s">
        <v>248</v>
      </c>
      <c r="D105" s="7" t="s">
        <v>38</v>
      </c>
      <c r="E105" s="7" t="s">
        <v>249</v>
      </c>
      <c r="F105" s="7" t="s">
        <v>250</v>
      </c>
      <c r="G105" s="15">
        <v>115</v>
      </c>
      <c r="H105" s="15">
        <v>80</v>
      </c>
      <c r="I105" s="15">
        <v>80</v>
      </c>
      <c r="J105" s="16" t="s">
        <v>166</v>
      </c>
      <c r="K105" s="16" t="s">
        <v>60</v>
      </c>
      <c r="L105" s="16" t="s">
        <v>43</v>
      </c>
      <c r="M105" s="15">
        <v>1894</v>
      </c>
      <c r="N105" s="15">
        <v>0</v>
      </c>
      <c r="O105" s="15">
        <v>688</v>
      </c>
      <c r="P105" s="15">
        <v>1206</v>
      </c>
      <c r="Q105" s="15">
        <v>55</v>
      </c>
      <c r="R105" s="15">
        <v>41</v>
      </c>
      <c r="S105" s="15">
        <v>28</v>
      </c>
      <c r="T105" s="15">
        <v>21</v>
      </c>
      <c r="U105" s="15">
        <v>7801</v>
      </c>
      <c r="V105" s="15">
        <v>7426</v>
      </c>
      <c r="W105" s="15">
        <v>0</v>
      </c>
      <c r="X105" s="15">
        <v>234</v>
      </c>
      <c r="Y105" s="15">
        <v>141</v>
      </c>
      <c r="Z105" s="7" t="s">
        <v>61</v>
      </c>
      <c r="AA105" s="17">
        <v>1365</v>
      </c>
      <c r="AB105" s="18" t="s">
        <v>117</v>
      </c>
    </row>
    <row r="106" spans="1:28" ht="27" customHeight="1">
      <c r="A106" s="13">
        <f t="shared" si="27"/>
        <v>76</v>
      </c>
      <c r="B106" s="43" t="s">
        <v>238</v>
      </c>
      <c r="C106" s="14" t="s">
        <v>251</v>
      </c>
      <c r="D106" s="7" t="s">
        <v>38</v>
      </c>
      <c r="E106" s="7" t="s">
        <v>85</v>
      </c>
      <c r="F106" s="7" t="s">
        <v>252</v>
      </c>
      <c r="G106" s="15">
        <v>340</v>
      </c>
      <c r="H106" s="15">
        <v>173</v>
      </c>
      <c r="I106" s="15">
        <v>173</v>
      </c>
      <c r="J106" s="16" t="s">
        <v>166</v>
      </c>
      <c r="K106" s="16" t="s">
        <v>60</v>
      </c>
      <c r="L106" s="16" t="s">
        <v>43</v>
      </c>
      <c r="M106" s="15">
        <v>2844</v>
      </c>
      <c r="N106" s="15">
        <v>0</v>
      </c>
      <c r="O106" s="15">
        <v>706</v>
      </c>
      <c r="P106" s="15">
        <v>2138</v>
      </c>
      <c r="Q106" s="15">
        <v>68</v>
      </c>
      <c r="R106" s="15">
        <v>48</v>
      </c>
      <c r="S106" s="15">
        <v>65</v>
      </c>
      <c r="T106" s="15">
        <v>46</v>
      </c>
      <c r="U106" s="15">
        <v>16854</v>
      </c>
      <c r="V106" s="15">
        <v>15640</v>
      </c>
      <c r="W106" s="15">
        <v>0</v>
      </c>
      <c r="X106" s="15">
        <v>505</v>
      </c>
      <c r="Y106" s="15">
        <v>709</v>
      </c>
      <c r="Z106" s="7" t="s">
        <v>61</v>
      </c>
      <c r="AA106" s="17">
        <v>1155</v>
      </c>
      <c r="AB106" s="18" t="s">
        <v>117</v>
      </c>
    </row>
    <row r="107" spans="1:28" ht="27" customHeight="1">
      <c r="A107" s="13">
        <f t="shared" si="27"/>
        <v>77</v>
      </c>
      <c r="B107" s="43" t="s">
        <v>238</v>
      </c>
      <c r="C107" s="14" t="s">
        <v>253</v>
      </c>
      <c r="D107" s="7" t="s">
        <v>38</v>
      </c>
      <c r="E107" s="7" t="s">
        <v>254</v>
      </c>
      <c r="F107" s="7"/>
      <c r="G107" s="15">
        <v>125</v>
      </c>
      <c r="H107" s="15">
        <v>68</v>
      </c>
      <c r="I107" s="15">
        <v>68</v>
      </c>
      <c r="J107" s="16" t="s">
        <v>166</v>
      </c>
      <c r="K107" s="16" t="s">
        <v>60</v>
      </c>
      <c r="L107" s="16" t="s">
        <v>43</v>
      </c>
      <c r="M107" s="15">
        <v>1580</v>
      </c>
      <c r="N107" s="15">
        <v>0</v>
      </c>
      <c r="O107" s="15">
        <v>491</v>
      </c>
      <c r="P107" s="15">
        <v>1089</v>
      </c>
      <c r="Q107" s="15">
        <v>25</v>
      </c>
      <c r="R107" s="15">
        <v>19</v>
      </c>
      <c r="S107" s="15">
        <v>25</v>
      </c>
      <c r="T107" s="15">
        <v>18</v>
      </c>
      <c r="U107" s="15">
        <v>6667</v>
      </c>
      <c r="V107" s="15">
        <v>6013</v>
      </c>
      <c r="W107" s="15">
        <v>0</v>
      </c>
      <c r="X107" s="15">
        <v>200</v>
      </c>
      <c r="Y107" s="15">
        <v>454</v>
      </c>
      <c r="Z107" s="7" t="s">
        <v>61</v>
      </c>
      <c r="AA107" s="17">
        <v>1680</v>
      </c>
      <c r="AB107" s="18" t="s">
        <v>117</v>
      </c>
    </row>
    <row r="108" spans="1:28" ht="27" customHeight="1">
      <c r="A108" s="13">
        <f t="shared" si="27"/>
        <v>78</v>
      </c>
      <c r="B108" s="43" t="s">
        <v>238</v>
      </c>
      <c r="C108" s="14" t="s">
        <v>255</v>
      </c>
      <c r="D108" s="7" t="s">
        <v>38</v>
      </c>
      <c r="E108" s="7" t="s">
        <v>256</v>
      </c>
      <c r="F108" s="7"/>
      <c r="G108" s="15">
        <v>290</v>
      </c>
      <c r="H108" s="15">
        <v>204</v>
      </c>
      <c r="I108" s="15">
        <v>204</v>
      </c>
      <c r="J108" s="16" t="s">
        <v>59</v>
      </c>
      <c r="K108" s="16" t="s">
        <v>60</v>
      </c>
      <c r="L108" s="16" t="s">
        <v>43</v>
      </c>
      <c r="M108" s="15">
        <v>4277</v>
      </c>
      <c r="N108" s="15">
        <v>0</v>
      </c>
      <c r="O108" s="15">
        <v>332</v>
      </c>
      <c r="P108" s="15">
        <v>3945</v>
      </c>
      <c r="Q108" s="15">
        <v>58</v>
      </c>
      <c r="R108" s="15">
        <v>44</v>
      </c>
      <c r="S108" s="15">
        <v>58</v>
      </c>
      <c r="T108" s="15">
        <v>44</v>
      </c>
      <c r="U108" s="15">
        <v>16056</v>
      </c>
      <c r="V108" s="15">
        <v>14803</v>
      </c>
      <c r="W108" s="15">
        <v>0</v>
      </c>
      <c r="X108" s="15">
        <v>482</v>
      </c>
      <c r="Y108" s="15">
        <v>771</v>
      </c>
      <c r="Z108" s="7" t="s">
        <v>61</v>
      </c>
      <c r="AA108" s="17">
        <v>3255</v>
      </c>
      <c r="AB108" s="18" t="s">
        <v>117</v>
      </c>
    </row>
    <row r="109" spans="1:28" ht="27" customHeight="1">
      <c r="A109" s="13">
        <f t="shared" si="27"/>
        <v>79</v>
      </c>
      <c r="B109" s="43" t="s">
        <v>238</v>
      </c>
      <c r="C109" s="14" t="s">
        <v>257</v>
      </c>
      <c r="D109" s="7" t="s">
        <v>38</v>
      </c>
      <c r="E109" s="7" t="s">
        <v>169</v>
      </c>
      <c r="F109" s="7"/>
      <c r="G109" s="15">
        <v>136</v>
      </c>
      <c r="H109" s="15">
        <v>88</v>
      </c>
      <c r="I109" s="15">
        <v>88</v>
      </c>
      <c r="J109" s="16" t="s">
        <v>54</v>
      </c>
      <c r="K109" s="16" t="s">
        <v>60</v>
      </c>
      <c r="L109" s="16" t="s">
        <v>43</v>
      </c>
      <c r="M109" s="15">
        <v>1691</v>
      </c>
      <c r="N109" s="15">
        <v>500</v>
      </c>
      <c r="O109" s="15">
        <v>0</v>
      </c>
      <c r="P109" s="15">
        <v>1191</v>
      </c>
      <c r="Q109" s="15">
        <v>34</v>
      </c>
      <c r="R109" s="15">
        <v>27</v>
      </c>
      <c r="S109" s="15">
        <v>29</v>
      </c>
      <c r="T109" s="15">
        <v>24</v>
      </c>
      <c r="U109" s="15">
        <v>8579</v>
      </c>
      <c r="V109" s="15">
        <v>8166</v>
      </c>
      <c r="W109" s="15">
        <v>0</v>
      </c>
      <c r="X109" s="15">
        <v>245</v>
      </c>
      <c r="Y109" s="15">
        <v>168</v>
      </c>
      <c r="Z109" s="7" t="s">
        <v>61</v>
      </c>
      <c r="AA109" s="17">
        <v>2100</v>
      </c>
      <c r="AB109" s="18" t="s">
        <v>117</v>
      </c>
    </row>
    <row r="110" spans="1:28" ht="15" customHeight="1">
      <c r="A110" s="21"/>
      <c r="B110" s="22" t="s">
        <v>78</v>
      </c>
      <c r="C110" s="31"/>
      <c r="D110" s="22"/>
      <c r="E110" s="22"/>
      <c r="F110" s="24"/>
      <c r="G110" s="25">
        <f>SUM(G101:G109)</f>
        <v>2446</v>
      </c>
      <c r="H110" s="25">
        <f>SUM(H101:H109)</f>
        <v>898</v>
      </c>
      <c r="I110" s="25">
        <f>SUM(I101:I109)</f>
        <v>898</v>
      </c>
      <c r="J110" s="26"/>
      <c r="K110" s="27"/>
      <c r="L110" s="28"/>
      <c r="M110" s="25">
        <f aca="true" t="shared" si="28" ref="M110:Y110">SUM(M101:M109)</f>
        <v>20032</v>
      </c>
      <c r="N110" s="25">
        <f t="shared" si="28"/>
        <v>3455</v>
      </c>
      <c r="O110" s="25">
        <f t="shared" si="28"/>
        <v>2217</v>
      </c>
      <c r="P110" s="25">
        <f t="shared" si="28"/>
        <v>14360</v>
      </c>
      <c r="Q110" s="25">
        <f t="shared" si="28"/>
        <v>456</v>
      </c>
      <c r="R110" s="25">
        <f t="shared" si="28"/>
        <v>323</v>
      </c>
      <c r="S110" s="25">
        <f>SUM(S101:S109)</f>
        <v>320</v>
      </c>
      <c r="T110" s="25">
        <f t="shared" si="28"/>
        <v>233</v>
      </c>
      <c r="U110" s="25">
        <f t="shared" si="28"/>
        <v>84954</v>
      </c>
      <c r="V110" s="25">
        <f t="shared" si="28"/>
        <v>79384</v>
      </c>
      <c r="W110" s="25">
        <f t="shared" si="28"/>
        <v>0</v>
      </c>
      <c r="X110" s="25">
        <f t="shared" si="28"/>
        <v>2540</v>
      </c>
      <c r="Y110" s="25">
        <f t="shared" si="28"/>
        <v>3030</v>
      </c>
      <c r="Z110" s="29"/>
      <c r="AA110" s="23"/>
      <c r="AB110" s="30"/>
    </row>
    <row r="111" spans="1:28" ht="27" customHeight="1">
      <c r="A111" s="13">
        <f>IF(A110="",A109+1,A110+1)</f>
        <v>80</v>
      </c>
      <c r="B111" s="14" t="s">
        <v>258</v>
      </c>
      <c r="C111" s="14" t="s">
        <v>259</v>
      </c>
      <c r="D111" s="7" t="s">
        <v>38</v>
      </c>
      <c r="E111" s="7" t="s">
        <v>260</v>
      </c>
      <c r="F111" s="7" t="s">
        <v>261</v>
      </c>
      <c r="G111" s="15">
        <v>2810</v>
      </c>
      <c r="H111" s="15">
        <v>2675</v>
      </c>
      <c r="I111" s="15">
        <v>2671</v>
      </c>
      <c r="J111" s="16" t="s">
        <v>170</v>
      </c>
      <c r="K111" s="16" t="s">
        <v>60</v>
      </c>
      <c r="L111" s="16" t="s">
        <v>111</v>
      </c>
      <c r="M111" s="15">
        <v>28601</v>
      </c>
      <c r="N111" s="15">
        <v>1230</v>
      </c>
      <c r="O111" s="15">
        <v>5096</v>
      </c>
      <c r="P111" s="15">
        <v>22275</v>
      </c>
      <c r="Q111" s="15">
        <v>1530</v>
      </c>
      <c r="R111" s="15">
        <v>764</v>
      </c>
      <c r="S111" s="15">
        <v>1498</v>
      </c>
      <c r="T111" s="15">
        <v>722</v>
      </c>
      <c r="U111" s="15">
        <v>263393</v>
      </c>
      <c r="V111" s="15">
        <v>209870</v>
      </c>
      <c r="W111" s="15">
        <v>19546</v>
      </c>
      <c r="X111" s="15">
        <v>13178</v>
      </c>
      <c r="Y111" s="15">
        <v>20799</v>
      </c>
      <c r="Z111" s="7" t="s">
        <v>61</v>
      </c>
      <c r="AA111" s="17">
        <v>1995</v>
      </c>
      <c r="AB111" s="18" t="s">
        <v>45</v>
      </c>
    </row>
    <row r="112" spans="1:28" ht="27" customHeight="1">
      <c r="A112" s="13">
        <f>IF(A111="",A110+1,A111+1)</f>
        <v>81</v>
      </c>
      <c r="B112" s="14" t="s">
        <v>258</v>
      </c>
      <c r="C112" s="14" t="s">
        <v>262</v>
      </c>
      <c r="D112" s="7" t="s">
        <v>38</v>
      </c>
      <c r="E112" s="7" t="s">
        <v>263</v>
      </c>
      <c r="F112" s="7" t="s">
        <v>264</v>
      </c>
      <c r="G112" s="15">
        <v>2080</v>
      </c>
      <c r="H112" s="15">
        <v>611</v>
      </c>
      <c r="I112" s="15">
        <v>606</v>
      </c>
      <c r="J112" s="16" t="s">
        <v>159</v>
      </c>
      <c r="K112" s="16" t="s">
        <v>60</v>
      </c>
      <c r="L112" s="16" t="s">
        <v>43</v>
      </c>
      <c r="M112" s="15">
        <v>11623</v>
      </c>
      <c r="N112" s="15">
        <v>301</v>
      </c>
      <c r="O112" s="15">
        <v>70</v>
      </c>
      <c r="P112" s="15">
        <v>11252</v>
      </c>
      <c r="Q112" s="15">
        <v>324</v>
      </c>
      <c r="R112" s="15">
        <v>219</v>
      </c>
      <c r="S112" s="15">
        <v>318</v>
      </c>
      <c r="T112" s="15">
        <v>164</v>
      </c>
      <c r="U112" s="15">
        <v>59836</v>
      </c>
      <c r="V112" s="15">
        <v>47677</v>
      </c>
      <c r="W112" s="15">
        <v>4440</v>
      </c>
      <c r="X112" s="15">
        <v>2606</v>
      </c>
      <c r="Y112" s="15">
        <v>5113</v>
      </c>
      <c r="Z112" s="7" t="s">
        <v>61</v>
      </c>
      <c r="AA112" s="17">
        <v>1995</v>
      </c>
      <c r="AB112" s="18" t="s">
        <v>45</v>
      </c>
    </row>
    <row r="113" spans="1:28" ht="27" customHeight="1">
      <c r="A113" s="13">
        <f>IF(A112="",A111+1,A112+1)</f>
        <v>82</v>
      </c>
      <c r="B113" s="14" t="s">
        <v>258</v>
      </c>
      <c r="C113" s="14" t="s">
        <v>265</v>
      </c>
      <c r="D113" s="7" t="s">
        <v>38</v>
      </c>
      <c r="E113" s="7" t="s">
        <v>266</v>
      </c>
      <c r="F113" s="7" t="s">
        <v>92</v>
      </c>
      <c r="G113" s="15">
        <v>810</v>
      </c>
      <c r="H113" s="15">
        <v>577</v>
      </c>
      <c r="I113" s="15">
        <v>566</v>
      </c>
      <c r="J113" s="16" t="s">
        <v>159</v>
      </c>
      <c r="K113" s="16" t="s">
        <v>60</v>
      </c>
      <c r="L113" s="16" t="s">
        <v>111</v>
      </c>
      <c r="M113" s="15">
        <v>16574</v>
      </c>
      <c r="N113" s="15">
        <v>1196</v>
      </c>
      <c r="O113" s="15">
        <v>434</v>
      </c>
      <c r="P113" s="15">
        <v>14944</v>
      </c>
      <c r="Q113" s="15">
        <v>430</v>
      </c>
      <c r="R113" s="15">
        <v>223</v>
      </c>
      <c r="S113" s="15">
        <v>314</v>
      </c>
      <c r="T113" s="15">
        <v>153</v>
      </c>
      <c r="U113" s="15">
        <v>55828</v>
      </c>
      <c r="V113" s="15">
        <v>44483</v>
      </c>
      <c r="W113" s="15">
        <v>4143</v>
      </c>
      <c r="X113" s="15">
        <v>2791</v>
      </c>
      <c r="Y113" s="15">
        <v>4411</v>
      </c>
      <c r="Z113" s="7" t="s">
        <v>61</v>
      </c>
      <c r="AA113" s="17">
        <v>1995</v>
      </c>
      <c r="AB113" s="18" t="s">
        <v>45</v>
      </c>
    </row>
    <row r="114" spans="1:28" ht="15" customHeight="1">
      <c r="A114" s="21"/>
      <c r="B114" s="22" t="s">
        <v>78</v>
      </c>
      <c r="C114" s="31"/>
      <c r="D114" s="22"/>
      <c r="E114" s="22"/>
      <c r="F114" s="24"/>
      <c r="G114" s="25">
        <f>SUM(G111:G113)</f>
        <v>5700</v>
      </c>
      <c r="H114" s="25">
        <f>SUM(H111:H113)</f>
        <v>3863</v>
      </c>
      <c r="I114" s="25">
        <f>SUM(I111:I113)</f>
        <v>3843</v>
      </c>
      <c r="J114" s="26"/>
      <c r="K114" s="27"/>
      <c r="L114" s="28"/>
      <c r="M114" s="25">
        <f aca="true" t="shared" si="29" ref="M114:Y114">SUM(M111:M113)</f>
        <v>56798</v>
      </c>
      <c r="N114" s="25">
        <f t="shared" si="29"/>
        <v>2727</v>
      </c>
      <c r="O114" s="25">
        <f t="shared" si="29"/>
        <v>5600</v>
      </c>
      <c r="P114" s="25">
        <f t="shared" si="29"/>
        <v>48471</v>
      </c>
      <c r="Q114" s="25">
        <f t="shared" si="29"/>
        <v>2284</v>
      </c>
      <c r="R114" s="25">
        <f t="shared" si="29"/>
        <v>1206</v>
      </c>
      <c r="S114" s="25">
        <f t="shared" si="29"/>
        <v>2130</v>
      </c>
      <c r="T114" s="25">
        <f t="shared" si="29"/>
        <v>1039</v>
      </c>
      <c r="U114" s="25">
        <f t="shared" si="29"/>
        <v>379057</v>
      </c>
      <c r="V114" s="25">
        <f t="shared" si="29"/>
        <v>302030</v>
      </c>
      <c r="W114" s="25">
        <f t="shared" si="29"/>
        <v>28129</v>
      </c>
      <c r="X114" s="25">
        <f t="shared" si="29"/>
        <v>18575</v>
      </c>
      <c r="Y114" s="25">
        <f t="shared" si="29"/>
        <v>30323</v>
      </c>
      <c r="Z114" s="29"/>
      <c r="AA114" s="23"/>
      <c r="AB114" s="30"/>
    </row>
    <row r="115" spans="1:28" ht="27" customHeight="1">
      <c r="A115" s="13">
        <f>IF(A114="",A113+1,A114+1)</f>
        <v>83</v>
      </c>
      <c r="B115" s="43" t="s">
        <v>267</v>
      </c>
      <c r="C115" s="14" t="s">
        <v>268</v>
      </c>
      <c r="D115" s="7" t="s">
        <v>38</v>
      </c>
      <c r="E115" s="7" t="s">
        <v>269</v>
      </c>
      <c r="F115" s="7"/>
      <c r="G115" s="15">
        <v>3000</v>
      </c>
      <c r="H115" s="15">
        <v>1709</v>
      </c>
      <c r="I115" s="15">
        <v>1706</v>
      </c>
      <c r="J115" s="16" t="s">
        <v>54</v>
      </c>
      <c r="K115" s="16" t="s">
        <v>60</v>
      </c>
      <c r="L115" s="16" t="s">
        <v>43</v>
      </c>
      <c r="M115" s="15">
        <v>42415</v>
      </c>
      <c r="N115" s="15">
        <v>0</v>
      </c>
      <c r="O115" s="15">
        <v>3744</v>
      </c>
      <c r="P115" s="15">
        <v>38671</v>
      </c>
      <c r="Q115" s="15">
        <v>600</v>
      </c>
      <c r="R115" s="15">
        <v>405</v>
      </c>
      <c r="S115" s="15">
        <v>369</v>
      </c>
      <c r="T115" s="15">
        <v>305</v>
      </c>
      <c r="U115" s="15">
        <v>111385</v>
      </c>
      <c r="V115" s="15">
        <v>98382</v>
      </c>
      <c r="W115" s="15">
        <v>8692</v>
      </c>
      <c r="X115" s="15">
        <v>3754</v>
      </c>
      <c r="Y115" s="15">
        <v>557</v>
      </c>
      <c r="Z115" s="7" t="s">
        <v>61</v>
      </c>
      <c r="AA115" s="17">
        <v>1722</v>
      </c>
      <c r="AB115" s="18" t="s">
        <v>45</v>
      </c>
    </row>
    <row r="116" spans="1:28" ht="15" customHeight="1">
      <c r="A116" s="21"/>
      <c r="B116" s="22" t="s">
        <v>78</v>
      </c>
      <c r="C116" s="31"/>
      <c r="D116" s="22"/>
      <c r="E116" s="22"/>
      <c r="F116" s="24"/>
      <c r="G116" s="25">
        <f>G115</f>
        <v>3000</v>
      </c>
      <c r="H116" s="25">
        <f>H115</f>
        <v>1709</v>
      </c>
      <c r="I116" s="25">
        <f>I115</f>
        <v>1706</v>
      </c>
      <c r="J116" s="26"/>
      <c r="K116" s="27"/>
      <c r="L116" s="28"/>
      <c r="M116" s="25">
        <f aca="true" t="shared" si="30" ref="M116:Y116">M115</f>
        <v>42415</v>
      </c>
      <c r="N116" s="25">
        <f t="shared" si="30"/>
        <v>0</v>
      </c>
      <c r="O116" s="25">
        <f t="shared" si="30"/>
        <v>3744</v>
      </c>
      <c r="P116" s="25">
        <f t="shared" si="30"/>
        <v>38671</v>
      </c>
      <c r="Q116" s="25">
        <f t="shared" si="30"/>
        <v>600</v>
      </c>
      <c r="R116" s="25">
        <f t="shared" si="30"/>
        <v>405</v>
      </c>
      <c r="S116" s="25">
        <f>S115</f>
        <v>369</v>
      </c>
      <c r="T116" s="25">
        <f t="shared" si="30"/>
        <v>305</v>
      </c>
      <c r="U116" s="25">
        <f t="shared" si="30"/>
        <v>111385</v>
      </c>
      <c r="V116" s="25">
        <f t="shared" si="30"/>
        <v>98382</v>
      </c>
      <c r="W116" s="25">
        <f t="shared" si="30"/>
        <v>8692</v>
      </c>
      <c r="X116" s="25">
        <f t="shared" si="30"/>
        <v>3754</v>
      </c>
      <c r="Y116" s="25">
        <f t="shared" si="30"/>
        <v>557</v>
      </c>
      <c r="Z116" s="29"/>
      <c r="AA116" s="23"/>
      <c r="AB116" s="30"/>
    </row>
    <row r="117" spans="1:28" ht="27" customHeight="1">
      <c r="A117" s="44"/>
      <c r="B117" s="45" t="s">
        <v>270</v>
      </c>
      <c r="C117" s="46"/>
      <c r="D117" s="45"/>
      <c r="E117" s="45"/>
      <c r="F117" s="47"/>
      <c r="G117" s="48">
        <f>G15+G17+G21+G26+G30+G33+G39+G44+G46+G48+G51+G57+G60+G63+G69+G74+G77+G81+G83+G91+G93+G96+G98+G100+G110+G114+G116</f>
        <v>79959</v>
      </c>
      <c r="H117" s="48">
        <f>H15+H17+H21+H26+H30+H33+H39+H44+H46+H48+H51+H57+H60+H63+H69+H74+H77+H81+H83+H91+H93+H96+H98+H100+H110+H114+H116</f>
        <v>54392</v>
      </c>
      <c r="I117" s="48">
        <f>I15+I17+I21+I26+I30+I33+I39+I44+I46+I48+I51+I57+I60+I63+I69+I74+I77+I81+I83+I91+I93+I96+I98+I100+I110+I114+I116</f>
        <v>53203</v>
      </c>
      <c r="J117" s="49"/>
      <c r="K117" s="50"/>
      <c r="L117" s="51"/>
      <c r="M117" s="48">
        <f aca="true" t="shared" si="31" ref="M117:Y117">M15+M17+M21+M26+M30+M33+M39+M44+M46+M48+M51+M57+M60+M63+M69+M74+M77+M81+M83+M91+M93+M96+M98+M100+M110+M114+M116</f>
        <v>1008510</v>
      </c>
      <c r="N117" s="48">
        <f t="shared" si="31"/>
        <v>140788</v>
      </c>
      <c r="O117" s="48">
        <f t="shared" si="31"/>
        <v>66029</v>
      </c>
      <c r="P117" s="48">
        <f t="shared" si="31"/>
        <v>801693</v>
      </c>
      <c r="Q117" s="48">
        <f t="shared" si="31"/>
        <v>37950</v>
      </c>
      <c r="R117" s="48">
        <f t="shared" si="31"/>
        <v>26568</v>
      </c>
      <c r="S117" s="48">
        <f t="shared" si="31"/>
        <v>27300</v>
      </c>
      <c r="T117" s="48">
        <f t="shared" si="31"/>
        <v>18093</v>
      </c>
      <c r="U117" s="48">
        <f t="shared" si="31"/>
        <v>6603959</v>
      </c>
      <c r="V117" s="48">
        <f t="shared" si="31"/>
        <v>4161599</v>
      </c>
      <c r="W117" s="48">
        <f t="shared" si="31"/>
        <v>1122025</v>
      </c>
      <c r="X117" s="48">
        <f t="shared" si="31"/>
        <v>384883</v>
      </c>
      <c r="Y117" s="48">
        <f t="shared" si="31"/>
        <v>935402</v>
      </c>
      <c r="Z117" s="52"/>
      <c r="AA117" s="53"/>
      <c r="AB117" s="54"/>
    </row>
    <row r="118" ht="15" customHeight="1">
      <c r="AA118" s="3"/>
    </row>
    <row r="119" ht="15" customHeight="1">
      <c r="A119" s="1" t="s">
        <v>271</v>
      </c>
    </row>
    <row r="120" spans="1:4" ht="15" customHeight="1">
      <c r="A120" s="3" t="s">
        <v>272</v>
      </c>
      <c r="B120" s="55" t="s">
        <v>23</v>
      </c>
      <c r="C120" s="55"/>
      <c r="D120" s="1" t="s">
        <v>273</v>
      </c>
    </row>
    <row r="121" spans="1:4" ht="15" customHeight="1">
      <c r="A121" s="3" t="s">
        <v>274</v>
      </c>
      <c r="B121" s="55" t="s">
        <v>275</v>
      </c>
      <c r="C121" s="55"/>
      <c r="D121" s="1" t="s">
        <v>276</v>
      </c>
    </row>
    <row r="122" spans="1:4" ht="15" customHeight="1">
      <c r="A122" s="3" t="s">
        <v>277</v>
      </c>
      <c r="B122" s="55" t="s">
        <v>278</v>
      </c>
      <c r="C122" s="55"/>
      <c r="D122" s="1" t="s">
        <v>279</v>
      </c>
    </row>
    <row r="123" spans="1:4" ht="15" customHeight="1">
      <c r="A123" s="3" t="s">
        <v>280</v>
      </c>
      <c r="B123" s="55" t="s">
        <v>281</v>
      </c>
      <c r="C123" s="55"/>
      <c r="D123" s="1" t="s">
        <v>282</v>
      </c>
    </row>
    <row r="124" spans="1:4" ht="15" customHeight="1">
      <c r="A124" s="3" t="s">
        <v>283</v>
      </c>
      <c r="B124" s="55" t="s">
        <v>19</v>
      </c>
      <c r="C124" s="55"/>
      <c r="D124" s="1" t="s">
        <v>284</v>
      </c>
    </row>
    <row r="125" spans="1:4" ht="15" customHeight="1">
      <c r="A125" s="3" t="s">
        <v>285</v>
      </c>
      <c r="B125" s="55" t="s">
        <v>286</v>
      </c>
      <c r="C125" s="55"/>
      <c r="D125" s="1" t="s">
        <v>287</v>
      </c>
    </row>
  </sheetData>
  <sheetProtection selectLockedCells="1" selectUnlockedCells="1"/>
  <mergeCells count="45">
    <mergeCell ref="Q3:Q6"/>
    <mergeCell ref="R3:R6"/>
    <mergeCell ref="A1:M2"/>
    <mergeCell ref="A3:A6"/>
    <mergeCell ref="B3:D3"/>
    <mergeCell ref="E3:F3"/>
    <mergeCell ref="G3:G6"/>
    <mergeCell ref="H3:H6"/>
    <mergeCell ref="I3:I6"/>
    <mergeCell ref="J3:J6"/>
    <mergeCell ref="S3:S6"/>
    <mergeCell ref="T3:T6"/>
    <mergeCell ref="U3:U6"/>
    <mergeCell ref="V3:Y3"/>
    <mergeCell ref="V4:W4"/>
    <mergeCell ref="X4:X6"/>
    <mergeCell ref="Y4:Y6"/>
    <mergeCell ref="F4:F6"/>
    <mergeCell ref="N4:N6"/>
    <mergeCell ref="O4:O6"/>
    <mergeCell ref="P4:P6"/>
    <mergeCell ref="M3:M6"/>
    <mergeCell ref="N3:O3"/>
    <mergeCell ref="K3:K6"/>
    <mergeCell ref="L3:L6"/>
    <mergeCell ref="B4:B6"/>
    <mergeCell ref="C4:C6"/>
    <mergeCell ref="D4:D6"/>
    <mergeCell ref="E4:E6"/>
    <mergeCell ref="AA4:AA6"/>
    <mergeCell ref="AB4:AB6"/>
    <mergeCell ref="V5:V6"/>
    <mergeCell ref="W5:W6"/>
    <mergeCell ref="Z3:Z6"/>
    <mergeCell ref="AA3:AB3"/>
    <mergeCell ref="C51:F51"/>
    <mergeCell ref="C63:F63"/>
    <mergeCell ref="C69:F69"/>
    <mergeCell ref="C81:F81"/>
    <mergeCell ref="B124:C124"/>
    <mergeCell ref="B125:C125"/>
    <mergeCell ref="B120:C120"/>
    <mergeCell ref="B121:C121"/>
    <mergeCell ref="B122:C122"/>
    <mergeCell ref="B123:C123"/>
  </mergeCells>
  <printOptions horizontalCentered="1"/>
  <pageMargins left="0.19652777777777777" right="0.19652777777777777" top="0.19652777777777777" bottom="0.19652777777777777" header="0.5118055555555555" footer="0.5118055555555555"/>
  <pageSetup firstPageNumber="58" useFirstPageNumber="1" fitToHeight="2" fitToWidth="1" horizontalDpi="300" verticalDpi="300" orientation="portrait" pageOrder="overThenDown" paperSize="9" scale="5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2012-03-30T02:05:12Z</cp:lastPrinted>
  <dcterms:created xsi:type="dcterms:W3CDTF">2012-03-30T02:05:58Z</dcterms:created>
  <dcterms:modified xsi:type="dcterms:W3CDTF">2012-03-30T07:33:13Z</dcterms:modified>
  <cp:category/>
  <cp:version/>
  <cp:contentType/>
  <cp:contentStatus/>
</cp:coreProperties>
</file>