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tabRatio="84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alcChain>
</file>

<file path=xl/sharedStrings.xml><?xml version="1.0" encoding="utf-8"?>
<sst xmlns="http://schemas.openxmlformats.org/spreadsheetml/2006/main" count="1125" uniqueCount="598">
  <si>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</si>
  <si>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</si>
  <si>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</si>
  <si>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</si>
  <si>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</si>
  <si>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</si>
  <si>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</si>
  <si>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</si>
  <si>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</si>
  <si>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</si>
  <si>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</si>
  <si>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</si>
  <si>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</si>
  <si>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</si>
  <si>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</si>
  <si>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</si>
  <si>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</si>
  <si>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</si>
  <si>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</si>
  <si>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</si>
  <si>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</si>
  <si>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</si>
  <si>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</si>
  <si>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</si>
  <si>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</si>
  <si>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</si>
  <si>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</si>
  <si>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</si>
  <si>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</si>
  <si>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</si>
  <si>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</si>
  <si>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</si>
  <si>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</si>
  <si>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</si>
  <si>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</si>
  <si>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</si>
  <si>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</si>
  <si>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</si>
  <si>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</si>
  <si>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</si>
  <si>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</si>
  <si>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</si>
  <si>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</si>
  <si>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</si>
  <si>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</si>
  <si>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</si>
  <si>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</si>
  <si>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</si>
  <si>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</si>
  <si>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</si>
  <si>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</si>
  <si>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</si>
  <si>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</si>
  <si>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</si>
  <si>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</si>
  <si>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</si>
  <si>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</si>
  <si>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</si>
  <si>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</si>
  <si>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</si>
  <si>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</si>
  <si>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</si>
  <si>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</si>
  <si>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</si>
  <si>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</si>
  <si>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</si>
  <si>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</si>
  <si>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</si>
  <si>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</si>
  <si>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</si>
  <si>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</si>
  <si>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</si>
  <si>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</si>
  <si>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</si>
  <si>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</si>
  <si>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</si>
  <si>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</si>
  <si>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</si>
  <si>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</si>
  <si>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</si>
  <si>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</si>
  <si>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</si>
  <si>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</si>
  <si>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</si>
  <si>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</si>
  <si>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</si>
  <si>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</si>
  <si>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</si>
  <si>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</si>
  <si>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</si>
  <si>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</si>
  <si>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</si>
  <si>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</si>
  <si>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</si>
  <si>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</si>
  <si>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</si>
  <si>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山辺町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</si>
  <si>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</si>
  <si>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</si>
  <si>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</si>
  <si>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</si>
  <si>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</si>
  <si>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</si>
  <si>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</si>
  <si>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</si>
  <si>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</si>
  <si>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</si>
  <si>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</si>
  <si>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</si>
  <si>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</si>
  <si>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</si>
  <si>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</si>
  <si>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</si>
  <si>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</si>
  <si>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</si>
  <si>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</si>
  <si>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</si>
  <si>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</si>
  <si>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</si>
  <si>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</si>
  <si>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</si>
  <si>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</si>
  <si>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</si>
  <si>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</si>
  <si>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</si>
  <si>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</si>
  <si>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</si>
  <si>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</si>
  <si>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</si>
  <si>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</si>
  <si>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</si>
  <si>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</si>
  <si>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</si>
  <si>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</si>
  <si>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</si>
  <si>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</si>
  <si>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</si>
  <si>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</si>
  <si>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</si>
  <si>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</si>
  <si>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</si>
  <si>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</si>
  <si>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</si>
  <si>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</si>
  <si>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</si>
  <si>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</si>
  <si>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</si>
  <si>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</si>
  <si>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</si>
  <si>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</si>
  <si>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</si>
  <si>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</si>
  <si>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</si>
  <si>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</si>
  <si>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</si>
  <si>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</si>
  <si>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</si>
  <si>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</si>
  <si>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</si>
  <si>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</si>
  <si>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</si>
  <si>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</si>
  <si>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</si>
  <si>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</si>
  <si>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</si>
  <si>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</si>
  <si>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</si>
  <si>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</si>
  <si>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</si>
  <si>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</si>
  <si>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</si>
  <si>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</si>
  <si>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</si>
  <si>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</si>
  <si>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</si>
  <si>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</si>
  <si>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</si>
  <si>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</si>
  <si>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</si>
  <si>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</si>
  <si>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</si>
  <si>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</si>
  <si>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</si>
  <si>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</si>
  <si>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</si>
  <si>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</si>
  <si>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</si>
  <si>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</si>
  <si>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</si>
  <si>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</si>
  <si>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</si>
  <si>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</si>
  <si>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</si>
  <si>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</si>
  <si>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</si>
  <si>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</si>
  <si>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</si>
  <si>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</si>
  <si>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</si>
  <si>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</si>
  <si>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</si>
  <si>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</si>
  <si>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</si>
  <si>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</si>
  <si>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</si>
  <si>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</si>
  <si>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</si>
  <si>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</si>
  <si>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</si>
  <si>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</si>
  <si>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山形県山辺町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</si>
  <si>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</si>
  <si>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</si>
  <si>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</si>
  <si>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</si>
  <si>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</si>
  <si>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</si>
  <si>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</si>
  <si>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</si>
  <si>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</si>
  <si>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</si>
  <si>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</si>
  <si>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</si>
  <si>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</si>
  <si>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</si>
  <si>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</si>
  <si>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</si>
  <si>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</si>
  <si>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</si>
  <si>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</si>
  <si>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</si>
  <si>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</si>
  <si>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</si>
  <si>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</si>
  <si>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</si>
  <si>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</si>
  <si>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</si>
  <si>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</si>
  <si>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</si>
  <si>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</si>
  <si>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</si>
  <si>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</si>
  <si>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</si>
  <si>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</si>
  <si>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</si>
  <si>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</si>
  <si>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</si>
  <si>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</si>
  <si>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</si>
  <si>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</si>
  <si>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</si>
  <si>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</si>
  <si>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</si>
  <si>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</si>
  <si>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</si>
  <si>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</si>
  <si>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</si>
  <si>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</si>
  <si>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</si>
  <si>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</si>
  <si>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</si>
  <si>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</si>
  <si>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</si>
  <si>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</si>
  <si>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</si>
  <si>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</si>
  <si>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</si>
  <si>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</si>
  <si>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</si>
  <si>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</si>
  <si>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</si>
  <si>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</si>
  <si>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</si>
  <si>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</si>
  <si>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</si>
  <si>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</si>
  <si>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</si>
  <si>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</si>
  <si>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</si>
  <si>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</si>
  <si>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</si>
  <si>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</si>
  <si>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</si>
  <si>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</si>
  <si>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</si>
  <si>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</si>
  <si>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</si>
  <si>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</si>
  <si>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</si>
  <si>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</si>
  <si>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</si>
  <si>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</si>
  <si>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</si>
  <si>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</si>
  <si>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</si>
  <si>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</si>
  <si>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</si>
  <si>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</si>
  <si>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</si>
  <si>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</si>
  <si>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</si>
  <si>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</si>
  <si>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</si>
  <si>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</si>
  <si>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</si>
  <si>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</si>
  <si>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</si>
  <si>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</si>
  <si>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</si>
  <si>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</si>
  <si>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</si>
  <si>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</si>
  <si>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</si>
  <si>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</si>
  <si>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</si>
  <si>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</si>
  <si>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</si>
  <si>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</si>
  <si>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</si>
  <si>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</si>
  <si>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</si>
  <si>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</si>
  <si>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</si>
  <si>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</si>
  <si>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</si>
  <si>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</si>
  <si>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</si>
  <si>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</si>
  <si>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</si>
  <si>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</si>
  <si>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</si>
  <si>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</si>
  <si>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</si>
  <si>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</si>
  <si>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</si>
  <si>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</si>
  <si>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</si>
  <si>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</si>
  <si>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</si>
  <si>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</si>
  <si>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</si>
  <si>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</si>
  <si>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</si>
  <si>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</si>
  <si>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</si>
  <si>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</si>
  <si>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</si>
  <si>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</si>
  <si>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</si>
  <si>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</si>
  <si>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</si>
  <si>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</si>
  <si>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</si>
  <si>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</si>
  <si>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</si>
  <si>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</si>
  <si>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</si>
  <si>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</si>
  <si>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</si>
  <si>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山形県山辺町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</si>
  <si>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</si>
  <si>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</si>
  <si>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</si>
  <si>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</si>
  <si>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</si>
  <si>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</si>
  <si>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</si>
  <si>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</si>
  <si>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</si>
  <si>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</si>
  <si>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</si>
  <si>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</si>
  <si>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</si>
  <si>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</si>
  <si>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</si>
  <si>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</si>
  <si>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</si>
  <si>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</si>
  <si>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</si>
  <si>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</si>
  <si>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</si>
  <si>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</si>
  <si>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</si>
  <si>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</si>
  <si>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</si>
  <si>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</si>
  <si>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</si>
  <si>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</si>
  <si>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</si>
  <si>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</si>
  <si>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</si>
  <si>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</si>
  <si>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</si>
  <si>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山辺町国民健康保険特別会計</t>
    <phoneticPr fontId="5"/>
  </si>
  <si>
    <t>山辺町介護保険特別会計（保険事業）</t>
    <phoneticPr fontId="5"/>
  </si>
  <si>
    <t>山辺町後期高齢者医療特別会計</t>
    <phoneticPr fontId="5"/>
  </si>
  <si>
    <t>山辺町公共下水道事業特別会計</t>
    <phoneticPr fontId="5"/>
  </si>
  <si>
    <t>法非適用企業</t>
    <phoneticPr fontId="5"/>
  </si>
  <si>
    <t>山辺町簡易水道等特別会計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</si>
  <si>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</si>
  <si>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</si>
  <si>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</si>
  <si>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</si>
  <si>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</si>
  <si>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</si>
  <si>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</si>
  <si>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</si>
  <si>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</si>
  <si>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</si>
  <si>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</si>
  <si>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</si>
  <si>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</si>
  <si>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</si>
  <si>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</si>
  <si>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</si>
  <si>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</si>
  <si>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</si>
  <si>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</si>
  <si>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</si>
  <si>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</si>
  <si>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</si>
  <si>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</si>
  <si>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</si>
  <si>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</si>
  <si>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</si>
  <si>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</si>
  <si>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</si>
  <si>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</si>
  <si>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</si>
  <si>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</si>
  <si>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</si>
  <si>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</si>
  <si>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</si>
  <si>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</si>
  <si>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</si>
  <si>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</si>
  <si>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</si>
  <si>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</si>
  <si>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</si>
  <si>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</si>
  <si>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</si>
  <si>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</si>
  <si>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</si>
  <si>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</si>
  <si>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</si>
  <si>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</si>
  <si>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</si>
  <si>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</si>
  <si>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</si>
  <si>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</si>
  <si>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</si>
  <si>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</si>
  <si>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</si>
  <si>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</si>
  <si>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</si>
  <si>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</si>
  <si>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</si>
  <si>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</si>
  <si>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</si>
  <si>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</si>
  <si>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</si>
  <si>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</si>
  <si>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</si>
  <si>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</si>
  <si>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</si>
  <si>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</si>
  <si>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</si>
  <si>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</si>
  <si>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</si>
  <si>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</si>
  <si>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</si>
  <si>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</si>
  <si>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</si>
  <si>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</si>
  <si>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</si>
  <si>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</si>
  <si>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</si>
  <si>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</si>
  <si>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</si>
  <si>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</si>
  <si>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</si>
  <si>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</si>
  <si>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</si>
  <si>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</si>
  <si>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</si>
  <si>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</si>
  <si>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</si>
  <si>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</si>
  <si>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</si>
  <si>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</si>
  <si>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</si>
  <si>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</si>
  <si>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</si>
  <si>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</si>
  <si>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</si>
  <si>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</si>
  <si>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</si>
  <si>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</si>
  <si>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</si>
  <si>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</si>
  <si>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</si>
  <si>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</si>
  <si>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</si>
  <si>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</si>
  <si>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</si>
  <si>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</si>
  <si>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</si>
  <si>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</si>
  <si>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</si>
  <si>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</si>
  <si>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</si>
  <si>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</si>
  <si>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</si>
  <si>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</si>
  <si>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</si>
  <si>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</si>
  <si>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</si>
  <si>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</si>
  <si>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</si>
  <si>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</si>
  <si>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</si>
  <si>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</si>
  <si>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</si>
  <si>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</si>
  <si>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</si>
  <si>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</si>
  <si>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</si>
  <si>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</si>
  <si>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</si>
  <si>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</si>
  <si>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</si>
  <si>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</si>
  <si>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</si>
  <si>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</si>
  <si>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</si>
  <si>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</si>
  <si>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</si>
  <si>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</si>
  <si>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</si>
  <si>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</si>
  <si>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</si>
  <si>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</si>
  <si>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3.23</t>
  </si>
  <si>
    <t>▲ 1.38</t>
  </si>
  <si>
    <t>▲ 3.06</t>
  </si>
  <si>
    <t>山辺町後期高齢者医療特別会計</t>
  </si>
  <si>
    <t>▲ 0.06</t>
  </si>
  <si>
    <t>一般会計</t>
  </si>
  <si>
    <t>山辺町国民健康保険特別会計</t>
  </si>
  <si>
    <t>山辺町介護保険特別会計（保険事業）</t>
  </si>
  <si>
    <t>山辺町簡易水道等特別会計</t>
  </si>
  <si>
    <t>山辺町公共下水道事業特別会計</t>
  </si>
  <si>
    <t>その他会計（赤字）</t>
  </si>
  <si>
    <t>その他会計（黒字）</t>
  </si>
  <si>
    <t>H25末</t>
    <phoneticPr fontId="5"/>
  </si>
  <si>
    <t>H26末</t>
    <phoneticPr fontId="5"/>
  </si>
  <si>
    <t>H27末</t>
    <phoneticPr fontId="5"/>
  </si>
  <si>
    <t>H28末</t>
    <phoneticPr fontId="5"/>
  </si>
  <si>
    <t>H29末</t>
    <phoneticPr fontId="5"/>
  </si>
  <si>
    <t>山形県消防補償等組合</t>
    <rPh sb="0" eb="3">
      <t>ヤマガタケン</t>
    </rPh>
    <rPh sb="3" eb="5">
      <t>ショウボウ</t>
    </rPh>
    <rPh sb="5" eb="7">
      <t>ホショウ</t>
    </rPh>
    <rPh sb="7" eb="8">
      <t>トウ</t>
    </rPh>
    <rPh sb="8" eb="10">
      <t>クミアイ</t>
    </rPh>
    <phoneticPr fontId="5"/>
  </si>
  <si>
    <t>山形県自治会館管理組合</t>
    <rPh sb="0" eb="3">
      <t>ヤマガタケン</t>
    </rPh>
    <rPh sb="3" eb="5">
      <t>ジチ</t>
    </rPh>
    <rPh sb="5" eb="7">
      <t>カイカン</t>
    </rPh>
    <rPh sb="7" eb="9">
      <t>カンリ</t>
    </rPh>
    <rPh sb="9" eb="11">
      <t>クミアイ</t>
    </rPh>
    <phoneticPr fontId="5"/>
  </si>
  <si>
    <t>山形県市町村職員退職手当組合</t>
    <rPh sb="0" eb="3">
      <t>ヤマガタケン</t>
    </rPh>
    <rPh sb="3" eb="6">
      <t>シチョウソン</t>
    </rPh>
    <rPh sb="6" eb="8">
      <t>ショクイン</t>
    </rPh>
    <rPh sb="8" eb="10">
      <t>タイショク</t>
    </rPh>
    <rPh sb="10" eb="12">
      <t>テアテ</t>
    </rPh>
    <rPh sb="12" eb="14">
      <t>クミアイ</t>
    </rPh>
    <phoneticPr fontId="5"/>
  </si>
  <si>
    <t>山形広域環境事務組合</t>
    <rPh sb="0" eb="2">
      <t>ヤマガタ</t>
    </rPh>
    <rPh sb="2" eb="4">
      <t>コウイキ</t>
    </rPh>
    <rPh sb="4" eb="6">
      <t>カンキョウ</t>
    </rPh>
    <rPh sb="6" eb="8">
      <t>ジム</t>
    </rPh>
    <rPh sb="8" eb="10">
      <t>クミアイ</t>
    </rPh>
    <phoneticPr fontId="5"/>
  </si>
  <si>
    <t>山形県市町村交通災害共済組合</t>
    <rPh sb="0" eb="3">
      <t>ヤマガタケン</t>
    </rPh>
    <rPh sb="3" eb="6">
      <t>シチョウソン</t>
    </rPh>
    <rPh sb="6" eb="8">
      <t>コウツウ</t>
    </rPh>
    <rPh sb="8" eb="10">
      <t>サイガイ</t>
    </rPh>
    <rPh sb="10" eb="12">
      <t>キョウサイ</t>
    </rPh>
    <rPh sb="12" eb="14">
      <t>クミアイ</t>
    </rPh>
    <phoneticPr fontId="5"/>
  </si>
  <si>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5"/>
  </si>
  <si>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5"/>
  </si>
  <si>
    <t>最上川中部水道企業団</t>
    <rPh sb="0" eb="2">
      <t>モガミ</t>
    </rPh>
    <rPh sb="2" eb="3">
      <t>ガワ</t>
    </rPh>
    <rPh sb="3" eb="5">
      <t>チュウブ</t>
    </rPh>
    <rPh sb="5" eb="7">
      <t>スイドウ</t>
    </rPh>
    <rPh sb="7" eb="9">
      <t>キギョウ</t>
    </rPh>
    <rPh sb="9" eb="10">
      <t>ダン</t>
    </rPh>
    <phoneticPr fontId="5"/>
  </si>
  <si>
    <t>ふるさとづくり基金</t>
    <phoneticPr fontId="18"/>
  </si>
  <si>
    <t>ふるさと応援基金</t>
    <phoneticPr fontId="18"/>
  </si>
  <si>
    <t>山辺温泉基金</t>
    <phoneticPr fontId="18"/>
  </si>
  <si>
    <t>地域福祉基金</t>
    <phoneticPr fontId="18"/>
  </si>
  <si>
    <t>スポーツ振興基金</t>
    <phoneticPr fontId="18"/>
  </si>
  <si>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</si>
  <si>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</si>
  <si>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</si>
  <si>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</si>
  <si>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</si>
  <si>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</si>
  <si>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</si>
  <si>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</si>
  <si>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</si>
  <si>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</si>
  <si>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</si>
  <si>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</si>
  <si>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</si>
  <si>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</si>
  <si>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</si>
  <si>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</si>
  <si>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</si>
  <si>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</si>
  <si>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</si>
  <si>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</si>
  <si>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</si>
  <si>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</si>
  <si>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</si>
  <si>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</si>
  <si>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将来負担比率並びに有形固定資産減価償却率ともに、類似団体と比べて高い水準が続いている。特に、将来負担比率については大きな開きとなっているが、これは既発債の残高等に対して充当可能基金が他の類似団体と比較して少額であることが要因と考えられる。一方、有形固定資産減価償却率については、大きな開きはないものの上昇傾向にあり、主な要因としては、昭和５０年代に建設された小学校２校、給食センター及び体育施設などが、有形固定資産減価償却率７０％以上になっていることなどが挙げられる。
　今後は、既存の公共施設等総合管理計画並びに令和２年度策定予定である各個別施設計画に基づき、老朽化対策に積極的に取り組んでいく。</t>
    <rPh sb="38" eb="39">
      <t>ツヅ</t>
    </rPh>
    <rPh sb="241" eb="243">
      <t>キソン</t>
    </rPh>
    <rPh sb="258" eb="260">
      <t>レイワ</t>
    </rPh>
    <rPh sb="261" eb="263">
      <t>ネンド</t>
    </rPh>
    <rPh sb="263" eb="265">
      <t>サクテイ</t>
    </rPh>
    <rPh sb="265" eb="267">
      <t>ヨテイ</t>
    </rPh>
    <phoneticPr fontId="5"/>
  </si>
  <si>
    <t>　将来負担比率並びに実質公債費比率ともに、類似団体と比べて高い水準が続いている。将来負担比率は、山辺中学校改築事業などに伴う借入等により、平成２６年度に大幅な増額となっているが、以後の借入抑制により横ばいで、平成３０年度には充当可能基金の増額により大きく減となっている。実質公債費比率も、主に山辺中学校改築事業に伴う借入金の元金償還開始により微増となっている。
　将来負担比率については今後も低下が見込まれるが、有形固定資産減価償却率の上昇などからも、町有施設等の老朽化が顕著となっており、大規模で継続的な施設の更新等も想定されるため、これまで以上に慎重に公債費の適正化に取り組んでいく。</t>
    <rPh sb="119" eb="121">
      <t>ゾウガク</t>
    </rPh>
    <rPh sb="124" eb="125">
      <t>オオ</t>
    </rPh>
    <rPh sb="144" eb="145">
      <t>シュ</t>
    </rPh>
    <rPh sb="156" eb="157">
      <t>トモナ</t>
    </rPh>
    <rPh sb="158" eb="160">
      <t>カリイレ</t>
    </rPh>
    <rPh sb="160" eb="161">
      <t>キン</t>
    </rPh>
    <rPh sb="162" eb="164">
      <t>ガンキン</t>
    </rPh>
    <rPh sb="164" eb="166">
      <t>ショウカン</t>
    </rPh>
    <rPh sb="166" eb="168">
      <t>カイシ</t>
    </rPh>
    <rPh sb="171" eb="173">
      <t>ビゾウ</t>
    </rPh>
    <rPh sb="199" eb="201">
      <t>ミコ</t>
    </rPh>
    <rPh sb="260" eb="262">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</si>
</sst>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106092</c:v>
                </c:pt>
                <c:pt idx="2">
                  <c:v>78903</c:v>
                </c:pt>
                <c:pt idx="3">
                  <c:v>82993</c:v>
                </c:pt>
                <c:pt idx="4">
                  <c:v>108252</c:v>
                </c:pt>
              </c:numCache>
            </c:numRef>
          </c:val>
          <c:smooth val="0"/>
          <c:extLst xmlns:c16r2="http://schemas.microsoft.com/office/drawing/2015/06/chart">
            <c:ext xmlns:c16="http://schemas.microsoft.com/office/drawing/2014/chart" uri="{C3380CC4-5D6E-409C-BE32-E72D297353CC}">
              <c16:uniqueId val="{00000000-0FBA-4223-AB4D-7BB658D9E4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190197</c:v>
                </c:pt>
                <c:pt idx="1">
                  <c:v>57748</c:v>
                </c:pt>
                <c:pt idx="2">
                  <c:v>40935</c:v>
                </c:pt>
                <c:pt idx="3">
                  <c:v>16610</c:v>
                </c:pt>
                <c:pt idx="4">
                  <c:v>11672</c:v>
                </c:pt>
              </c:numCache>
            </c:numRef>
          </c:val>
          <c:smooth val="0"/>
          <c:extLst xmlns:c16r2="http://schemas.microsoft.com/office/drawing/2015/06/chart">
            <c:ext xmlns:c16="http://schemas.microsoft.com/office/drawing/2014/chart" uri="{C3380CC4-5D6E-409C-BE32-E72D297353CC}">
              <c16:uniqueId val="{00000001-0FBA-4223-AB4D-7BB658D9E4CF}"/>
            </c:ext>
          </c:extLst>
        </c:ser>
        <c:dLbls>
          <c:showLegendKey val="0"/>
          <c:showVal val="0"/>
          <c:showCatName val="0"/>
          <c:showSerName val="0"/>
          <c:showPercent val="0"/>
          <c:showBubbleSize val="0"/>
        </c:dLbls>
        <c:marker val="1"/>
        <c:smooth val="0"/>
        <c:axId val="221360128"/>
        <c:axId val="221362048"/>
      </c:lineChart>
      <c:catAx>
        <c:axId val="221360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362048"/>
        <c:crosses val="autoZero"/>
        <c:auto val="1"/>
        <c:lblAlgn val="ctr"/>
        <c:lblOffset val="100"/>
        <c:tickLblSkip val="1"/>
        <c:tickMarkSkip val="1"/>
        <c:noMultiLvlLbl val="0"/>
      </c:catAx>
      <c:valAx>
        <c:axId val="22136204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360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7.61</c:v>
                </c:pt>
                <c:pt idx="1">
                  <c:v>7.12</c:v>
                </c:pt>
                <c:pt idx="2">
                  <c:v>5.08</c:v>
                </c:pt>
                <c:pt idx="3">
                  <c:v>4.53</c:v>
                </c:pt>
                <c:pt idx="4">
                  <c:v>3.78</c:v>
                </c:pt>
              </c:numCache>
            </c:numRef>
          </c:val>
          <c:extLst xmlns:c16r2="http://schemas.microsoft.com/office/drawing/2015/06/chart">
            <c:ext xmlns:c16="http://schemas.microsoft.com/office/drawing/2014/chart" uri="{C3380CC4-5D6E-409C-BE32-E72D297353CC}">
              <c16:uniqueId val="{00000000-C8E7-4239-BB3D-F33E3253BA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11.74</c:v>
                </c:pt>
                <c:pt idx="1">
                  <c:v>12.77</c:v>
                </c:pt>
                <c:pt idx="2">
                  <c:v>13.91</c:v>
                </c:pt>
                <c:pt idx="3">
                  <c:v>11.48</c:v>
                </c:pt>
                <c:pt idx="4">
                  <c:v>17.8</c:v>
                </c:pt>
              </c:numCache>
            </c:numRef>
          </c:val>
          <c:extLst xmlns:c16r2="http://schemas.microsoft.com/office/drawing/2015/06/chart">
            <c:ext xmlns:c16="http://schemas.microsoft.com/office/drawing/2014/chart" uri="{C3380CC4-5D6E-409C-BE32-E72D297353CC}">
              <c16:uniqueId val="{00000001-C8E7-4239-BB3D-F33E3253BA9D}"/>
            </c:ext>
          </c:extLst>
        </c:ser>
        <c:dLbls>
          <c:showLegendKey val="0"/>
          <c:showVal val="0"/>
          <c:showCatName val="0"/>
          <c:showSerName val="0"/>
          <c:showPercent val="0"/>
          <c:showBubbleSize val="0"/>
        </c:dLbls>
        <c:gapWidth val="250"/>
        <c:overlap val="100"/>
        <c:axId val="230626048"/>
        <c:axId val="230627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-3.23</c:v>
                </c:pt>
                <c:pt idx="1">
                  <c:v>1.52</c:v>
                </c:pt>
                <c:pt idx="2">
                  <c:v>-1.38</c:v>
                </c:pt>
                <c:pt idx="3">
                  <c:v>-3.06</c:v>
                </c:pt>
                <c:pt idx="4">
                  <c:v>5.74</c:v>
                </c:pt>
              </c:numCache>
            </c:numRef>
          </c:val>
          <c:smooth val="0"/>
          <c:extLst xmlns:c16r2="http://schemas.microsoft.com/office/drawing/2015/06/chart">
            <c:ext xmlns:c16="http://schemas.microsoft.com/office/drawing/2014/chart" uri="{C3380CC4-5D6E-409C-BE32-E72D297353CC}">
              <c16:uniqueId val="{00000002-C8E7-4239-BB3D-F33E3253BA9D}"/>
            </c:ext>
          </c:extLst>
        </c:ser>
        <c:dLbls>
          <c:showLegendKey val="0"/>
          <c:showVal val="0"/>
          <c:showCatName val="0"/>
          <c:showSerName val="0"/>
          <c:showPercent val="0"/>
          <c:showBubbleSize val="0"/>
        </c:dLbls>
        <c:marker val="1"/>
        <c:smooth val="0"/>
        <c:axId val="230626048"/>
        <c:axId val="230627968"/>
      </c:lineChart>
      <c:catAx>
        <c:axId val="23062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627968"/>
        <c:crosses val="autoZero"/>
        <c:auto val="1"/>
        <c:lblAlgn val="ctr"/>
        <c:lblOffset val="100"/>
        <c:tickLblSkip val="1"/>
        <c:tickMarkSkip val="1"/>
        <c:noMultiLvlLbl val="0"/>
      </c:catAx>
      <c:valAx>
        <c:axId val="23062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62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07C-4082-8807-D76A0E88AB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07C-4082-8807-D76A0E88ABD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07C-4082-8807-D76A0E88ABD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07C-4082-8807-D76A0E88ABD4}"/>
            </c:ext>
          </c:extLst>
        </c:ser>
        <c:ser>
          <c:idx val="4"/>
          <c:order val="4"/>
          <c:tx>
            <c:strRef>
              <c:f>データシート!$A$31</c:f>
              <c:strCache>
                <c:ptCount val="1"/>
                <c:pt idx="0">
                  <c:v>山辺町公共下水道事業特別会計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407C-4082-8807-D76A0E88ABD4}"/>
            </c:ext>
          </c:extLst>
        </c:ser>
        <c:ser>
          <c:idx val="5"/>
          <c:order val="5"/>
          <c:tx>
            <c:strRef>
              <c:f>データシート!$A$32</c:f>
              <c:strCache>
                <c:ptCount val="1"/>
                <c:pt idx="0">
                  <c:v>山辺町簡易水道等特別会計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0.06</c:v>
                </c:pt>
                <c:pt idx="4">
                  <c:v>#N/A</c:v>
                </c:pt>
                <c:pt idx="5">
                  <c:v>0.04</c:v>
                </c:pt>
                <c:pt idx="6">
                  <c:v>#N/A</c:v>
                </c:pt>
                <c:pt idx="7">
                  <c:v>0.04</c:v>
                </c:pt>
                <c:pt idx="8">
                  <c:v>#N/A</c:v>
                </c:pt>
                <c:pt idx="9">
                  <c:v>0.01</c:v>
                </c:pt>
              </c:numCache>
            </c:numRef>
          </c:val>
          <c:extLst xmlns:c16r2="http://schemas.microsoft.com/office/drawing/2015/06/chart">
            <c:ext xmlns:c16="http://schemas.microsoft.com/office/drawing/2014/chart" uri="{C3380CC4-5D6E-409C-BE32-E72D297353CC}">
              <c16:uniqueId val="{00000005-407C-4082-8807-D76A0E88ABD4}"/>
            </c:ext>
          </c:extLst>
        </c:ser>
        <c:ser>
          <c:idx val="6"/>
          <c:order val="6"/>
          <c:tx>
            <c:strRef>
              <c:f>データシート!$A$33</c:f>
              <c:strCache>
                <c:ptCount val="1"/>
                <c:pt idx="0">
                  <c:v>山辺町介護保険特別会計（保険事業）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0.98</c:v>
                </c:pt>
                <c:pt idx="2">
                  <c:v>#N/A</c:v>
                </c:pt>
                <c:pt idx="3">
                  <c:v>0.51</c:v>
                </c:pt>
                <c:pt idx="4">
                  <c:v>#N/A</c:v>
                </c:pt>
                <c:pt idx="5">
                  <c:v>1.2</c:v>
                </c:pt>
                <c:pt idx="6">
                  <c:v>#N/A</c:v>
                </c:pt>
                <c:pt idx="7">
                  <c:v>0.2</c:v>
                </c:pt>
                <c:pt idx="8">
                  <c:v>#N/A</c:v>
                </c:pt>
                <c:pt idx="9">
                  <c:v>1.1000000000000001</c:v>
                </c:pt>
              </c:numCache>
            </c:numRef>
          </c:val>
          <c:extLst xmlns:c16r2="http://schemas.microsoft.com/office/drawing/2015/06/chart">
            <c:ext xmlns:c16="http://schemas.microsoft.com/office/drawing/2014/chart" uri="{C3380CC4-5D6E-409C-BE32-E72D297353CC}">
              <c16:uniqueId val="{00000006-407C-4082-8807-D76A0E88ABD4}"/>
            </c:ext>
          </c:extLst>
        </c:ser>
        <c:ser>
          <c:idx val="7"/>
          <c:order val="7"/>
          <c:tx>
            <c:strRef>
              <c:f>データシート!$A$34</c:f>
              <c:strCache>
                <c:ptCount val="1"/>
                <c:pt idx="0">
                  <c:v>山辺町国民健康保険特別会計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2.4700000000000002</c:v>
                </c:pt>
                <c:pt idx="2">
                  <c:v>#N/A</c:v>
                </c:pt>
                <c:pt idx="3">
                  <c:v>1.49</c:v>
                </c:pt>
                <c:pt idx="4">
                  <c:v>#N/A</c:v>
                </c:pt>
                <c:pt idx="5">
                  <c:v>2.14</c:v>
                </c:pt>
                <c:pt idx="6">
                  <c:v>#N/A</c:v>
                </c:pt>
                <c:pt idx="7">
                  <c:v>1.91</c:v>
                </c:pt>
                <c:pt idx="8">
                  <c:v>#N/A</c:v>
                </c:pt>
                <c:pt idx="9">
                  <c:v>1.79</c:v>
                </c:pt>
              </c:numCache>
            </c:numRef>
          </c:val>
          <c:extLst xmlns:c16r2="http://schemas.microsoft.com/office/drawing/2015/06/chart">
            <c:ext xmlns:c16="http://schemas.microsoft.com/office/drawing/2014/chart" uri="{C3380CC4-5D6E-409C-BE32-E72D297353CC}">
              <c16:uniqueId val="{00000007-407C-4082-8807-D76A0E88ABD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7.6</c:v>
                </c:pt>
                <c:pt idx="2">
                  <c:v>#N/A</c:v>
                </c:pt>
                <c:pt idx="3">
                  <c:v>7.12</c:v>
                </c:pt>
                <c:pt idx="4">
                  <c:v>#N/A</c:v>
                </c:pt>
                <c:pt idx="5">
                  <c:v>5.07</c:v>
                </c:pt>
                <c:pt idx="6">
                  <c:v>#N/A</c:v>
                </c:pt>
                <c:pt idx="7">
                  <c:v>4.53</c:v>
                </c:pt>
                <c:pt idx="8">
                  <c:v>#N/A</c:v>
                </c:pt>
                <c:pt idx="9">
                  <c:v>3.77</c:v>
                </c:pt>
              </c:numCache>
            </c:numRef>
          </c:val>
          <c:extLst xmlns:c16r2="http://schemas.microsoft.com/office/drawing/2015/06/chart">
            <c:ext xmlns:c16="http://schemas.microsoft.com/office/drawing/2014/chart" uri="{C3380CC4-5D6E-409C-BE32-E72D297353CC}">
              <c16:uniqueId val="{00000008-407C-4082-8807-D76A0E88ABD4}"/>
            </c:ext>
          </c:extLst>
        </c:ser>
        <c:ser>
          <c:idx val="9"/>
          <c:order val="9"/>
          <c:tx>
            <c:strRef>
              <c:f>データシート!$A$36</c:f>
              <c:strCache>
                <c:ptCount val="1"/>
                <c:pt idx="0">
                  <c:v>山辺町後期高齢者医療特別会計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0.05</c:v>
                </c:pt>
                <c:pt idx="2">
                  <c:v>#N/A</c:v>
                </c:pt>
                <c:pt idx="3">
                  <c:v>0.04</c:v>
                </c:pt>
                <c:pt idx="4">
                  <c:v>#N/A</c:v>
                </c:pt>
                <c:pt idx="5">
                  <c:v>0.39</c:v>
                </c:pt>
                <c:pt idx="6">
                  <c:v>#N/A</c:v>
                </c:pt>
                <c:pt idx="7">
                  <c:v>0.4</c:v>
                </c:pt>
                <c:pt idx="8">
                  <c:v>0.06</c:v>
                </c:pt>
                <c:pt idx="9">
                  <c:v>#N/A</c:v>
                </c:pt>
              </c:numCache>
            </c:numRef>
          </c:val>
          <c:extLst xmlns:c16r2="http://schemas.microsoft.com/office/drawing/2015/06/chart">
            <c:ext xmlns:c16="http://schemas.microsoft.com/office/drawing/2014/chart" uri="{C3380CC4-5D6E-409C-BE32-E72D297353CC}">
              <c16:uniqueId val="{00000009-407C-4082-8807-D76A0E88ABD4}"/>
            </c:ext>
          </c:extLst>
        </c:ser>
        <c:dLbls>
          <c:showLegendKey val="0"/>
          <c:showVal val="0"/>
          <c:showCatName val="0"/>
          <c:showSerName val="0"/>
          <c:showPercent val="0"/>
          <c:showBubbleSize val="0"/>
        </c:dLbls>
        <c:gapWidth val="150"/>
        <c:overlap val="100"/>
        <c:axId val="230963840"/>
        <c:axId val="230965632"/>
      </c:barChart>
      <c:catAx>
        <c:axId val="23096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965632"/>
        <c:crosses val="autoZero"/>
        <c:auto val="1"/>
        <c:lblAlgn val="ctr"/>
        <c:lblOffset val="100"/>
        <c:tickLblSkip val="1"/>
        <c:tickMarkSkip val="1"/>
        <c:noMultiLvlLbl val="0"/>
      </c:catAx>
      <c:valAx>
        <c:axId val="23096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963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472</c:v>
                </c:pt>
                <c:pt idx="5">
                  <c:v>455</c:v>
                </c:pt>
                <c:pt idx="8">
                  <c:v>449</c:v>
                </c:pt>
                <c:pt idx="11">
                  <c:v>468</c:v>
                </c:pt>
                <c:pt idx="14">
                  <c:v>486</c:v>
                </c:pt>
              </c:numCache>
            </c:numRef>
          </c:val>
          <c:extLst xmlns:c16r2="http://schemas.microsoft.com/office/drawing/2015/06/chart">
            <c:ext xmlns:c16="http://schemas.microsoft.com/office/drawing/2014/chart" uri="{C3380CC4-5D6E-409C-BE32-E72D297353CC}">
              <c16:uniqueId val="{00000000-2445-4CAF-833C-A0AC5A4F57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445-4CAF-833C-A0AC5A4F57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c:v>
                </c:pt>
                <c:pt idx="3">
                  <c:v>16</c:v>
                </c:pt>
                <c:pt idx="6">
                  <c:v>16</c:v>
                </c:pt>
                <c:pt idx="9">
                  <c:v>0</c:v>
                </c:pt>
                <c:pt idx="12">
                  <c:v>0</c:v>
                </c:pt>
              </c:numCache>
            </c:numRef>
          </c:val>
          <c:extLst xmlns:c16r2="http://schemas.microsoft.com/office/drawing/2015/06/chart">
            <c:ext xmlns:c16="http://schemas.microsoft.com/office/drawing/2014/chart" uri="{C3380CC4-5D6E-409C-BE32-E72D297353CC}">
              <c16:uniqueId val="{00000002-2445-4CAF-833C-A0AC5A4F57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1</c:v>
                </c:pt>
                <c:pt idx="6">
                  <c:v>1</c:v>
                </c:pt>
                <c:pt idx="9">
                  <c:v>1</c:v>
                </c:pt>
                <c:pt idx="12">
                  <c:v>2</c:v>
                </c:pt>
              </c:numCache>
            </c:numRef>
          </c:val>
          <c:extLst xmlns:c16r2="http://schemas.microsoft.com/office/drawing/2015/06/chart">
            <c:ext xmlns:c16="http://schemas.microsoft.com/office/drawing/2014/chart" uri="{C3380CC4-5D6E-409C-BE32-E72D297353CC}">
              <c16:uniqueId val="{00000003-2445-4CAF-833C-A0AC5A4F57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123</c:v>
                </c:pt>
                <c:pt idx="3">
                  <c:v>130</c:v>
                </c:pt>
                <c:pt idx="6">
                  <c:v>146</c:v>
                </c:pt>
                <c:pt idx="9">
                  <c:v>143</c:v>
                </c:pt>
                <c:pt idx="12">
                  <c:v>156</c:v>
                </c:pt>
              </c:numCache>
            </c:numRef>
          </c:val>
          <c:extLst xmlns:c16r2="http://schemas.microsoft.com/office/drawing/2015/06/chart">
            <c:ext xmlns:c16="http://schemas.microsoft.com/office/drawing/2014/chart" uri="{C3380CC4-5D6E-409C-BE32-E72D297353CC}">
              <c16:uniqueId val="{00000004-2445-4CAF-833C-A0AC5A4F57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445-4CAF-833C-A0AC5A4F57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445-4CAF-833C-A0AC5A4F57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649</c:v>
                </c:pt>
                <c:pt idx="3">
                  <c:v>617</c:v>
                </c:pt>
                <c:pt idx="6">
                  <c:v>588</c:v>
                </c:pt>
                <c:pt idx="9">
                  <c:v>644</c:v>
                </c:pt>
                <c:pt idx="12">
                  <c:v>699</c:v>
                </c:pt>
              </c:numCache>
            </c:numRef>
          </c:val>
          <c:extLst xmlns:c16r2="http://schemas.microsoft.com/office/drawing/2015/06/chart">
            <c:ext xmlns:c16="http://schemas.microsoft.com/office/drawing/2014/chart" uri="{C3380CC4-5D6E-409C-BE32-E72D297353CC}">
              <c16:uniqueId val="{00000007-2445-4CAF-833C-A0AC5A4F5713}"/>
            </c:ext>
          </c:extLst>
        </c:ser>
        <c:dLbls>
          <c:showLegendKey val="0"/>
          <c:showVal val="0"/>
          <c:showCatName val="0"/>
          <c:showSerName val="0"/>
          <c:showPercent val="0"/>
          <c:showBubbleSize val="0"/>
        </c:dLbls>
        <c:gapWidth val="100"/>
        <c:overlap val="100"/>
        <c:axId val="221480064"/>
        <c:axId val="221481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317</c:v>
                </c:pt>
                <c:pt idx="2">
                  <c:v>#N/A</c:v>
                </c:pt>
                <c:pt idx="3">
                  <c:v>#N/A</c:v>
                </c:pt>
                <c:pt idx="4">
                  <c:v>309</c:v>
                </c:pt>
                <c:pt idx="5">
                  <c:v>#N/A</c:v>
                </c:pt>
                <c:pt idx="6">
                  <c:v>#N/A</c:v>
                </c:pt>
                <c:pt idx="7">
                  <c:v>302</c:v>
                </c:pt>
                <c:pt idx="8">
                  <c:v>#N/A</c:v>
                </c:pt>
                <c:pt idx="9">
                  <c:v>#N/A</c:v>
                </c:pt>
                <c:pt idx="10">
                  <c:v>320</c:v>
                </c:pt>
                <c:pt idx="11">
                  <c:v>#N/A</c:v>
                </c:pt>
                <c:pt idx="12">
                  <c:v>#N/A</c:v>
                </c:pt>
                <c:pt idx="13">
                  <c:v>371</c:v>
                </c:pt>
                <c:pt idx="14">
                  <c:v>#N/A</c:v>
                </c:pt>
              </c:numCache>
            </c:numRef>
          </c:val>
          <c:smooth val="0"/>
          <c:extLst xmlns:c16r2="http://schemas.microsoft.com/office/drawing/2015/06/chart">
            <c:ext xmlns:c16="http://schemas.microsoft.com/office/drawing/2014/chart" uri="{C3380CC4-5D6E-409C-BE32-E72D297353CC}">
              <c16:uniqueId val="{00000008-2445-4CAF-833C-A0AC5A4F5713}"/>
            </c:ext>
          </c:extLst>
        </c:ser>
        <c:dLbls>
          <c:showLegendKey val="0"/>
          <c:showVal val="0"/>
          <c:showCatName val="0"/>
          <c:showSerName val="0"/>
          <c:showPercent val="0"/>
          <c:showBubbleSize val="0"/>
        </c:dLbls>
        <c:marker val="1"/>
        <c:smooth val="0"/>
        <c:axId val="221480064"/>
        <c:axId val="221481984"/>
      </c:lineChart>
      <c:catAx>
        <c:axId val="22148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481984"/>
        <c:crosses val="autoZero"/>
        <c:auto val="1"/>
        <c:lblAlgn val="ctr"/>
        <c:lblOffset val="100"/>
        <c:tickLblSkip val="1"/>
        <c:tickMarkSkip val="1"/>
        <c:noMultiLvlLbl val="0"/>
      </c:catAx>
      <c:valAx>
        <c:axId val="221481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48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6135</c:v>
                </c:pt>
                <c:pt idx="5">
                  <c:v>6069</c:v>
                </c:pt>
                <c:pt idx="8">
                  <c:v>5963</c:v>
                </c:pt>
                <c:pt idx="11">
                  <c:v>5779</c:v>
                </c:pt>
                <c:pt idx="14">
                  <c:v>5640</c:v>
                </c:pt>
              </c:numCache>
            </c:numRef>
          </c:val>
          <c:extLst xmlns:c16r2="http://schemas.microsoft.com/office/drawing/2015/06/chart">
            <c:ext xmlns:c16="http://schemas.microsoft.com/office/drawing/2014/chart" uri="{C3380CC4-5D6E-409C-BE32-E72D297353CC}">
              <c16:uniqueId val="{00000000-DA44-476F-91CD-05753DAFD1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DA44-476F-91CD-05753DAFD1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1655</c:v>
                </c:pt>
                <c:pt idx="5">
                  <c:v>1746</c:v>
                </c:pt>
                <c:pt idx="8">
                  <c:v>1798</c:v>
                </c:pt>
                <c:pt idx="11">
                  <c:v>1793</c:v>
                </c:pt>
                <c:pt idx="14">
                  <c:v>2024</c:v>
                </c:pt>
              </c:numCache>
            </c:numRef>
          </c:val>
          <c:extLst xmlns:c16r2="http://schemas.microsoft.com/office/drawing/2015/06/chart">
            <c:ext xmlns:c16="http://schemas.microsoft.com/office/drawing/2014/chart" uri="{C3380CC4-5D6E-409C-BE32-E72D297353CC}">
              <c16:uniqueId val="{00000002-DA44-476F-91CD-05753DAFD1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A44-476F-91CD-05753DAFD1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A44-476F-91CD-05753DAFD1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A44-476F-91CD-05753DAFD1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908</c:v>
                </c:pt>
                <c:pt idx="3">
                  <c:v>904</c:v>
                </c:pt>
                <c:pt idx="6">
                  <c:v>843</c:v>
                </c:pt>
                <c:pt idx="9">
                  <c:v>839</c:v>
                </c:pt>
                <c:pt idx="12">
                  <c:v>754</c:v>
                </c:pt>
              </c:numCache>
            </c:numRef>
          </c:val>
          <c:extLst xmlns:c16r2="http://schemas.microsoft.com/office/drawing/2015/06/chart">
            <c:ext xmlns:c16="http://schemas.microsoft.com/office/drawing/2014/chart" uri="{C3380CC4-5D6E-409C-BE32-E72D297353CC}">
              <c16:uniqueId val="{00000006-DA44-476F-91CD-05753DAFD1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c:v>
                </c:pt>
                <c:pt idx="3">
                  <c:v>44</c:v>
                </c:pt>
                <c:pt idx="6">
                  <c:v>240</c:v>
                </c:pt>
                <c:pt idx="9">
                  <c:v>467</c:v>
                </c:pt>
                <c:pt idx="12">
                  <c:v>582</c:v>
                </c:pt>
              </c:numCache>
            </c:numRef>
          </c:val>
          <c:extLst xmlns:c16r2="http://schemas.microsoft.com/office/drawing/2015/06/chart">
            <c:ext xmlns:c16="http://schemas.microsoft.com/office/drawing/2014/chart" uri="{C3380CC4-5D6E-409C-BE32-E72D297353CC}">
              <c16:uniqueId val="{00000007-DA44-476F-91CD-05753DAFD1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2400</c:v>
                </c:pt>
                <c:pt idx="3">
                  <c:v>2302</c:v>
                </c:pt>
                <c:pt idx="6">
                  <c:v>2290</c:v>
                </c:pt>
                <c:pt idx="9">
                  <c:v>2181</c:v>
                </c:pt>
                <c:pt idx="12">
                  <c:v>2122</c:v>
                </c:pt>
              </c:numCache>
            </c:numRef>
          </c:val>
          <c:extLst xmlns:c16r2="http://schemas.microsoft.com/office/drawing/2015/06/chart">
            <c:ext xmlns:c16="http://schemas.microsoft.com/office/drawing/2014/chart" uri="{C3380CC4-5D6E-409C-BE32-E72D297353CC}">
              <c16:uniqueId val="{00000008-DA44-476F-91CD-05753DAFD1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48</c:v>
                </c:pt>
                <c:pt idx="3">
                  <c:v>32</c:v>
                </c:pt>
                <c:pt idx="6">
                  <c:v>16</c:v>
                </c:pt>
                <c:pt idx="9">
                  <c:v>0</c:v>
                </c:pt>
                <c:pt idx="12">
                  <c:v>0</c:v>
                </c:pt>
              </c:numCache>
            </c:numRef>
          </c:val>
          <c:extLst xmlns:c16r2="http://schemas.microsoft.com/office/drawing/2015/06/chart">
            <c:ext xmlns:c16="http://schemas.microsoft.com/office/drawing/2014/chart" uri="{C3380CC4-5D6E-409C-BE32-E72D297353CC}">
              <c16:uniqueId val="{00000009-DA44-476F-91CD-05753DAFD1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6883</c:v>
                </c:pt>
                <c:pt idx="3">
                  <c:v>6941</c:v>
                </c:pt>
                <c:pt idx="6">
                  <c:v>6915</c:v>
                </c:pt>
                <c:pt idx="9">
                  <c:v>6574</c:v>
                </c:pt>
                <c:pt idx="12">
                  <c:v>6141</c:v>
                </c:pt>
              </c:numCache>
            </c:numRef>
          </c:val>
          <c:extLst xmlns:c16r2="http://schemas.microsoft.com/office/drawing/2015/06/chart">
            <c:ext xmlns:c16="http://schemas.microsoft.com/office/drawing/2014/chart" uri="{C3380CC4-5D6E-409C-BE32-E72D297353CC}">
              <c16:uniqueId val="{0000000A-DA44-476F-91CD-05753DAFD1B2}"/>
            </c:ext>
          </c:extLst>
        </c:ser>
        <c:dLbls>
          <c:showLegendKey val="0"/>
          <c:showVal val="0"/>
          <c:showCatName val="0"/>
          <c:showSerName val="0"/>
          <c:showPercent val="0"/>
          <c:showBubbleSize val="0"/>
        </c:dLbls>
        <c:gapWidth val="100"/>
        <c:overlap val="100"/>
        <c:axId val="231083008"/>
        <c:axId val="231097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2463</c:v>
                </c:pt>
                <c:pt idx="2">
                  <c:v>#N/A</c:v>
                </c:pt>
                <c:pt idx="3">
                  <c:v>#N/A</c:v>
                </c:pt>
                <c:pt idx="4">
                  <c:v>2408</c:v>
                </c:pt>
                <c:pt idx="5">
                  <c:v>#N/A</c:v>
                </c:pt>
                <c:pt idx="6">
                  <c:v>#N/A</c:v>
                </c:pt>
                <c:pt idx="7">
                  <c:v>2542</c:v>
                </c:pt>
                <c:pt idx="8">
                  <c:v>#N/A</c:v>
                </c:pt>
                <c:pt idx="9">
                  <c:v>#N/A</c:v>
                </c:pt>
                <c:pt idx="10">
                  <c:v>2489</c:v>
                </c:pt>
                <c:pt idx="11">
                  <c:v>#N/A</c:v>
                </c:pt>
                <c:pt idx="12">
                  <c:v>#N/A</c:v>
                </c:pt>
                <c:pt idx="13">
                  <c:v>1935</c:v>
                </c:pt>
                <c:pt idx="14">
                  <c:v>#N/A</c:v>
                </c:pt>
              </c:numCache>
            </c:numRef>
          </c:val>
          <c:smooth val="0"/>
          <c:extLst xmlns:c16r2="http://schemas.microsoft.com/office/drawing/2015/06/chart">
            <c:ext xmlns:c16="http://schemas.microsoft.com/office/drawing/2014/chart" uri="{C3380CC4-5D6E-409C-BE32-E72D297353CC}">
              <c16:uniqueId val="{0000000B-DA44-476F-91CD-05753DAFD1B2}"/>
            </c:ext>
          </c:extLst>
        </c:ser>
        <c:dLbls>
          <c:showLegendKey val="0"/>
          <c:showVal val="0"/>
          <c:showCatName val="0"/>
          <c:showSerName val="0"/>
          <c:showPercent val="0"/>
          <c:showBubbleSize val="0"/>
        </c:dLbls>
        <c:marker val="1"/>
        <c:smooth val="0"/>
        <c:axId val="231083008"/>
        <c:axId val="231097472"/>
      </c:lineChart>
      <c:catAx>
        <c:axId val="23108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1097472"/>
        <c:crosses val="autoZero"/>
        <c:auto val="1"/>
        <c:lblAlgn val="ctr"/>
        <c:lblOffset val="100"/>
        <c:tickLblSkip val="1"/>
        <c:tickMarkSkip val="1"/>
        <c:noMultiLvlLbl val="0"/>
      </c:catAx>
      <c:valAx>
        <c:axId val="23109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08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503</c:v>
                </c:pt>
                <c:pt idx="1">
                  <c:v>413</c:v>
                </c:pt>
                <c:pt idx="2">
                  <c:v>648</c:v>
                </c:pt>
              </c:numCache>
            </c:numRef>
          </c:val>
          <c:extLst xmlns:c16r2="http://schemas.microsoft.com/office/drawing/2015/06/chart">
            <c:ext xmlns:c16="http://schemas.microsoft.com/office/drawing/2014/chart" uri="{C3380CC4-5D6E-409C-BE32-E72D297353CC}">
              <c16:uniqueId val="{00000000-60DF-42AD-B9C7-B0D3702F2D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149</c:v>
                </c:pt>
                <c:pt idx="1">
                  <c:v>149</c:v>
                </c:pt>
                <c:pt idx="2">
                  <c:v>150</c:v>
                </c:pt>
              </c:numCache>
            </c:numRef>
          </c:val>
          <c:extLst xmlns:c16r2="http://schemas.microsoft.com/office/drawing/2015/06/chart">
            <c:ext xmlns:c16="http://schemas.microsoft.com/office/drawing/2014/chart" uri="{C3380CC4-5D6E-409C-BE32-E72D297353CC}">
              <c16:uniqueId val="{00000001-60DF-42AD-B9C7-B0D3702F2D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748</c:v>
                </c:pt>
                <c:pt idx="1">
                  <c:v>785</c:v>
                </c:pt>
                <c:pt idx="2">
                  <c:v>781</c:v>
                </c:pt>
              </c:numCache>
            </c:numRef>
          </c:val>
          <c:extLst xmlns:c16r2="http://schemas.microsoft.com/office/drawing/2015/06/chart">
            <c:ext xmlns:c16="http://schemas.microsoft.com/office/drawing/2014/chart" uri="{C3380CC4-5D6E-409C-BE32-E72D297353CC}">
              <c16:uniqueId val="{00000002-60DF-42AD-B9C7-B0D3702F2D0D}"/>
            </c:ext>
          </c:extLst>
        </c:ser>
        <c:dLbls>
          <c:showLegendKey val="0"/>
          <c:showVal val="0"/>
          <c:showCatName val="0"/>
          <c:showSerName val="0"/>
          <c:showPercent val="0"/>
          <c:showBubbleSize val="0"/>
        </c:dLbls>
        <c:gapWidth val="120"/>
        <c:overlap val="100"/>
        <c:axId val="231277312"/>
        <c:axId val="231278848"/>
      </c:barChart>
      <c:catAx>
        <c:axId val="23127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1278848"/>
        <c:crosses val="autoZero"/>
        <c:auto val="1"/>
        <c:lblAlgn val="ctr"/>
        <c:lblOffset val="100"/>
        <c:tickLblSkip val="1"/>
        <c:tickMarkSkip val="1"/>
        <c:noMultiLvlLbl val="0"/>
      </c:catAx>
      <c:valAx>
        <c:axId val="231278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127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{FD600455-DE77-49CF-BEA2-F3D23707A00F}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07B-4256-AB84-2B057EABDA5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{601D6543-72D5-45A3-B906-15F1FC784B31}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7B-4256-AB84-2B057EABDA5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{93D806FE-0011-4FCC-95EA-5962978EA669}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7B-4256-AB84-2B057EABDA5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{DF8AD5F2-3E27-4B60-B466-545ED3894E42}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7B-4256-AB84-2B057EABDA5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{99B2C834-6DCF-47FD-A243-913B2FB4FD58}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7B-4256-AB84-2B057EABDA5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{FA3A2F21-85C1-428A-B739-211F86689385}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07B-4256-AB84-2B057EABDA5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{A6581C79-DD3B-4046-81D9-3D8211444F32}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07B-4256-AB84-2B057EABDA5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{8D009A5E-78BF-4A50-BF9B-4A2139D8F5EE}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07B-4256-AB84-2B057EABDA5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{114A1830-7F9A-479B-93B4-EEBB15BD0D62}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07B-4256-AB84-2B057EABDA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58.8</c:v>
                </c:pt>
                <c:pt idx="24">
                  <c:v>60.2</c:v>
                </c:pt>
                <c:pt idx="32">
                  <c:v>62.2</c:v>
                </c:pt>
              </c:numCache>
            </c:numRef>
          </c:xVal>
          <c:yVal>
            <c:numRef>
              <c:f>公会計指標分析・財政指標組合せ分析表!$BP$51:$DC$51</c:f>
              <c:numCache>
                <c:formatCode>#,##0.0;"▲ "#,##0.0</c:formatCode>
                <c:ptCount val="40"/>
                <c:pt idx="16">
                  <c:v>80.099999999999994</c:v>
                </c:pt>
                <c:pt idx="24">
                  <c:v>79.400000000000006</c:v>
                </c:pt>
                <c:pt idx="32">
                  <c:v>61.3</c:v>
                </c:pt>
              </c:numCache>
            </c:numRef>
          </c:yVal>
          <c:smooth val="0"/>
          <c:extLst xmlns:c16r2="http://schemas.microsoft.com/office/drawing/2015/06/chart">
            <c:ext xmlns:c16="http://schemas.microsoft.com/office/drawing/2014/chart" uri="{C3380CC4-5D6E-409C-BE32-E72D297353CC}">
              <c16:uniqueId val="{00000009-607B-4256-AB84-2B057EABDA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{D0B86A52-6095-4E94-A121-6224DA502903}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07B-4256-AB84-2B057EABDA52}"/>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{9ED4C46E-6EB1-4B51-9E21-6D394483AC27}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7B-4256-AB84-2B057EABDA5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{C93D54E3-2973-4383-A29D-7E5F1B682187}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7B-4256-AB84-2B057EABDA5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{4624B87D-41AD-447C-8A14-FC83A781F761}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7B-4256-AB84-2B057EABDA5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{1468BDF9-4050-4BB3-947F-DF4DDB452DF8}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7B-4256-AB84-2B057EABDA5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{4FCA1E11-4D91-4A47-8757-0268EF6EA265}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07B-4256-AB84-2B057EABDA5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{648C9BFB-F65B-4F15-B42F-457A10AFA3F5}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07B-4256-AB84-2B057EABDA5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{2C34779C-741C-42D0-B548-A3222C19D8AD}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07B-4256-AB84-2B057EABDA5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{B0EDAE8A-C860-4ADC-B449-4A9F7CE07762}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07B-4256-AB84-2B057EABDA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57.6</c:v>
                </c:pt>
                <c:pt idx="24">
                  <c:v>58.9</c:v>
                </c:pt>
                <c:pt idx="32">
                  <c:v>60.2</c:v>
                </c:pt>
              </c:numCache>
            </c:numRef>
          </c:xVal>
          <c:yVal>
            <c:numRef>
              <c:f>公会計指標分析・財政指標組合せ分析表!$BP$55:$DC$55</c:f>
              <c:numCache>
                <c:formatCode>#,##0.0;"▲ "#,##0.0</c:formatCode>
                <c:ptCount val="40"/>
                <c:pt idx="16">
                  <c:v>38.5</c:v>
                </c:pt>
                <c:pt idx="24">
                  <c:v>32.799999999999997</c:v>
                </c:pt>
                <c:pt idx="32">
                  <c:v>20.9</c:v>
                </c:pt>
              </c:numCache>
            </c:numRef>
          </c:yVal>
          <c:smooth val="0"/>
          <c:extLst xmlns:c16r2="http://schemas.microsoft.com/office/drawing/2015/06/chart">
            <c:ext xmlns:c16="http://schemas.microsoft.com/office/drawing/2014/chart" uri="{C3380CC4-5D6E-409C-BE32-E72D297353CC}">
              <c16:uniqueId val="{00000013-607B-4256-AB84-2B057EABDA52}"/>
            </c:ext>
          </c:extLst>
        </c:ser>
        <c:dLbls>
          <c:showLegendKey val="0"/>
          <c:showVal val="1"/>
          <c:showCatName val="0"/>
          <c:showSerName val="0"/>
          <c:showPercent val="0"/>
          <c:showBubbleSize val="0"/>
        </c:dLbls>
        <c:axId val="231561856"/>
        <c:axId val="231600896"/>
      </c:scatterChart>
      <c:valAx>
        <c:axId val="231561856"/>
        <c:scaling>
          <c:orientation val="minMax"/>
          <c:max val="62.6"/>
          <c:min val="57.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1600896"/>
        <c:crosses val="autoZero"/>
        <c:crossBetween val="midCat"/>
      </c:valAx>
      <c:valAx>
        <c:axId val="231600896"/>
        <c:scaling>
          <c:orientation val="minMax"/>
          <c:max val="90"/>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1561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{5581B2EF-0C55-4074-9A67-48CDB0018460}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0BE-4A34-99FE-227F953DD2B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{FF9BA3A1-8D5C-453E-AEAB-74290900B9EF}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BE-4A34-99FE-227F953DD2B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{61FD5174-A9A6-4E7E-BEB3-470F2338542A}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BE-4A34-99FE-227F953DD2B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{CD9A72A9-C3E3-4610-8DB3-690699DBD813}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BE-4A34-99FE-227F953DD2B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{A14FCC90-0E60-4068-AE2B-49128AA65A96}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BE-4A34-99FE-227F953DD2B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{BDF14A9D-9E90-450A-8C6E-A2F83E206ADD}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0BE-4A34-99FE-227F953DD2B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{B4AD0C56-688A-4BA0-A7CA-D858476372E9}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0BE-4A34-99FE-227F953DD2B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{1E38D89E-631F-467B-BDF8-96B656F3AA89}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0BE-4A34-99FE-227F953DD2B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{54495009-4374-4565-B7CD-0482DB9E995F}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0BE-4A34-99FE-227F953DD2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10.3</c:v>
                </c:pt>
                <c:pt idx="16">
                  <c:v>9.8000000000000007</c:v>
                </c:pt>
                <c:pt idx="24">
                  <c:v>9.6999999999999993</c:v>
                </c:pt>
                <c:pt idx="32">
                  <c:v>10.5</c:v>
                </c:pt>
              </c:numCache>
            </c:numRef>
          </c:xVal>
          <c:yVal>
            <c:numRef>
              <c:f>公会計指標分析・財政指標組合せ分析表!$BP$73:$DC$73</c:f>
              <c:numCache>
                <c:formatCode>#,##0.0;"▲ "#,##0.0</c:formatCode>
                <c:ptCount val="40"/>
                <c:pt idx="0">
                  <c:v>80.8</c:v>
                </c:pt>
                <c:pt idx="8">
                  <c:v>74.099999999999994</c:v>
                </c:pt>
                <c:pt idx="16">
                  <c:v>80.099999999999994</c:v>
                </c:pt>
                <c:pt idx="24">
                  <c:v>79.400000000000006</c:v>
                </c:pt>
                <c:pt idx="32">
                  <c:v>61.3</c:v>
                </c:pt>
              </c:numCache>
            </c:numRef>
          </c:yVal>
          <c:smooth val="0"/>
          <c:extLst xmlns:c16r2="http://schemas.microsoft.com/office/drawing/2015/06/chart">
            <c:ext xmlns:c16="http://schemas.microsoft.com/office/drawing/2014/chart" uri="{C3380CC4-5D6E-409C-BE32-E72D297353CC}">
              <c16:uniqueId val="{00000009-20BE-4A34-99FE-227F953DD2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{C9F617FF-BB3F-43DC-BD01-5BEE06E64FA4}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0BE-4A34-99FE-227F953DD2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{F39CEA92-EE4D-4F0C-9D66-B2D29956EEBB}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BE-4A34-99FE-227F953DD2B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{E48656A3-BFD9-40D5-9F6F-642301788DF9}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BE-4A34-99FE-227F953DD2B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{16820BAB-30C1-439D-9549-B1090589736D}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BE-4A34-99FE-227F953DD2B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{D5746692-957C-46AF-A43C-EF87C93A59AA}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BE-4A34-99FE-227F953DD2B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{A29D5DB5-CC57-4391-B925-98A8B21048C8}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0BE-4A34-99FE-227F953DD2B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{A99BF03D-B60E-45C1-89DB-1AAEA065E233}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0BE-4A34-99FE-227F953DD2B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{ADC4FE8F-1094-485D-8088-526E6D615C2C}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0BE-4A34-99FE-227F953DD2B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{9F4D37D4-97ED-41A7-93D5-99942FA2AAFB}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0BE-4A34-99FE-227F953DD2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48.7</c:v>
                </c:pt>
                <c:pt idx="8">
                  <c:v>20.2</c:v>
                </c:pt>
                <c:pt idx="16">
                  <c:v>38.5</c:v>
                </c:pt>
                <c:pt idx="24">
                  <c:v>32.799999999999997</c:v>
                </c:pt>
                <c:pt idx="32">
                  <c:v>20.9</c:v>
                </c:pt>
              </c:numCache>
            </c:numRef>
          </c:yVal>
          <c:smooth val="0"/>
          <c:extLst xmlns:c16r2="http://schemas.microsoft.com/office/drawing/2015/06/chart">
            <c:ext xmlns:c16="http://schemas.microsoft.com/office/drawing/2014/chart" uri="{C3380CC4-5D6E-409C-BE32-E72D297353CC}">
              <c16:uniqueId val="{00000013-20BE-4A34-99FE-227F953DD2B0}"/>
            </c:ext>
          </c:extLst>
        </c:ser>
        <c:dLbls>
          <c:showLegendKey val="0"/>
          <c:showVal val="1"/>
          <c:showCatName val="0"/>
          <c:showSerName val="0"/>
          <c:showPercent val="0"/>
          <c:showBubbleSize val="0"/>
        </c:dLbls>
        <c:axId val="232528128"/>
        <c:axId val="232563072"/>
      </c:scatterChart>
      <c:valAx>
        <c:axId val="232528128"/>
        <c:scaling>
          <c:orientation val="minMax"/>
          <c:max val="11.4"/>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563072"/>
        <c:crosses val="autoZero"/>
        <c:crossBetween val="midCat"/>
      </c:valAx>
      <c:valAx>
        <c:axId val="232563072"/>
        <c:scaling>
          <c:orientation val="minMax"/>
          <c:max val="91"/>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25281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元利償還金については、新規借入抑制</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効果</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平成２８年度まで</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減少していたが、平成２５年度以降の山辺中学校改築事業等の借入れに伴う元利償還により増加している。公営企業債の元利償還金に対する繰入金については、公共下水道事業特別会計に係るものであ</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、減少傾向で推移していたものの、再び増加</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に転じて</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いる。独立採算の原則に基づき、今後の公営企業の法適化</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や借入年度の利率の差額による解消など、</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様々</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な課題解決を図らなければならない。算入公債費等及び実質公債費比率の分子についても、多額の借り入れに伴い再び増加に転じており、後年度に向け計画的な軽減対策を図る必要がある。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地方債の現在高については、山辺中学校改築事業などに伴う借入等により平成２６年度に大幅な増額となっているが、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以降</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の借入抑制により平成２８年度以降</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減少傾向</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となっている。公営企業債等繰入見込額は、公共下水道事業特別会計における地方債の元利償還金に対する使用料の充当割合が高くなってきていることなどにより減少傾向</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が続いている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。退職手当負担見込額は、職員採用の抑制等より職員数が減少傾向となっている</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ことに加え</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、平成２６年度及び平成２８年度は大量の定年退職者によ</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る低年齢化が進み、</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さらに減額となっている。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充当可能財源等の充当可能基金は、前述の大規模事業における</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取崩しのために減額となり、それ以降は同程度の金額が続いていたが、清算金、寄付金の増及び事業精査の効果により、充当可能基金が増となっている。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結果、将来負担</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比率の分子が１，９３５百万円と前年度比５５４百万円</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の大幅減</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山形県山辺町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地域福祉基金の微減傾向はあるものの、平成</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は総じて</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歳入不足に伴う財源補てんへの対応</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も不必要となり、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の取り崩しの増により８百万円の減とはなっているものの、土地開発公社の清算並びに事業精査等に伴う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２３５</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百万円の積み立ての増額</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により、全体では前年度対比２００百万円の増額</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となっている。基金全体の３分の１をふるさとづくり基金が占めているが、長期にわたり増減はなく利息のみの積み立てとなっている。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全国及び山形県内自治体と比較しても基金残高は低い状況が続いて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今後、さらに財政状況が厳しくなること</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や各公共施設の老朽化</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が予想されるため、各基金の設立目的に沿った適切な管理・活用を図り、必要に応じて新たな基金の設立及び廃止等の検討・実施、余剰資金の運用など、これまで以上に基金の有効活用を積極的に検討し、計画的な財源確保に努め、安定的で持続可能な財政運営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全体の３分の２をふるさとづくり基金が占める状況が続いている。当該基金は、文化会館建設に向け平成初期に設立されたが、その後の当町を取り巻く環境、必要性及び財政状況の変化に伴い、事業実施には至っていない。ふるさと応援基金については、ふるさと応援寄付金に基づき設立されているが、町単独事業、地場産品による返礼品及び業務委託への支出に活用されている。その他の基金についても、各基金の目的に沿い各事業の事業実施に常時適切な活用が図られ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山辺温泉基金及び地域福祉基金が微増減で推移しているものの、その他特定目的基金全体としては増額傾向となっている。これは平成２８年度、平成２９年度ともに、周知拡大及び返礼品の種類増加等による主にふるさと応援基金の増額によるものであり、他の基金については大きな増減は見られな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納税制度の変更等に伴うその影響により、平成３０年度以降のふるさと応援基金の減額が危惧される。その他の基金については、大きな事業等の実施も予定されていないことから大きな増減は見込まれていない。今後も各基金の設立目的に沿った適切な管理・活用を図るとともに、必要に応じて新たな基金の設立及び廃止等を検討するなど、今後さらに基金の有効活用を検討し、計画的な財源確保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平成２２年度の７６２百万円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をピークに、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以降平成２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年度まで山辺中学校改築事業を始めとした大規模事業への充当</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並びに歳入歳出の調整に伴い減少傾向にて推移しており、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２７年度及び平成２８年度に歳出抑制効果により積み立てを実施することができたものの、平成２９年度には歳入不足への対応により９０百万円の取り崩しを実施しており、結果、平成２９年度においては、平成２６年度と同程度の４１３百万円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　しかしながら、土地開発公社の解散に伴う清算金の発生、ふるさと応援寄付金の増、加えて事業精査並びに給与の独自削減の効果により、２００百万円以上の積み立てを実施することができた。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主に</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年度間の財源の不均衡の調整や繰替運用などに活用を図っているものの、歳入不足に伴う財源補てんへの対応により減少傾向にあるため、</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今後も継続的に</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これまで以上の歳入歳出の精査により、継続的な一定額の確保を図る。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平成２３年度までは２５０百万円程度であったが、平成２４年度の取り崩し実施以降、特段の積み立て及び取り崩しともに実施していないことから、利息のみの積み立てのため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、ほぼ</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増減はない。また、現在、当初予算では取り崩しにより歳入予算計上してはいるものの、前年度からの繰越金などにより、未実施の状況が続いている。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各年度の予算編成にあたり、適宜、歳入歳出の動向並びに公債費を踏まえた柔軟な活用を図るとともに、継続的に一定額（２００百万円程度）の確保を図る。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14,347
14,296
61.45
5,389,661
5,251,769
137,481
3,638,677
6,141,426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有形固定資産減価償却率は年々上昇しており、類似団体内平均値を２．０ポイント及び山形県平均値を３．８ポイント上回るなど高い水準にある。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平成２８年度に公共施設等総合管理計画が策定され、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令和２年度には</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町有施設等のすべてにおいて個別施設計画が策定される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予定である。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策定後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財源不足</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解消</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計画的な</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事業遂行に</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向け、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施設の集約化・複合化や除去</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等を推進する必要がある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ysClr val="windowText" lastClr="000000"/>
            </a:solidFill>
            <a:effectLst/>
          </a:endParaRPr>
        </a:p>
        <a:p>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xdr:cNvCxnSpPr/>
      </xdr:nvCxnSpPr>
      <xdr:spPr>
        <a:xfrm flipV="1">
          <a:off x="4760595" y="4619444"/>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xdr:cNvSpPr txBox="1"/>
      </xdr:nvSpPr>
      <xdr:spPr>
        <a:xfrm>
          <a:off x="4813300" y="609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xdr:cNvCxnSpPr/>
      </xdr:nvCxnSpPr>
      <xdr:spPr>
        <a:xfrm>
          <a:off x="4673600" y="609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xdr:cNvSpPr txBox="1"/>
      </xdr:nvSpPr>
      <xdr:spPr>
        <a:xfrm>
          <a:off x="4813300" y="4394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xdr:cNvCxnSpPr/>
      </xdr:nvCxnSpPr>
      <xdr:spPr>
        <a:xfrm>
          <a:off x="4673600" y="461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56169</xdr:rowOff>
    </xdr:from>
    <xdr:ext cx="405111" cy="259045"/>
    <xdr:sp macro="" textlink="">
      <xdr:nvSpPr>
        <xdr:cNvPr id="71" name="有形固定資産減価償却率平均値テキスト"/>
        <xdr:cNvSpPr txBox="1"/>
      </xdr:nvSpPr>
      <xdr:spPr>
        <a:xfrm>
          <a:off x="4813300" y="5028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xdr:cNvSpPr/>
      </xdr:nvSpPr>
      <xdr:spPr>
        <a:xfrm>
          <a:off x="4711700" y="504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xdr:cNvSpPr/>
      </xdr:nvSpPr>
      <xdr:spPr>
        <a:xfrm>
          <a:off x="4000500" y="508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xdr:cNvSpPr/>
      </xdr:nvSpPr>
      <xdr:spPr>
        <a:xfrm>
          <a:off x="3238500" y="51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xdr:cNvSpPr/>
      </xdr:nvSpPr>
      <xdr:spPr>
        <a:xfrm>
          <a:off x="2476500" y="51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16056</xdr:rowOff>
    </xdr:from>
    <xdr:to>
      <xdr:col>23</xdr:col>
      <xdr:colOff>136525</xdr:colOff>
      <xdr:row>29</xdr:row>
      <xdr:rowOff>117656</xdr:rowOff>
    </xdr:to>
    <xdr:sp macro="" textlink="">
      <xdr:nvSpPr>
        <xdr:cNvPr id="81" name="楕円 80"/>
        <xdr:cNvSpPr/>
      </xdr:nvSpPr>
      <xdr:spPr>
        <a:xfrm>
          <a:off x="4711700" y="49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38933</xdr:rowOff>
    </xdr:from>
    <xdr:ext cx="405111" cy="259045"/>
    <xdr:sp macro="" textlink="">
      <xdr:nvSpPr>
        <xdr:cNvPr id="82" name="有形固定資産減価償却率該当値テキスト"/>
        <xdr:cNvSpPr txBox="1"/>
      </xdr:nvSpPr>
      <xdr:spPr>
        <a:xfrm>
          <a:off x="4813300" y="483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77742</xdr:rowOff>
    </xdr:from>
    <xdr:to>
      <xdr:col>19</xdr:col>
      <xdr:colOff>187325</xdr:colOff>
      <xdr:row>30</xdr:row>
      <xdr:rowOff>7892</xdr:rowOff>
    </xdr:to>
    <xdr:sp macro="" textlink="">
      <xdr:nvSpPr>
        <xdr:cNvPr id="83" name="楕円 82"/>
        <xdr:cNvSpPr/>
      </xdr:nvSpPr>
      <xdr:spPr>
        <a:xfrm>
          <a:off x="4000500" y="504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66856</xdr:rowOff>
    </xdr:from>
    <xdr:to>
      <xdr:col>23</xdr:col>
      <xdr:colOff>85725</xdr:colOff>
      <xdr:row>29</xdr:row>
      <xdr:rowOff>128542</xdr:rowOff>
    </xdr:to>
    <xdr:cxnSp macro="">
      <xdr:nvCxnSpPr>
        <xdr:cNvPr id="84" name="直線コネクタ 83"/>
        <xdr:cNvCxnSpPr/>
      </xdr:nvCxnSpPr>
      <xdr:spPr>
        <a:xfrm flipV="1">
          <a:off x="4051300" y="5038906"/>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120922</xdr:rowOff>
    </xdr:from>
    <xdr:to>
      <xdr:col>15</xdr:col>
      <xdr:colOff>187325</xdr:colOff>
      <xdr:row>30</xdr:row>
      <xdr:rowOff>51072</xdr:rowOff>
    </xdr:to>
    <xdr:sp macro="" textlink="">
      <xdr:nvSpPr>
        <xdr:cNvPr id="85" name="楕円 84"/>
        <xdr:cNvSpPr/>
      </xdr:nvSpPr>
      <xdr:spPr>
        <a:xfrm>
          <a:off x="3238500" y="509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128542</xdr:rowOff>
    </xdr:from>
    <xdr:to>
      <xdr:col>19</xdr:col>
      <xdr:colOff>136525</xdr:colOff>
      <xdr:row>30</xdr:row>
      <xdr:rowOff>272</xdr:rowOff>
    </xdr:to>
    <xdr:cxnSp macro="">
      <xdr:nvCxnSpPr>
        <xdr:cNvPr id="86" name="直線コネクタ 85"/>
        <xdr:cNvCxnSpPr/>
      </xdr:nvCxnSpPr>
      <xdr:spPr>
        <a:xfrm flipV="1">
          <a:off x="3289300" y="510059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87" name="n_1aveValue有形固定資産減価償却率"/>
        <xdr:cNvSpPr txBox="1"/>
      </xdr:nvSpPr>
      <xdr:spPr>
        <a:xfrm>
          <a:off x="3836044" y="5182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79210</xdr:rowOff>
    </xdr:from>
    <xdr:ext cx="405111" cy="259045"/>
    <xdr:sp macro="" textlink="">
      <xdr:nvSpPr>
        <xdr:cNvPr id="88" name="n_2aveValue有形固定資産減価償却率"/>
        <xdr:cNvSpPr txBox="1"/>
      </xdr:nvSpPr>
      <xdr:spPr>
        <a:xfrm>
          <a:off x="3086744" y="5222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89" name="n_3aveValue有形固定資産減価償却率"/>
        <xdr:cNvSpPr txBox="1"/>
      </xdr:nvSpPr>
      <xdr:spPr>
        <a:xfrm>
          <a:off x="2324744" y="496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24419</xdr:rowOff>
    </xdr:from>
    <xdr:ext cx="405111" cy="259045"/>
    <xdr:sp macro="" textlink="">
      <xdr:nvSpPr>
        <xdr:cNvPr id="90" name="n_1mainValue有形固定資産減価償却率"/>
        <xdr:cNvSpPr txBox="1"/>
      </xdr:nvSpPr>
      <xdr:spPr>
        <a:xfrm>
          <a:off x="3836044" y="482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91" name="n_2mainValue有形固定資産減価償却率"/>
        <xdr:cNvSpPr txBox="1"/>
      </xdr:nvSpPr>
      <xdr:spPr>
        <a:xfrm>
          <a:off x="3086744" y="4868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主に平成２５年度から２７年度にかけて実施された山辺中学校改築事業に係る多額</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の起債</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発行が終了し、将来負担額は減少傾向にあるものの、税収の伸び悩みや類似団体と比較して充当可能基金残高が低い水準にあるため、債務償還</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も類似団体内平均値</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を２２９．７ポイント上回る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など高い水準にある。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しかしながら、</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充当可能基金残高</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の伸びなどにより、前年度と比較し１７２．２ポイント改善されており、引き続き</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新規発行の抑制及び</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歳出</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抑制に</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努めている。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0" name="直線コネクタ 119"/>
        <xdr:cNvCxnSpPr/>
      </xdr:nvCxnSpPr>
      <xdr:spPr>
        <a:xfrm flipV="1">
          <a:off x="14793595" y="4754210"/>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3" name="債務償還比率最大値テキスト"/>
        <xdr:cNvSpPr txBox="1"/>
      </xdr:nvSpPr>
      <xdr:spPr>
        <a:xfrm>
          <a:off x="14846300" y="45294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4" name="直線コネクタ 123"/>
        <xdr:cNvCxnSpPr/>
      </xdr:nvCxnSpPr>
      <xdr:spPr>
        <a:xfrm>
          <a:off x="14706600" y="475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141657</xdr:rowOff>
    </xdr:from>
    <xdr:ext cx="469744" cy="259045"/>
    <xdr:sp macro="" textlink="">
      <xdr:nvSpPr>
        <xdr:cNvPr id="125" name="債務償還比率平均値テキスト"/>
        <xdr:cNvSpPr txBox="1"/>
      </xdr:nvSpPr>
      <xdr:spPr>
        <a:xfrm>
          <a:off x="14846300" y="528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6" name="フローチャート: 判断 125"/>
        <xdr:cNvSpPr/>
      </xdr:nvSpPr>
      <xdr:spPr>
        <a:xfrm>
          <a:off x="14744700" y="53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27" name="フローチャート: 判断 126"/>
        <xdr:cNvSpPr/>
      </xdr:nvSpPr>
      <xdr:spPr>
        <a:xfrm>
          <a:off x="14033500" y="528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59168</xdr:rowOff>
    </xdr:from>
    <xdr:to>
      <xdr:col>76</xdr:col>
      <xdr:colOff>73025</xdr:colOff>
      <xdr:row>29</xdr:row>
      <xdr:rowOff>160768</xdr:rowOff>
    </xdr:to>
    <xdr:sp macro="" textlink="">
      <xdr:nvSpPr>
        <xdr:cNvPr id="133" name="楕円 132"/>
        <xdr:cNvSpPr/>
      </xdr:nvSpPr>
      <xdr:spPr>
        <a:xfrm>
          <a:off x="14744700" y="50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82045</xdr:rowOff>
    </xdr:from>
    <xdr:ext cx="469744" cy="259045"/>
    <xdr:sp macro="" textlink="">
      <xdr:nvSpPr>
        <xdr:cNvPr id="134" name="債務償還比率該当値テキスト"/>
        <xdr:cNvSpPr txBox="1"/>
      </xdr:nvSpPr>
      <xdr:spPr>
        <a:xfrm>
          <a:off x="14846300" y="488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24074</xdr:rowOff>
    </xdr:from>
    <xdr:to>
      <xdr:col>72</xdr:col>
      <xdr:colOff>123825</xdr:colOff>
      <xdr:row>28</xdr:row>
      <xdr:rowOff>125674</xdr:rowOff>
    </xdr:to>
    <xdr:sp macro="" textlink="">
      <xdr:nvSpPr>
        <xdr:cNvPr id="135" name="楕円 134"/>
        <xdr:cNvSpPr/>
      </xdr:nvSpPr>
      <xdr:spPr>
        <a:xfrm>
          <a:off x="14033500" y="482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74874</xdr:rowOff>
    </xdr:from>
    <xdr:to>
      <xdr:col>76</xdr:col>
      <xdr:colOff>22225</xdr:colOff>
      <xdr:row>29</xdr:row>
      <xdr:rowOff>109968</xdr:rowOff>
    </xdr:to>
    <xdr:cxnSp macro="">
      <xdr:nvCxnSpPr>
        <xdr:cNvPr id="136" name="直線コネクタ 135"/>
        <xdr:cNvCxnSpPr/>
      </xdr:nvCxnSpPr>
      <xdr:spPr>
        <a:xfrm>
          <a:off x="14084300" y="4875474"/>
          <a:ext cx="711200" cy="20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65796</xdr:rowOff>
    </xdr:from>
    <xdr:ext cx="469744" cy="259045"/>
    <xdr:sp macro="" textlink="">
      <xdr:nvSpPr>
        <xdr:cNvPr id="137" name="n_1aveValue債務償還比率"/>
        <xdr:cNvSpPr txBox="1"/>
      </xdr:nvSpPr>
      <xdr:spPr>
        <a:xfrm>
          <a:off x="13836727" y="53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142201</xdr:rowOff>
    </xdr:from>
    <xdr:ext cx="469744" cy="259045"/>
    <xdr:sp macro="" textlink="">
      <xdr:nvSpPr>
        <xdr:cNvPr id="138" name="n_1mainValue債務償還比率"/>
        <xdr:cNvSpPr txBox="1"/>
      </xdr:nvSpPr>
      <xdr:spPr>
        <a:xfrm>
          <a:off x="13836727" y="459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14,347
14,296
61.45
5,389,661
5,251,769
137,481
3,638,677
6,141,426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114317</xdr:rowOff>
    </xdr:from>
    <xdr:ext cx="405111" cy="259045"/>
    <xdr:sp macro="" textlink="">
      <xdr:nvSpPr>
        <xdr:cNvPr id="61" name="【道路】&#10;有形固定資産減価償却率平均値テキスト"/>
        <xdr:cNvSpPr txBox="1"/>
      </xdr:nvSpPr>
      <xdr:spPr>
        <a:xfrm>
          <a:off x="4673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71" name="楕円 70"/>
        <xdr:cNvSpPr/>
      </xdr:nvSpPr>
      <xdr:spPr>
        <a:xfrm>
          <a:off x="45847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63517</xdr:rowOff>
    </xdr:from>
    <xdr:ext cx="405111" cy="259045"/>
    <xdr:sp macro="" textlink="">
      <xdr:nvSpPr>
        <xdr:cNvPr id="72" name="【道路】&#10;有形固定資産減価償却率該当値テキスト"/>
        <xdr:cNvSpPr txBox="1"/>
      </xdr:nvSpPr>
      <xdr:spPr>
        <a:xfrm>
          <a:off x="4673600"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74930</xdr:rowOff>
    </xdr:from>
    <xdr:to>
      <xdr:col>20</xdr:col>
      <xdr:colOff>38100</xdr:colOff>
      <xdr:row>38</xdr:row>
      <xdr:rowOff>5080</xdr:rowOff>
    </xdr:to>
    <xdr:sp macro="" textlink="">
      <xdr:nvSpPr>
        <xdr:cNvPr id="73" name="楕円 72"/>
        <xdr:cNvSpPr/>
      </xdr:nvSpPr>
      <xdr:spPr>
        <a:xfrm>
          <a:off x="3746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91440</xdr:rowOff>
    </xdr:from>
    <xdr:to>
      <xdr:col>24</xdr:col>
      <xdr:colOff>63500</xdr:colOff>
      <xdr:row>37</xdr:row>
      <xdr:rowOff>125730</xdr:rowOff>
    </xdr:to>
    <xdr:cxnSp macro="">
      <xdr:nvCxnSpPr>
        <xdr:cNvPr id="74" name="直線コネクタ 73"/>
        <xdr:cNvCxnSpPr/>
      </xdr:nvCxnSpPr>
      <xdr:spPr>
        <a:xfrm flipV="1">
          <a:off x="3797300" y="64350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111125</xdr:rowOff>
    </xdr:from>
    <xdr:to>
      <xdr:col>15</xdr:col>
      <xdr:colOff>101600</xdr:colOff>
      <xdr:row>38</xdr:row>
      <xdr:rowOff>41275</xdr:rowOff>
    </xdr:to>
    <xdr:sp macro="" textlink="">
      <xdr:nvSpPr>
        <xdr:cNvPr id="75" name="楕円 74"/>
        <xdr:cNvSpPr/>
      </xdr:nvSpPr>
      <xdr:spPr>
        <a:xfrm>
          <a:off x="2857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125730</xdr:rowOff>
    </xdr:from>
    <xdr:to>
      <xdr:col>19</xdr:col>
      <xdr:colOff>177800</xdr:colOff>
      <xdr:row>37</xdr:row>
      <xdr:rowOff>161925</xdr:rowOff>
    </xdr:to>
    <xdr:cxnSp macro="">
      <xdr:nvCxnSpPr>
        <xdr:cNvPr id="76" name="直線コネクタ 75"/>
        <xdr:cNvCxnSpPr/>
      </xdr:nvCxnSpPr>
      <xdr:spPr>
        <a:xfrm flipV="1">
          <a:off x="2908300" y="64693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7" name="n_1ave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78" name="n_2ave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79" name="n_3aveValue【道路】&#10;有形固定資産減価償却率"/>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21607</xdr:rowOff>
    </xdr:from>
    <xdr:ext cx="405111" cy="259045"/>
    <xdr:sp macro="" textlink="">
      <xdr:nvSpPr>
        <xdr:cNvPr id="80" name="n_1main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1" name="n_2main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5" name="直線コネクタ 104"/>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6" name="【道路】&#10;一人当たり延長最小値テキスト"/>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07" name="直線コネクタ 106"/>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08" name="【道路】&#10;一人当たり延長最大値テキスト"/>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09" name="直線コネクタ 108"/>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128002</xdr:rowOff>
    </xdr:from>
    <xdr:ext cx="534377" cy="259045"/>
    <xdr:sp macro="" textlink="">
      <xdr:nvSpPr>
        <xdr:cNvPr id="110" name="【道路】&#10;一人当たり延長平均値テキスト"/>
        <xdr:cNvSpPr txBox="1"/>
      </xdr:nvSpPr>
      <xdr:spPr>
        <a:xfrm>
          <a:off x="10515600" y="6471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1" name="フローチャート: 判断 110"/>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2" name="フローチャート: 判断 111"/>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3" name="フローチャート: 判断 112"/>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4" name="フローチャート: 判断 113"/>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20238</xdr:rowOff>
    </xdr:from>
    <xdr:to>
      <xdr:col>55</xdr:col>
      <xdr:colOff>50800</xdr:colOff>
      <xdr:row>40</xdr:row>
      <xdr:rowOff>121838</xdr:rowOff>
    </xdr:to>
    <xdr:sp macro="" textlink="">
      <xdr:nvSpPr>
        <xdr:cNvPr id="120" name="楕円 119"/>
        <xdr:cNvSpPr/>
      </xdr:nvSpPr>
      <xdr:spPr>
        <a:xfrm>
          <a:off x="10426700" y="68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106615</xdr:rowOff>
    </xdr:from>
    <xdr:ext cx="534377" cy="259045"/>
    <xdr:sp macro="" textlink="">
      <xdr:nvSpPr>
        <xdr:cNvPr id="121" name="【道路】&#10;一人当たり延長該当値テキスト"/>
        <xdr:cNvSpPr txBox="1"/>
      </xdr:nvSpPr>
      <xdr:spPr>
        <a:xfrm>
          <a:off x="10515600" y="679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24200</xdr:rowOff>
    </xdr:from>
    <xdr:to>
      <xdr:col>50</xdr:col>
      <xdr:colOff>165100</xdr:colOff>
      <xdr:row>40</xdr:row>
      <xdr:rowOff>125800</xdr:rowOff>
    </xdr:to>
    <xdr:sp macro="" textlink="">
      <xdr:nvSpPr>
        <xdr:cNvPr id="122" name="楕円 121"/>
        <xdr:cNvSpPr/>
      </xdr:nvSpPr>
      <xdr:spPr>
        <a:xfrm>
          <a:off x="9588500" y="68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71038</xdr:rowOff>
    </xdr:from>
    <xdr:to>
      <xdr:col>55</xdr:col>
      <xdr:colOff>0</xdr:colOff>
      <xdr:row>40</xdr:row>
      <xdr:rowOff>75000</xdr:rowOff>
    </xdr:to>
    <xdr:cxnSp macro="">
      <xdr:nvCxnSpPr>
        <xdr:cNvPr id="123" name="直線コネクタ 122"/>
        <xdr:cNvCxnSpPr/>
      </xdr:nvCxnSpPr>
      <xdr:spPr>
        <a:xfrm flipV="1">
          <a:off x="9639300" y="6929038"/>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27000</xdr:rowOff>
    </xdr:from>
    <xdr:to>
      <xdr:col>46</xdr:col>
      <xdr:colOff>38100</xdr:colOff>
      <xdr:row>40</xdr:row>
      <xdr:rowOff>128600</xdr:rowOff>
    </xdr:to>
    <xdr:sp macro="" textlink="">
      <xdr:nvSpPr>
        <xdr:cNvPr id="124" name="楕円 123"/>
        <xdr:cNvSpPr/>
      </xdr:nvSpPr>
      <xdr:spPr>
        <a:xfrm>
          <a:off x="8699500" y="68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75000</xdr:rowOff>
    </xdr:from>
    <xdr:to>
      <xdr:col>50</xdr:col>
      <xdr:colOff>114300</xdr:colOff>
      <xdr:row>40</xdr:row>
      <xdr:rowOff>77800</xdr:rowOff>
    </xdr:to>
    <xdr:cxnSp macro="">
      <xdr:nvCxnSpPr>
        <xdr:cNvPr id="125" name="直線コネクタ 124"/>
        <xdr:cNvCxnSpPr/>
      </xdr:nvCxnSpPr>
      <xdr:spPr>
        <a:xfrm flipV="1">
          <a:off x="8750300" y="6933000"/>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73556</xdr:rowOff>
    </xdr:from>
    <xdr:ext cx="534377" cy="259045"/>
    <xdr:sp macro="" textlink="">
      <xdr:nvSpPr>
        <xdr:cNvPr id="126" name="n_1aveValue【道路】&#10;一人当たり延長"/>
        <xdr:cNvSpPr txBox="1"/>
      </xdr:nvSpPr>
      <xdr:spPr>
        <a:xfrm>
          <a:off x="93594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27" name="n_2aveValue【道路】&#10;一人当たり延長"/>
        <xdr:cNvSpPr txBox="1"/>
      </xdr:nvSpPr>
      <xdr:spPr>
        <a:xfrm>
          <a:off x="8483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28" name="n_3aveValue【道路】&#10;一人当たり延長"/>
        <xdr:cNvSpPr txBox="1"/>
      </xdr:nvSpPr>
      <xdr:spPr>
        <a:xfrm>
          <a:off x="7594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116927</xdr:rowOff>
    </xdr:from>
    <xdr:ext cx="534377" cy="259045"/>
    <xdr:sp macro="" textlink="">
      <xdr:nvSpPr>
        <xdr:cNvPr id="129" name="n_1mainValue【道路】&#10;一人当たり延長"/>
        <xdr:cNvSpPr txBox="1"/>
      </xdr:nvSpPr>
      <xdr:spPr>
        <a:xfrm>
          <a:off x="9359411" y="697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119727</xdr:rowOff>
    </xdr:from>
    <xdr:ext cx="534377" cy="259045"/>
    <xdr:sp macro="" textlink="">
      <xdr:nvSpPr>
        <xdr:cNvPr id="130" name="n_2mainValue【道路】&#10;一人当たり延長"/>
        <xdr:cNvSpPr txBox="1"/>
      </xdr:nvSpPr>
      <xdr:spPr>
        <a:xfrm>
          <a:off x="8483111" y="697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56" name="直線コネクタ 155"/>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57"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8" name="直線コネクタ 157"/>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9"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0" name="直線コネクタ 15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16164</xdr:rowOff>
    </xdr:from>
    <xdr:ext cx="405111" cy="259045"/>
    <xdr:sp macro="" textlink="">
      <xdr:nvSpPr>
        <xdr:cNvPr id="161" name="【橋りょう・トンネル】&#10;有形固定資産減価償却率平均値テキスト"/>
        <xdr:cNvSpPr txBox="1"/>
      </xdr:nvSpPr>
      <xdr:spPr>
        <a:xfrm>
          <a:off x="4673600" y="996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2" name="フローチャート: 判断 161"/>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3" name="フローチャート: 判断 162"/>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5" name="フローチャート: 判断 164"/>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140244</xdr:rowOff>
    </xdr:from>
    <xdr:to>
      <xdr:col>24</xdr:col>
      <xdr:colOff>114300</xdr:colOff>
      <xdr:row>60</xdr:row>
      <xdr:rowOff>70394</xdr:rowOff>
    </xdr:to>
    <xdr:sp macro="" textlink="">
      <xdr:nvSpPr>
        <xdr:cNvPr id="171" name="楕円 170"/>
        <xdr:cNvSpPr/>
      </xdr:nvSpPr>
      <xdr:spPr>
        <a:xfrm>
          <a:off x="45847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118671</xdr:rowOff>
    </xdr:from>
    <xdr:ext cx="405111" cy="259045"/>
    <xdr:sp macro="" textlink="">
      <xdr:nvSpPr>
        <xdr:cNvPr id="172" name="【橋りょう・トンネル】&#10;有形固定資産減価償却率該当値テキスト"/>
        <xdr:cNvSpPr txBox="1"/>
      </xdr:nvSpPr>
      <xdr:spPr>
        <a:xfrm>
          <a:off x="4673600"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xdr:rowOff>
    </xdr:from>
    <xdr:to>
      <xdr:col>20</xdr:col>
      <xdr:colOff>38100</xdr:colOff>
      <xdr:row>60</xdr:row>
      <xdr:rowOff>103051</xdr:rowOff>
    </xdr:to>
    <xdr:sp macro="" textlink="">
      <xdr:nvSpPr>
        <xdr:cNvPr id="173" name="楕円 172"/>
        <xdr:cNvSpPr/>
      </xdr:nvSpPr>
      <xdr:spPr>
        <a:xfrm>
          <a:off x="3746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19594</xdr:rowOff>
    </xdr:from>
    <xdr:to>
      <xdr:col>24</xdr:col>
      <xdr:colOff>63500</xdr:colOff>
      <xdr:row>60</xdr:row>
      <xdr:rowOff>52251</xdr:rowOff>
    </xdr:to>
    <xdr:cxnSp macro="">
      <xdr:nvCxnSpPr>
        <xdr:cNvPr id="174" name="直線コネクタ 173"/>
        <xdr:cNvCxnSpPr/>
      </xdr:nvCxnSpPr>
      <xdr:spPr>
        <a:xfrm flipV="1">
          <a:off x="3797300" y="103065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32476</xdr:rowOff>
    </xdr:from>
    <xdr:to>
      <xdr:col>15</xdr:col>
      <xdr:colOff>101600</xdr:colOff>
      <xdr:row>60</xdr:row>
      <xdr:rowOff>134076</xdr:rowOff>
    </xdr:to>
    <xdr:sp macro="" textlink="">
      <xdr:nvSpPr>
        <xdr:cNvPr id="175" name="楕円 174"/>
        <xdr:cNvSpPr/>
      </xdr:nvSpPr>
      <xdr:spPr>
        <a:xfrm>
          <a:off x="2857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52251</xdr:rowOff>
    </xdr:from>
    <xdr:to>
      <xdr:col>19</xdr:col>
      <xdr:colOff>177800</xdr:colOff>
      <xdr:row>60</xdr:row>
      <xdr:rowOff>83276</xdr:rowOff>
    </xdr:to>
    <xdr:cxnSp macro="">
      <xdr:nvCxnSpPr>
        <xdr:cNvPr id="176" name="直線コネクタ 175"/>
        <xdr:cNvCxnSpPr/>
      </xdr:nvCxnSpPr>
      <xdr:spPr>
        <a:xfrm flipV="1">
          <a:off x="2908300" y="103392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122844</xdr:rowOff>
    </xdr:from>
    <xdr:ext cx="405111" cy="259045"/>
    <xdr:sp macro="" textlink="">
      <xdr:nvSpPr>
        <xdr:cNvPr id="177" name="n_1aveValue【橋りょう・トンネル】&#10;有形固定資産減価償却率"/>
        <xdr:cNvSpPr txBox="1"/>
      </xdr:nvSpPr>
      <xdr:spPr>
        <a:xfrm>
          <a:off x="35820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8"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79"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94178</xdr:rowOff>
    </xdr:from>
    <xdr:ext cx="405111" cy="259045"/>
    <xdr:sp macro="" textlink="">
      <xdr:nvSpPr>
        <xdr:cNvPr id="180" name="n_1mainValue【橋りょう・トンネル】&#10;有形固定資産減価償却率"/>
        <xdr:cNvSpPr txBox="1"/>
      </xdr:nvSpPr>
      <xdr:spPr>
        <a:xfrm>
          <a:off x="3582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125203</xdr:rowOff>
    </xdr:from>
    <xdr:ext cx="405111" cy="259045"/>
    <xdr:sp macro="" textlink="">
      <xdr:nvSpPr>
        <xdr:cNvPr id="181" name="n_2mainValue【橋りょう・トンネル】&#10;有形固定資産減価償却率"/>
        <xdr:cNvSpPr txBox="1"/>
      </xdr:nvSpPr>
      <xdr:spPr>
        <a:xfrm>
          <a:off x="2705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3" name="テキスト ボックス 19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5" name="テキスト ボックス 19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7" name="テキスト ボックス 19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9" name="テキスト ボックス 19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1" name="テキスト ボックス 20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05" name="直線コネクタ 204"/>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06" name="【橋りょう・トンネル】&#10;一人当たり有形固定資産（償却資産）額最小値テキスト"/>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07" name="直線コネクタ 206"/>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08" name="【橋りょう・トンネル】&#10;一人当たり有形固定資産（償却資産）額最大値テキスト"/>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09" name="直線コネクタ 208"/>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126213</xdr:rowOff>
    </xdr:from>
    <xdr:ext cx="599010" cy="259045"/>
    <xdr:sp macro="" textlink="">
      <xdr:nvSpPr>
        <xdr:cNvPr id="210" name="【橋りょう・トンネル】&#10;一人当たり有形固定資産（償却資産）額平均値テキスト"/>
        <xdr:cNvSpPr txBox="1"/>
      </xdr:nvSpPr>
      <xdr:spPr>
        <a:xfrm>
          <a:off x="10515600" y="10584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11" name="フローチャート: 判断 210"/>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12" name="フローチャート: 判断 211"/>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13" name="フローチャート: 判断 212"/>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14" name="フローチャート: 判断 213"/>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77308</xdr:rowOff>
    </xdr:from>
    <xdr:to>
      <xdr:col>55</xdr:col>
      <xdr:colOff>50800</xdr:colOff>
      <xdr:row>64</xdr:row>
      <xdr:rowOff>7458</xdr:rowOff>
    </xdr:to>
    <xdr:sp macro="" textlink="">
      <xdr:nvSpPr>
        <xdr:cNvPr id="220" name="楕円 219"/>
        <xdr:cNvSpPr/>
      </xdr:nvSpPr>
      <xdr:spPr>
        <a:xfrm>
          <a:off x="10426700" y="108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163685</xdr:rowOff>
    </xdr:from>
    <xdr:ext cx="599010" cy="259045"/>
    <xdr:sp macro="" textlink="">
      <xdr:nvSpPr>
        <xdr:cNvPr id="221" name="【橋りょう・トンネル】&#10;一人当たり有形固定資産（償却資産）額該当値テキスト"/>
        <xdr:cNvSpPr txBox="1"/>
      </xdr:nvSpPr>
      <xdr:spPr>
        <a:xfrm>
          <a:off x="10515600" y="1079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78741</xdr:rowOff>
    </xdr:from>
    <xdr:to>
      <xdr:col>50</xdr:col>
      <xdr:colOff>165100</xdr:colOff>
      <xdr:row>64</xdr:row>
      <xdr:rowOff>8891</xdr:rowOff>
    </xdr:to>
    <xdr:sp macro="" textlink="">
      <xdr:nvSpPr>
        <xdr:cNvPr id="222" name="楕円 221"/>
        <xdr:cNvSpPr/>
      </xdr:nvSpPr>
      <xdr:spPr>
        <a:xfrm>
          <a:off x="9588500" y="108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128108</xdr:rowOff>
    </xdr:from>
    <xdr:to>
      <xdr:col>55</xdr:col>
      <xdr:colOff>0</xdr:colOff>
      <xdr:row>63</xdr:row>
      <xdr:rowOff>129541</xdr:rowOff>
    </xdr:to>
    <xdr:cxnSp macro="">
      <xdr:nvCxnSpPr>
        <xdr:cNvPr id="223" name="直線コネクタ 222"/>
        <xdr:cNvCxnSpPr/>
      </xdr:nvCxnSpPr>
      <xdr:spPr>
        <a:xfrm flipV="1">
          <a:off x="9639300" y="10929458"/>
          <a:ext cx="8382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79821</xdr:rowOff>
    </xdr:from>
    <xdr:to>
      <xdr:col>46</xdr:col>
      <xdr:colOff>38100</xdr:colOff>
      <xdr:row>64</xdr:row>
      <xdr:rowOff>9971</xdr:rowOff>
    </xdr:to>
    <xdr:sp macro="" textlink="">
      <xdr:nvSpPr>
        <xdr:cNvPr id="224" name="楕円 223"/>
        <xdr:cNvSpPr/>
      </xdr:nvSpPr>
      <xdr:spPr>
        <a:xfrm>
          <a:off x="8699500" y="1088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129541</xdr:rowOff>
    </xdr:from>
    <xdr:to>
      <xdr:col>50</xdr:col>
      <xdr:colOff>114300</xdr:colOff>
      <xdr:row>63</xdr:row>
      <xdr:rowOff>130621</xdr:rowOff>
    </xdr:to>
    <xdr:cxnSp macro="">
      <xdr:nvCxnSpPr>
        <xdr:cNvPr id="225" name="直線コネクタ 224"/>
        <xdr:cNvCxnSpPr/>
      </xdr:nvCxnSpPr>
      <xdr:spPr>
        <a:xfrm flipV="1">
          <a:off x="8750300" y="10930891"/>
          <a:ext cx="8890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37151</xdr:rowOff>
    </xdr:from>
    <xdr:ext cx="599010" cy="259045"/>
    <xdr:sp macro="" textlink="">
      <xdr:nvSpPr>
        <xdr:cNvPr id="226" name="n_1aveValue【橋りょう・トンネル】&#10;一人当たり有形固定資産（償却資産）額"/>
        <xdr:cNvSpPr txBox="1"/>
      </xdr:nvSpPr>
      <xdr:spPr>
        <a:xfrm>
          <a:off x="93270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27" name="n_2aveValue【橋りょう・トンネル】&#10;一人当たり有形固定資産（償却資産）額"/>
        <xdr:cNvSpPr txBox="1"/>
      </xdr:nvSpPr>
      <xdr:spPr>
        <a:xfrm>
          <a:off x="8450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28" name="n_3aveValue【橋りょう・トンネル】&#10;一人当たり有形固定資産（償却資産）額"/>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18</xdr:rowOff>
    </xdr:from>
    <xdr:ext cx="599010" cy="259045"/>
    <xdr:sp macro="" textlink="">
      <xdr:nvSpPr>
        <xdr:cNvPr id="229" name="n_1mainValue【橋りょう・トンネル】&#10;一人当たり有形固定資産（償却資産）額"/>
        <xdr:cNvSpPr txBox="1"/>
      </xdr:nvSpPr>
      <xdr:spPr>
        <a:xfrm>
          <a:off x="9327095" y="1097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1098</xdr:rowOff>
    </xdr:from>
    <xdr:ext cx="599010" cy="259045"/>
    <xdr:sp macro="" textlink="">
      <xdr:nvSpPr>
        <xdr:cNvPr id="230" name="n_2mainValue【橋りょう・トンネル】&#10;一人当たり有形固定資産（償却資産）額"/>
        <xdr:cNvSpPr txBox="1"/>
      </xdr:nvSpPr>
      <xdr:spPr>
        <a:xfrm>
          <a:off x="8450795" y="109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55" name="直線コネクタ 254"/>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56" name="【公営住宅】&#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57" name="直線コネクタ 256"/>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60" name="【公営住宅】&#10;有形固定資産減価償却率平均値テキスト"/>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1" name="フローチャート: 判断 260"/>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62" name="フローチャート: 判断 261"/>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63" name="フローチャート: 判断 262"/>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64" name="フローチャート: 判断 263"/>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70" name="楕円 269"/>
        <xdr:cNvSpPr/>
      </xdr:nvSpPr>
      <xdr:spPr>
        <a:xfrm>
          <a:off x="45847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78122</xdr:rowOff>
    </xdr:from>
    <xdr:ext cx="405111" cy="259045"/>
    <xdr:sp macro="" textlink="">
      <xdr:nvSpPr>
        <xdr:cNvPr id="271" name="【公営住宅】&#10;有形固定資産減価償却率該当値テキスト"/>
        <xdr:cNvSpPr txBox="1"/>
      </xdr:nvSpPr>
      <xdr:spPr>
        <a:xfrm>
          <a:off x="4673600"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126364</xdr:rowOff>
    </xdr:from>
    <xdr:to>
      <xdr:col>20</xdr:col>
      <xdr:colOff>38100</xdr:colOff>
      <xdr:row>82</xdr:row>
      <xdr:rowOff>56514</xdr:rowOff>
    </xdr:to>
    <xdr:sp macro="" textlink="">
      <xdr:nvSpPr>
        <xdr:cNvPr id="272" name="楕円 271"/>
        <xdr:cNvSpPr/>
      </xdr:nvSpPr>
      <xdr:spPr>
        <a:xfrm>
          <a:off x="3746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150495</xdr:rowOff>
    </xdr:from>
    <xdr:to>
      <xdr:col>24</xdr:col>
      <xdr:colOff>63500</xdr:colOff>
      <xdr:row>82</xdr:row>
      <xdr:rowOff>5714</xdr:rowOff>
    </xdr:to>
    <xdr:cxnSp macro="">
      <xdr:nvCxnSpPr>
        <xdr:cNvPr id="273" name="直線コネクタ 272"/>
        <xdr:cNvCxnSpPr/>
      </xdr:nvCxnSpPr>
      <xdr:spPr>
        <a:xfrm flipV="1">
          <a:off x="3797300" y="1403794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36830</xdr:rowOff>
    </xdr:from>
    <xdr:to>
      <xdr:col>15</xdr:col>
      <xdr:colOff>101600</xdr:colOff>
      <xdr:row>78</xdr:row>
      <xdr:rowOff>138430</xdr:rowOff>
    </xdr:to>
    <xdr:sp macro="" textlink="">
      <xdr:nvSpPr>
        <xdr:cNvPr id="274" name="楕円 273"/>
        <xdr:cNvSpPr/>
      </xdr:nvSpPr>
      <xdr:spPr>
        <a:xfrm>
          <a:off x="2857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87630</xdr:rowOff>
    </xdr:from>
    <xdr:to>
      <xdr:col>19</xdr:col>
      <xdr:colOff>177800</xdr:colOff>
      <xdr:row>82</xdr:row>
      <xdr:rowOff>5714</xdr:rowOff>
    </xdr:to>
    <xdr:cxnSp macro="">
      <xdr:nvCxnSpPr>
        <xdr:cNvPr id="275" name="直線コネクタ 274"/>
        <xdr:cNvCxnSpPr/>
      </xdr:nvCxnSpPr>
      <xdr:spPr>
        <a:xfrm>
          <a:off x="2908300" y="13460730"/>
          <a:ext cx="889000" cy="60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76" name="n_1aveValue【公営住宅】&#10;有形固定資産減価償却率"/>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277" name="n_2aveValue【公営住宅】&#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78" name="n_3aveValue【公営住宅】&#10;有形固定資産減価償却率"/>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47641</xdr:rowOff>
    </xdr:from>
    <xdr:ext cx="405111" cy="259045"/>
    <xdr:sp macro="" textlink="">
      <xdr:nvSpPr>
        <xdr:cNvPr id="279" name="n_1mainValue【公営住宅】&#10;有形固定資産減価償却率"/>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154957</xdr:rowOff>
    </xdr:from>
    <xdr:ext cx="405111" cy="259045"/>
    <xdr:sp macro="" textlink="">
      <xdr:nvSpPr>
        <xdr:cNvPr id="280" name="n_2mainValue【公営住宅】&#10;有形固定資産減価償却率"/>
        <xdr:cNvSpPr txBox="1"/>
      </xdr:nvSpPr>
      <xdr:spPr>
        <a:xfrm>
          <a:off x="2705744" y="1318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04" name="直線コネクタ 303"/>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05"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06" name="直線コネクタ 305"/>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07" name="【公営住宅】&#10;一人当たり面積最大値テキスト"/>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08" name="直線コネクタ 307"/>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110762</xdr:rowOff>
    </xdr:from>
    <xdr:ext cx="469744" cy="259045"/>
    <xdr:sp macro="" textlink="">
      <xdr:nvSpPr>
        <xdr:cNvPr id="309" name="【公営住宅】&#10;一人当たり面積平均値テキスト"/>
        <xdr:cNvSpPr txBox="1"/>
      </xdr:nvSpPr>
      <xdr:spPr>
        <a:xfrm>
          <a:off x="10515600" y="14341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10" name="フローチャート: 判断 309"/>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11" name="フローチャート: 判断 310"/>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12" name="フローチャート: 判断 311"/>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13" name="フローチャート: 判断 312"/>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122937</xdr:rowOff>
    </xdr:from>
    <xdr:to>
      <xdr:col>55</xdr:col>
      <xdr:colOff>50800</xdr:colOff>
      <xdr:row>86</xdr:row>
      <xdr:rowOff>53087</xdr:rowOff>
    </xdr:to>
    <xdr:sp macro="" textlink="">
      <xdr:nvSpPr>
        <xdr:cNvPr id="319" name="楕円 318"/>
        <xdr:cNvSpPr/>
      </xdr:nvSpPr>
      <xdr:spPr>
        <a:xfrm>
          <a:off x="10426700" y="14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37864</xdr:rowOff>
    </xdr:from>
    <xdr:ext cx="469744" cy="259045"/>
    <xdr:sp macro="" textlink="">
      <xdr:nvSpPr>
        <xdr:cNvPr id="320" name="【公営住宅】&#10;一人当たり面積該当値テキスト"/>
        <xdr:cNvSpPr txBox="1"/>
      </xdr:nvSpPr>
      <xdr:spPr>
        <a:xfrm>
          <a:off x="10515600" y="1461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128651</xdr:rowOff>
    </xdr:from>
    <xdr:to>
      <xdr:col>50</xdr:col>
      <xdr:colOff>165100</xdr:colOff>
      <xdr:row>86</xdr:row>
      <xdr:rowOff>58801</xdr:rowOff>
    </xdr:to>
    <xdr:sp macro="" textlink="">
      <xdr:nvSpPr>
        <xdr:cNvPr id="321" name="楕円 320"/>
        <xdr:cNvSpPr/>
      </xdr:nvSpPr>
      <xdr:spPr>
        <a:xfrm>
          <a:off x="9588500" y="1470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2287</xdr:rowOff>
    </xdr:from>
    <xdr:to>
      <xdr:col>55</xdr:col>
      <xdr:colOff>0</xdr:colOff>
      <xdr:row>86</xdr:row>
      <xdr:rowOff>8001</xdr:rowOff>
    </xdr:to>
    <xdr:cxnSp macro="">
      <xdr:nvCxnSpPr>
        <xdr:cNvPr id="322" name="直線コネクタ 321"/>
        <xdr:cNvCxnSpPr/>
      </xdr:nvCxnSpPr>
      <xdr:spPr>
        <a:xfrm flipV="1">
          <a:off x="9639300" y="14746987"/>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134365</xdr:rowOff>
    </xdr:from>
    <xdr:to>
      <xdr:col>46</xdr:col>
      <xdr:colOff>38100</xdr:colOff>
      <xdr:row>86</xdr:row>
      <xdr:rowOff>64515</xdr:rowOff>
    </xdr:to>
    <xdr:sp macro="" textlink="">
      <xdr:nvSpPr>
        <xdr:cNvPr id="323" name="楕円 322"/>
        <xdr:cNvSpPr/>
      </xdr:nvSpPr>
      <xdr:spPr>
        <a:xfrm>
          <a:off x="8699500" y="147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8001</xdr:rowOff>
    </xdr:from>
    <xdr:to>
      <xdr:col>50</xdr:col>
      <xdr:colOff>114300</xdr:colOff>
      <xdr:row>86</xdr:row>
      <xdr:rowOff>13715</xdr:rowOff>
    </xdr:to>
    <xdr:cxnSp macro="">
      <xdr:nvCxnSpPr>
        <xdr:cNvPr id="324" name="直線コネクタ 323"/>
        <xdr:cNvCxnSpPr/>
      </xdr:nvCxnSpPr>
      <xdr:spPr>
        <a:xfrm flipV="1">
          <a:off x="8750300" y="1475270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49801</xdr:rowOff>
    </xdr:from>
    <xdr:ext cx="469744" cy="259045"/>
    <xdr:sp macro="" textlink="">
      <xdr:nvSpPr>
        <xdr:cNvPr id="325" name="n_1aveValue【公営住宅】&#10;一人当たり面積"/>
        <xdr:cNvSpPr txBox="1"/>
      </xdr:nvSpPr>
      <xdr:spPr>
        <a:xfrm>
          <a:off x="93917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43324</xdr:rowOff>
    </xdr:from>
    <xdr:ext cx="469744" cy="259045"/>
    <xdr:sp macro="" textlink="">
      <xdr:nvSpPr>
        <xdr:cNvPr id="326" name="n_2aveValue【公営住宅】&#10;一人当たり面積"/>
        <xdr:cNvSpPr txBox="1"/>
      </xdr:nvSpPr>
      <xdr:spPr>
        <a:xfrm>
          <a:off x="8515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27" name="n_3aveValue【公営住宅】&#10;一人当たり面積"/>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49928</xdr:rowOff>
    </xdr:from>
    <xdr:ext cx="469744" cy="259045"/>
    <xdr:sp macro="" textlink="">
      <xdr:nvSpPr>
        <xdr:cNvPr id="328" name="n_1mainValue【公営住宅】&#10;一人当たり面積"/>
        <xdr:cNvSpPr txBox="1"/>
      </xdr:nvSpPr>
      <xdr:spPr>
        <a:xfrm>
          <a:off x="9391727" y="1479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55642</xdr:rowOff>
    </xdr:from>
    <xdr:ext cx="469744" cy="259045"/>
    <xdr:sp macro="" textlink="">
      <xdr:nvSpPr>
        <xdr:cNvPr id="329" name="n_2mainValue【公営住宅】&#10;一人当たり面積"/>
        <xdr:cNvSpPr txBox="1"/>
      </xdr:nvSpPr>
      <xdr:spPr>
        <a:xfrm>
          <a:off x="8515427"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6" name="直線コネクタ 35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7" name="テキスト ボックス 35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8" name="直線コネクタ 35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9" name="テキスト ボックス 35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0" name="直線コネクタ 35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1" name="テキスト ボックス 36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2" name="直線コネクタ 36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3" name="テキスト ボックス 36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4" name="直線コネクタ 36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5" name="テキスト ボックス 36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6" name="直線コネクタ 36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7" name="テキスト ボックス 36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71" name="直線コネクタ 370"/>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72" name="【認定こども園・幼稚園・保育所】&#10;有形固定資産減価償却率最小値テキスト"/>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73" name="直線コネクタ 372"/>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5" name="直線コネクタ 37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76" name="【認定こども園・幼稚園・保育所】&#10;有形固定資産減価償却率平均値テキスト"/>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77" name="フローチャート: 判断 376"/>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78" name="フローチャート: 判断 377"/>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79" name="フローチャート: 判断 378"/>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80" name="フローチャート: 判断 379"/>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35197</xdr:rowOff>
    </xdr:from>
    <xdr:to>
      <xdr:col>85</xdr:col>
      <xdr:colOff>177800</xdr:colOff>
      <xdr:row>34</xdr:row>
      <xdr:rowOff>136797</xdr:rowOff>
    </xdr:to>
    <xdr:sp macro="" textlink="">
      <xdr:nvSpPr>
        <xdr:cNvPr id="386" name="楕円 385"/>
        <xdr:cNvSpPr/>
      </xdr:nvSpPr>
      <xdr:spPr>
        <a:xfrm>
          <a:off x="162687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58074</xdr:rowOff>
    </xdr:from>
    <xdr:ext cx="405111" cy="259045"/>
    <xdr:sp macro="" textlink="">
      <xdr:nvSpPr>
        <xdr:cNvPr id="387" name="【認定こども園・幼稚園・保育所】&#10;有形固定資産減価償却率該当値テキスト"/>
        <xdr:cNvSpPr txBox="1"/>
      </xdr:nvSpPr>
      <xdr:spPr>
        <a:xfrm>
          <a:off x="16357600" y="571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110308</xdr:rowOff>
    </xdr:from>
    <xdr:to>
      <xdr:col>81</xdr:col>
      <xdr:colOff>101600</xdr:colOff>
      <xdr:row>35</xdr:row>
      <xdr:rowOff>40458</xdr:rowOff>
    </xdr:to>
    <xdr:sp macro="" textlink="">
      <xdr:nvSpPr>
        <xdr:cNvPr id="388" name="楕円 387"/>
        <xdr:cNvSpPr/>
      </xdr:nvSpPr>
      <xdr:spPr>
        <a:xfrm>
          <a:off x="15430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85997</xdr:rowOff>
    </xdr:from>
    <xdr:to>
      <xdr:col>85</xdr:col>
      <xdr:colOff>127000</xdr:colOff>
      <xdr:row>34</xdr:row>
      <xdr:rowOff>161108</xdr:rowOff>
    </xdr:to>
    <xdr:cxnSp macro="">
      <xdr:nvCxnSpPr>
        <xdr:cNvPr id="389" name="直線コネクタ 388"/>
        <xdr:cNvCxnSpPr/>
      </xdr:nvCxnSpPr>
      <xdr:spPr>
        <a:xfrm flipV="1">
          <a:off x="15481300" y="5915297"/>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40096</xdr:rowOff>
    </xdr:from>
    <xdr:to>
      <xdr:col>76</xdr:col>
      <xdr:colOff>165100</xdr:colOff>
      <xdr:row>34</xdr:row>
      <xdr:rowOff>141696</xdr:rowOff>
    </xdr:to>
    <xdr:sp macro="" textlink="">
      <xdr:nvSpPr>
        <xdr:cNvPr id="390" name="楕円 389"/>
        <xdr:cNvSpPr/>
      </xdr:nvSpPr>
      <xdr:spPr>
        <a:xfrm>
          <a:off x="14541500" y="586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90896</xdr:rowOff>
    </xdr:from>
    <xdr:to>
      <xdr:col>81</xdr:col>
      <xdr:colOff>50800</xdr:colOff>
      <xdr:row>34</xdr:row>
      <xdr:rowOff>161108</xdr:rowOff>
    </xdr:to>
    <xdr:cxnSp macro="">
      <xdr:nvCxnSpPr>
        <xdr:cNvPr id="391" name="直線コネクタ 390"/>
        <xdr:cNvCxnSpPr/>
      </xdr:nvCxnSpPr>
      <xdr:spPr>
        <a:xfrm>
          <a:off x="14592300" y="5920196"/>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57711</xdr:rowOff>
    </xdr:from>
    <xdr:ext cx="405111" cy="259045"/>
    <xdr:sp macro="" textlink="">
      <xdr:nvSpPr>
        <xdr:cNvPr id="392" name="n_1aveValue【認定こども園・幼稚園・保育所】&#10;有形固定資産減価償却率"/>
        <xdr:cNvSpPr txBox="1"/>
      </xdr:nvSpPr>
      <xdr:spPr>
        <a:xfrm>
          <a:off x="152660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393" name="n_2aveValue【認定こども園・幼稚園・保育所】&#10;有形固定資産減価償却率"/>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394" name="n_3ave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56985</xdr:rowOff>
    </xdr:from>
    <xdr:ext cx="405111" cy="259045"/>
    <xdr:sp macro="" textlink="">
      <xdr:nvSpPr>
        <xdr:cNvPr id="395" name="n_1mainValue【認定こども園・幼稚園・保育所】&#10;有形固定資産減価償却率"/>
        <xdr:cNvSpPr txBox="1"/>
      </xdr:nvSpPr>
      <xdr:spPr>
        <a:xfrm>
          <a:off x="15266044" y="571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158223</xdr:rowOff>
    </xdr:from>
    <xdr:ext cx="405111" cy="259045"/>
    <xdr:sp macro="" textlink="">
      <xdr:nvSpPr>
        <xdr:cNvPr id="396" name="n_2mainValue【認定こども園・幼稚園・保育所】&#10;有形固定資産減価償却率"/>
        <xdr:cNvSpPr txBox="1"/>
      </xdr:nvSpPr>
      <xdr:spPr>
        <a:xfrm>
          <a:off x="14389744" y="564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18" name="直線コネクタ 417"/>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19"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20" name="直線コネクタ 419"/>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21"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22" name="直線コネクタ 421"/>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423" name="【認定こども園・幼稚園・保育所】&#10;一人当たり面積平均値テキスト"/>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24" name="フローチャート: 判断 423"/>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25" name="フローチャート: 判断 424"/>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26" name="フローチャート: 判断 425"/>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27" name="フローチャート: 判断 426"/>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433" name="楕円 432"/>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8907</xdr:rowOff>
    </xdr:from>
    <xdr:ext cx="469744" cy="259045"/>
    <xdr:sp macro="" textlink="">
      <xdr:nvSpPr>
        <xdr:cNvPr id="434" name="【認定こども園・幼稚園・保育所】&#10;一人当たり面積該当値テキスト"/>
        <xdr:cNvSpPr txBox="1"/>
      </xdr:nvSpPr>
      <xdr:spPr>
        <a:xfrm>
          <a:off x="22199600" y="68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96266</xdr:rowOff>
    </xdr:from>
    <xdr:to>
      <xdr:col>112</xdr:col>
      <xdr:colOff>38100</xdr:colOff>
      <xdr:row>41</xdr:row>
      <xdr:rowOff>26416</xdr:rowOff>
    </xdr:to>
    <xdr:sp macro="" textlink="">
      <xdr:nvSpPr>
        <xdr:cNvPr id="435" name="楕円 434"/>
        <xdr:cNvSpPr/>
      </xdr:nvSpPr>
      <xdr:spPr>
        <a:xfrm>
          <a:off x="212725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147066</xdr:rowOff>
    </xdr:to>
    <xdr:cxnSp macro="">
      <xdr:nvCxnSpPr>
        <xdr:cNvPr id="436" name="直線コネクタ 435"/>
        <xdr:cNvCxnSpPr/>
      </xdr:nvCxnSpPr>
      <xdr:spPr>
        <a:xfrm flipV="1">
          <a:off x="21323300" y="700278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66548</xdr:rowOff>
    </xdr:from>
    <xdr:to>
      <xdr:col>107</xdr:col>
      <xdr:colOff>101600</xdr:colOff>
      <xdr:row>40</xdr:row>
      <xdr:rowOff>168148</xdr:rowOff>
    </xdr:to>
    <xdr:sp macro="" textlink="">
      <xdr:nvSpPr>
        <xdr:cNvPr id="437" name="楕円 436"/>
        <xdr:cNvSpPr/>
      </xdr:nvSpPr>
      <xdr:spPr>
        <a:xfrm>
          <a:off x="20383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117348</xdr:rowOff>
    </xdr:from>
    <xdr:to>
      <xdr:col>111</xdr:col>
      <xdr:colOff>177800</xdr:colOff>
      <xdr:row>40</xdr:row>
      <xdr:rowOff>147066</xdr:rowOff>
    </xdr:to>
    <xdr:cxnSp macro="">
      <xdr:nvCxnSpPr>
        <xdr:cNvPr id="438" name="直線コネクタ 437"/>
        <xdr:cNvCxnSpPr/>
      </xdr:nvCxnSpPr>
      <xdr:spPr>
        <a:xfrm>
          <a:off x="20434300" y="697534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58945</xdr:rowOff>
    </xdr:from>
    <xdr:ext cx="469744" cy="259045"/>
    <xdr:sp macro="" textlink="">
      <xdr:nvSpPr>
        <xdr:cNvPr id="439" name="n_1aveValue【認定こども園・幼稚園・保育所】&#10;一人当たり面積"/>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440" name="n_2aveValue【認定こども園・幼稚園・保育所】&#10;一人当たり面積"/>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441" name="n_3aveValue【認定こども園・幼稚園・保育所】&#10;一人当たり面積"/>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17543</xdr:rowOff>
    </xdr:from>
    <xdr:ext cx="469744" cy="259045"/>
    <xdr:sp macro="" textlink="">
      <xdr:nvSpPr>
        <xdr:cNvPr id="442" name="n_1mainValue【認定こども園・幼稚園・保育所】&#10;一人当たり面積"/>
        <xdr:cNvSpPr txBox="1"/>
      </xdr:nvSpPr>
      <xdr:spPr>
        <a:xfrm>
          <a:off x="21075727" y="704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159275</xdr:rowOff>
    </xdr:from>
    <xdr:ext cx="469744" cy="259045"/>
    <xdr:sp macro="" textlink="">
      <xdr:nvSpPr>
        <xdr:cNvPr id="443" name="n_2mainValue【認定こども園・幼稚園・保育所】&#10;一人当たり面積"/>
        <xdr:cNvSpPr txBox="1"/>
      </xdr:nvSpPr>
      <xdr:spPr>
        <a:xfrm>
          <a:off x="20199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69" name="直線コネクタ 468"/>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70" name="【学校施設】&#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71" name="直線コネクタ 470"/>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72"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73" name="直線コネクタ 472"/>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74" name="【学校施設】&#10;有形固定資産減価償却率平均値テキスト"/>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5" name="フローチャート: 判断 474"/>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76" name="フローチャート: 判断 475"/>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477" name="フローチャート: 判断 476"/>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478" name="フローチャート: 判断 477"/>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484" name="楕円 483"/>
        <xdr:cNvSpPr/>
      </xdr:nvSpPr>
      <xdr:spPr>
        <a:xfrm>
          <a:off x="162687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130101</xdr:rowOff>
    </xdr:from>
    <xdr:ext cx="405111" cy="259045"/>
    <xdr:sp macro="" textlink="">
      <xdr:nvSpPr>
        <xdr:cNvPr id="485" name="【学校施設】&#10;有形固定資産減価償却率該当値テキスト"/>
        <xdr:cNvSpPr txBox="1"/>
      </xdr:nvSpPr>
      <xdr:spPr>
        <a:xfrm>
          <a:off x="16357600"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22678</xdr:rowOff>
    </xdr:from>
    <xdr:to>
      <xdr:col>81</xdr:col>
      <xdr:colOff>101600</xdr:colOff>
      <xdr:row>60</xdr:row>
      <xdr:rowOff>124278</xdr:rowOff>
    </xdr:to>
    <xdr:sp macro="" textlink="">
      <xdr:nvSpPr>
        <xdr:cNvPr id="486" name="楕円 485"/>
        <xdr:cNvSpPr/>
      </xdr:nvSpPr>
      <xdr:spPr>
        <a:xfrm>
          <a:off x="15430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31024</xdr:rowOff>
    </xdr:from>
    <xdr:to>
      <xdr:col>85</xdr:col>
      <xdr:colOff>127000</xdr:colOff>
      <xdr:row>60</xdr:row>
      <xdr:rowOff>73478</xdr:rowOff>
    </xdr:to>
    <xdr:cxnSp macro="">
      <xdr:nvCxnSpPr>
        <xdr:cNvPr id="487" name="直線コネクタ 486"/>
        <xdr:cNvCxnSpPr/>
      </xdr:nvCxnSpPr>
      <xdr:spPr>
        <a:xfrm flipV="1">
          <a:off x="15481300" y="1031802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65133</xdr:rowOff>
    </xdr:from>
    <xdr:to>
      <xdr:col>76</xdr:col>
      <xdr:colOff>165100</xdr:colOff>
      <xdr:row>60</xdr:row>
      <xdr:rowOff>166733</xdr:rowOff>
    </xdr:to>
    <xdr:sp macro="" textlink="">
      <xdr:nvSpPr>
        <xdr:cNvPr id="488" name="楕円 487"/>
        <xdr:cNvSpPr/>
      </xdr:nvSpPr>
      <xdr:spPr>
        <a:xfrm>
          <a:off x="14541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73478</xdr:rowOff>
    </xdr:from>
    <xdr:to>
      <xdr:col>81</xdr:col>
      <xdr:colOff>50800</xdr:colOff>
      <xdr:row>60</xdr:row>
      <xdr:rowOff>115933</xdr:rowOff>
    </xdr:to>
    <xdr:cxnSp macro="">
      <xdr:nvCxnSpPr>
        <xdr:cNvPr id="489" name="直線コネクタ 488"/>
        <xdr:cNvCxnSpPr/>
      </xdr:nvCxnSpPr>
      <xdr:spPr>
        <a:xfrm flipV="1">
          <a:off x="14592300" y="1036047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90"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491" name="n_2aveValue【学校施設】&#10;有形固定資産減価償却率"/>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492" name="n_3aveValue【学校施設】&#10;有形固定資産減価償却率"/>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115405</xdr:rowOff>
    </xdr:from>
    <xdr:ext cx="405111" cy="259045"/>
    <xdr:sp macro="" textlink="">
      <xdr:nvSpPr>
        <xdr:cNvPr id="493" name="n_1mainValue【学校施設】&#10;有形固定資産減価償却率"/>
        <xdr:cNvSpPr txBox="1"/>
      </xdr:nvSpPr>
      <xdr:spPr>
        <a:xfrm>
          <a:off x="152660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157860</xdr:rowOff>
    </xdr:from>
    <xdr:ext cx="405111" cy="259045"/>
    <xdr:sp macro="" textlink="">
      <xdr:nvSpPr>
        <xdr:cNvPr id="494" name="n_2mainValue【学校施設】&#10;有形固定資産減価償却率"/>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19" name="直線コネクタ 518"/>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20" name="【学校施設】&#10;一人当たり面積最小値テキスト"/>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21" name="直線コネクタ 520"/>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22" name="【学校施設】&#10;一人当たり面積最大値テキスト"/>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23" name="直線コネクタ 522"/>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127906</xdr:rowOff>
    </xdr:from>
    <xdr:ext cx="469744" cy="259045"/>
    <xdr:sp macro="" textlink="">
      <xdr:nvSpPr>
        <xdr:cNvPr id="524" name="【学校施設】&#10;一人当たり面積平均値テキスト"/>
        <xdr:cNvSpPr txBox="1"/>
      </xdr:nvSpPr>
      <xdr:spPr>
        <a:xfrm>
          <a:off x="22199600" y="1041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25" name="フローチャート: 判断 524"/>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26" name="フローチャート: 判断 525"/>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27" name="フローチャート: 判断 526"/>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28" name="フローチャート: 判断 527"/>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129413</xdr:rowOff>
    </xdr:from>
    <xdr:to>
      <xdr:col>116</xdr:col>
      <xdr:colOff>114300</xdr:colOff>
      <xdr:row>62</xdr:row>
      <xdr:rowOff>59563</xdr:rowOff>
    </xdr:to>
    <xdr:sp macro="" textlink="">
      <xdr:nvSpPr>
        <xdr:cNvPr id="534" name="楕円 533"/>
        <xdr:cNvSpPr/>
      </xdr:nvSpPr>
      <xdr:spPr>
        <a:xfrm>
          <a:off x="22110700" y="105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107840</xdr:rowOff>
    </xdr:from>
    <xdr:ext cx="469744" cy="259045"/>
    <xdr:sp macro="" textlink="">
      <xdr:nvSpPr>
        <xdr:cNvPr id="535" name="【学校施設】&#10;一人当たり面積該当値テキスト"/>
        <xdr:cNvSpPr txBox="1"/>
      </xdr:nvSpPr>
      <xdr:spPr>
        <a:xfrm>
          <a:off x="22199600" y="1056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147701</xdr:rowOff>
    </xdr:from>
    <xdr:to>
      <xdr:col>112</xdr:col>
      <xdr:colOff>38100</xdr:colOff>
      <xdr:row>62</xdr:row>
      <xdr:rowOff>77851</xdr:rowOff>
    </xdr:to>
    <xdr:sp macro="" textlink="">
      <xdr:nvSpPr>
        <xdr:cNvPr id="536" name="楕円 535"/>
        <xdr:cNvSpPr/>
      </xdr:nvSpPr>
      <xdr:spPr>
        <a:xfrm>
          <a:off x="21272500" y="1060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8763</xdr:rowOff>
    </xdr:from>
    <xdr:to>
      <xdr:col>116</xdr:col>
      <xdr:colOff>63500</xdr:colOff>
      <xdr:row>62</xdr:row>
      <xdr:rowOff>27051</xdr:rowOff>
    </xdr:to>
    <xdr:cxnSp macro="">
      <xdr:nvCxnSpPr>
        <xdr:cNvPr id="537" name="直線コネクタ 536"/>
        <xdr:cNvCxnSpPr/>
      </xdr:nvCxnSpPr>
      <xdr:spPr>
        <a:xfrm flipV="1">
          <a:off x="21323300" y="10638663"/>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156464</xdr:rowOff>
    </xdr:from>
    <xdr:to>
      <xdr:col>107</xdr:col>
      <xdr:colOff>101600</xdr:colOff>
      <xdr:row>62</xdr:row>
      <xdr:rowOff>86614</xdr:rowOff>
    </xdr:to>
    <xdr:sp macro="" textlink="">
      <xdr:nvSpPr>
        <xdr:cNvPr id="538" name="楕円 537"/>
        <xdr:cNvSpPr/>
      </xdr:nvSpPr>
      <xdr:spPr>
        <a:xfrm>
          <a:off x="20383500" y="1061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27051</xdr:rowOff>
    </xdr:from>
    <xdr:to>
      <xdr:col>111</xdr:col>
      <xdr:colOff>177800</xdr:colOff>
      <xdr:row>62</xdr:row>
      <xdr:rowOff>35814</xdr:rowOff>
    </xdr:to>
    <xdr:cxnSp macro="">
      <xdr:nvCxnSpPr>
        <xdr:cNvPr id="539" name="直線コネクタ 538"/>
        <xdr:cNvCxnSpPr/>
      </xdr:nvCxnSpPr>
      <xdr:spPr>
        <a:xfrm flipV="1">
          <a:off x="20434300" y="1065695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39895</xdr:rowOff>
    </xdr:from>
    <xdr:ext cx="469744" cy="259045"/>
    <xdr:sp macro="" textlink="">
      <xdr:nvSpPr>
        <xdr:cNvPr id="540" name="n_1aveValue【学校施設】&#10;一人当たり面積"/>
        <xdr:cNvSpPr txBox="1"/>
      </xdr:nvSpPr>
      <xdr:spPr>
        <a:xfrm>
          <a:off x="210757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34180</xdr:rowOff>
    </xdr:from>
    <xdr:ext cx="469744" cy="259045"/>
    <xdr:sp macro="" textlink="">
      <xdr:nvSpPr>
        <xdr:cNvPr id="541" name="n_2aveValue【学校施設】&#10;一人当たり面積"/>
        <xdr:cNvSpPr txBox="1"/>
      </xdr:nvSpPr>
      <xdr:spPr>
        <a:xfrm>
          <a:off x="20199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542" name="n_3aveValue【学校施設】&#10;一人当たり面積"/>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68978</xdr:rowOff>
    </xdr:from>
    <xdr:ext cx="469744" cy="259045"/>
    <xdr:sp macro="" textlink="">
      <xdr:nvSpPr>
        <xdr:cNvPr id="543" name="n_1mainValue【学校施設】&#10;一人当たり面積"/>
        <xdr:cNvSpPr txBox="1"/>
      </xdr:nvSpPr>
      <xdr:spPr>
        <a:xfrm>
          <a:off x="21075727" y="1069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77741</xdr:rowOff>
    </xdr:from>
    <xdr:ext cx="469744" cy="259045"/>
    <xdr:sp macro="" textlink="">
      <xdr:nvSpPr>
        <xdr:cNvPr id="544" name="n_2mainValue【学校施設】&#10;一人当たり面積"/>
        <xdr:cNvSpPr txBox="1"/>
      </xdr:nvSpPr>
      <xdr:spPr>
        <a:xfrm>
          <a:off x="20199427" y="1070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1" name="正方形/長方形 5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2" name="正方形/長方形 5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3" name="正方形/長方形 5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4" name="正方形/長方形 5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5" name="正方形/長方形 5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6" name="正方形/長方形 5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7" name="正方形/長方形 5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正方形/長方形 5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9" name="テキスト ボックス 5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0" name="直線コネクタ 5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1" name="直線コネクタ 57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2" name="テキスト ボックス 57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3" name="直線コネクタ 57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4" name="テキスト ボックス 57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5" name="直線コネクタ 57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6" name="テキスト ボックス 57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7" name="直線コネクタ 57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8" name="テキスト ボックス 57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9" name="直線コネクタ 57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0" name="テキスト ボックス 57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1" name="直線コネクタ 58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2" name="テキスト ボックス 58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3" name="直線コネクタ 5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4" name="テキスト ボックス 5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586" name="直線コネクタ 585"/>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587" name="【公民館】&#10;有形固定資産減価償却率最小値テキスト"/>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588" name="直線コネクタ 587"/>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0" name="直線コネクタ 58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71138</xdr:rowOff>
    </xdr:from>
    <xdr:ext cx="405111" cy="259045"/>
    <xdr:sp macro="" textlink="">
      <xdr:nvSpPr>
        <xdr:cNvPr id="591" name="【公民館】&#10;有形固定資産減価償却率平均値テキスト"/>
        <xdr:cNvSpPr txBox="1"/>
      </xdr:nvSpPr>
      <xdr:spPr>
        <a:xfrm>
          <a:off x="16357600" y="17387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592" name="フローチャート: 判断 591"/>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593" name="フローチャート: 判断 592"/>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594" name="フローチャート: 判断 593"/>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595" name="フローチャート: 判断 594"/>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169092</xdr:rowOff>
    </xdr:from>
    <xdr:to>
      <xdr:col>85</xdr:col>
      <xdr:colOff>177800</xdr:colOff>
      <xdr:row>103</xdr:row>
      <xdr:rowOff>99242</xdr:rowOff>
    </xdr:to>
    <xdr:sp macro="" textlink="">
      <xdr:nvSpPr>
        <xdr:cNvPr id="601" name="楕円 600"/>
        <xdr:cNvSpPr/>
      </xdr:nvSpPr>
      <xdr:spPr>
        <a:xfrm>
          <a:off x="162687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147519</xdr:rowOff>
    </xdr:from>
    <xdr:ext cx="405111" cy="259045"/>
    <xdr:sp macro="" textlink="">
      <xdr:nvSpPr>
        <xdr:cNvPr id="602" name="【公民館】&#10;有形固定資産減価償却率該当値テキスト"/>
        <xdr:cNvSpPr txBox="1"/>
      </xdr:nvSpPr>
      <xdr:spPr>
        <a:xfrm>
          <a:off x="16357600" y="1763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38463</xdr:rowOff>
    </xdr:from>
    <xdr:to>
      <xdr:col>81</xdr:col>
      <xdr:colOff>101600</xdr:colOff>
      <xdr:row>103</xdr:row>
      <xdr:rowOff>140063</xdr:rowOff>
    </xdr:to>
    <xdr:sp macro="" textlink="">
      <xdr:nvSpPr>
        <xdr:cNvPr id="603" name="楕円 602"/>
        <xdr:cNvSpPr/>
      </xdr:nvSpPr>
      <xdr:spPr>
        <a:xfrm>
          <a:off x="15430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48442</xdr:rowOff>
    </xdr:from>
    <xdr:to>
      <xdr:col>85</xdr:col>
      <xdr:colOff>127000</xdr:colOff>
      <xdr:row>103</xdr:row>
      <xdr:rowOff>89263</xdr:rowOff>
    </xdr:to>
    <xdr:cxnSp macro="">
      <xdr:nvCxnSpPr>
        <xdr:cNvPr id="604" name="直線コネクタ 603"/>
        <xdr:cNvCxnSpPr/>
      </xdr:nvCxnSpPr>
      <xdr:spPr>
        <a:xfrm flipV="1">
          <a:off x="15481300" y="1770779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80918</xdr:rowOff>
    </xdr:from>
    <xdr:to>
      <xdr:col>76</xdr:col>
      <xdr:colOff>165100</xdr:colOff>
      <xdr:row>104</xdr:row>
      <xdr:rowOff>11068</xdr:rowOff>
    </xdr:to>
    <xdr:sp macro="" textlink="">
      <xdr:nvSpPr>
        <xdr:cNvPr id="605" name="楕円 604"/>
        <xdr:cNvSpPr/>
      </xdr:nvSpPr>
      <xdr:spPr>
        <a:xfrm>
          <a:off x="14541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89263</xdr:rowOff>
    </xdr:from>
    <xdr:to>
      <xdr:col>81</xdr:col>
      <xdr:colOff>50800</xdr:colOff>
      <xdr:row>103</xdr:row>
      <xdr:rowOff>131718</xdr:rowOff>
    </xdr:to>
    <xdr:cxnSp macro="">
      <xdr:nvCxnSpPr>
        <xdr:cNvPr id="606" name="直線コネクタ 605"/>
        <xdr:cNvCxnSpPr/>
      </xdr:nvCxnSpPr>
      <xdr:spPr>
        <a:xfrm flipV="1">
          <a:off x="14592300" y="1774861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24328</xdr:rowOff>
    </xdr:from>
    <xdr:ext cx="405111" cy="259045"/>
    <xdr:sp macro="" textlink="">
      <xdr:nvSpPr>
        <xdr:cNvPr id="607" name="n_1aveValue【公民館】&#10;有形固定資産減価償却率"/>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39025</xdr:rowOff>
    </xdr:from>
    <xdr:ext cx="405111" cy="259045"/>
    <xdr:sp macro="" textlink="">
      <xdr:nvSpPr>
        <xdr:cNvPr id="608" name="n_2aveValue【公民館】&#10;有形固定資産減価償却率"/>
        <xdr:cNvSpPr txBox="1"/>
      </xdr:nvSpPr>
      <xdr:spPr>
        <a:xfrm>
          <a:off x="14389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609" name="n_3aveValue【公民館】&#10;有形固定資産減価償却率"/>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131190</xdr:rowOff>
    </xdr:from>
    <xdr:ext cx="405111" cy="259045"/>
    <xdr:sp macro="" textlink="">
      <xdr:nvSpPr>
        <xdr:cNvPr id="610" name="n_1mainValue【公民館】&#10;有形固定資産減価償却率"/>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2195</xdr:rowOff>
    </xdr:from>
    <xdr:ext cx="405111" cy="259045"/>
    <xdr:sp macro="" textlink="">
      <xdr:nvSpPr>
        <xdr:cNvPr id="611" name="n_2mainValue【公民館】&#10;有形固定資産減価償却率"/>
        <xdr:cNvSpPr txBox="1"/>
      </xdr:nvSpPr>
      <xdr:spPr>
        <a:xfrm>
          <a:off x="14389744" y="1783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2" name="正方形/長方形 6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3" name="正方形/長方形 6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4" name="正方形/長方形 6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5" name="正方形/長方形 6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6" name="正方形/長方形 6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7" name="正方形/長方形 6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8" name="正方形/長方形 6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9" name="正方形/長方形 6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0" name="テキスト ボックス 6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1" name="直線コネクタ 6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2" name="直線コネクタ 62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3" name="テキスト ボックス 62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4" name="直線コネクタ 62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5" name="テキスト ボックス 62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6" name="直線コネクタ 62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7" name="テキスト ボックス 62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8" name="直線コネクタ 62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9" name="テキスト ボックス 62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0" name="直線コネクタ 62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1" name="テキスト ボックス 63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2" name="直線コネクタ 63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3" name="テキスト ボックス 63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4" name="直線コネクタ 6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5" name="テキスト ボックス 6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637" name="直線コネクタ 636"/>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38"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39" name="直線コネクタ 638"/>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40"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41" name="直線コネクタ 640"/>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642" name="【公民館】&#10;一人当たり面積平均値テキスト"/>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43" name="フローチャート: 判断 642"/>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644" name="フローチャート: 判断 643"/>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645" name="フローチャート: 判断 644"/>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646" name="フローチャート: 判断 645"/>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7" name="テキスト ボックス 6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8" name="テキスト ボックス 6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9" name="テキスト ボックス 6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0" name="テキスト ボックス 6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1" name="テキスト ボックス 6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152763</xdr:rowOff>
    </xdr:from>
    <xdr:to>
      <xdr:col>116</xdr:col>
      <xdr:colOff>114300</xdr:colOff>
      <xdr:row>104</xdr:row>
      <xdr:rowOff>82913</xdr:rowOff>
    </xdr:to>
    <xdr:sp macro="" textlink="">
      <xdr:nvSpPr>
        <xdr:cNvPr id="652" name="楕円 651"/>
        <xdr:cNvSpPr/>
      </xdr:nvSpPr>
      <xdr:spPr>
        <a:xfrm>
          <a:off x="221107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4190</xdr:rowOff>
    </xdr:from>
    <xdr:ext cx="469744" cy="259045"/>
    <xdr:sp macro="" textlink="">
      <xdr:nvSpPr>
        <xdr:cNvPr id="653" name="【公民館】&#10;一人当たり面積該当値テキスト"/>
        <xdr:cNvSpPr txBox="1"/>
      </xdr:nvSpPr>
      <xdr:spPr>
        <a:xfrm>
          <a:off x="22199600" y="176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98879</xdr:rowOff>
    </xdr:from>
    <xdr:to>
      <xdr:col>112</xdr:col>
      <xdr:colOff>38100</xdr:colOff>
      <xdr:row>107</xdr:row>
      <xdr:rowOff>29029</xdr:rowOff>
    </xdr:to>
    <xdr:sp macro="" textlink="">
      <xdr:nvSpPr>
        <xdr:cNvPr id="654" name="楕円 653"/>
        <xdr:cNvSpPr/>
      </xdr:nvSpPr>
      <xdr:spPr>
        <a:xfrm>
          <a:off x="21272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32113</xdr:rowOff>
    </xdr:from>
    <xdr:to>
      <xdr:col>116</xdr:col>
      <xdr:colOff>63500</xdr:colOff>
      <xdr:row>106</xdr:row>
      <xdr:rowOff>149679</xdr:rowOff>
    </xdr:to>
    <xdr:cxnSp macro="">
      <xdr:nvCxnSpPr>
        <xdr:cNvPr id="655" name="直線コネクタ 654"/>
        <xdr:cNvCxnSpPr/>
      </xdr:nvCxnSpPr>
      <xdr:spPr>
        <a:xfrm flipV="1">
          <a:off x="21323300" y="17862913"/>
          <a:ext cx="838200" cy="46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102144</xdr:rowOff>
    </xdr:from>
    <xdr:to>
      <xdr:col>107</xdr:col>
      <xdr:colOff>101600</xdr:colOff>
      <xdr:row>107</xdr:row>
      <xdr:rowOff>32294</xdr:rowOff>
    </xdr:to>
    <xdr:sp macro="" textlink="">
      <xdr:nvSpPr>
        <xdr:cNvPr id="656" name="楕円 655"/>
        <xdr:cNvSpPr/>
      </xdr:nvSpPr>
      <xdr:spPr>
        <a:xfrm>
          <a:off x="20383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149679</xdr:rowOff>
    </xdr:from>
    <xdr:to>
      <xdr:col>111</xdr:col>
      <xdr:colOff>177800</xdr:colOff>
      <xdr:row>106</xdr:row>
      <xdr:rowOff>152944</xdr:rowOff>
    </xdr:to>
    <xdr:cxnSp macro="">
      <xdr:nvCxnSpPr>
        <xdr:cNvPr id="657" name="直線コネクタ 656"/>
        <xdr:cNvCxnSpPr/>
      </xdr:nvCxnSpPr>
      <xdr:spPr>
        <a:xfrm flipV="1">
          <a:off x="20434300" y="1832337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658" name="n_1aveValue【公民館】&#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659" name="n_2aveValue【公民館】&#10;一人当たり面積"/>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660" name="n_3aveValue【公民館】&#10;一人当たり面積"/>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20156</xdr:rowOff>
    </xdr:from>
    <xdr:ext cx="469744" cy="259045"/>
    <xdr:sp macro="" textlink="">
      <xdr:nvSpPr>
        <xdr:cNvPr id="661" name="n_1mainValue【公民館】&#10;一人当たり面積"/>
        <xdr:cNvSpPr txBox="1"/>
      </xdr:nvSpPr>
      <xdr:spPr>
        <a:xfrm>
          <a:off x="21075727" y="1836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23421</xdr:rowOff>
    </xdr:from>
    <xdr:ext cx="469744" cy="259045"/>
    <xdr:sp macro="" textlink="">
      <xdr:nvSpPr>
        <xdr:cNvPr id="662" name="n_2mainValue【公民館】&#10;一人当たり面積"/>
        <xdr:cNvSpPr txBox="1"/>
      </xdr:nvSpPr>
      <xdr:spPr>
        <a:xfrm>
          <a:off x="20199427" y="1836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特に有形固定資産減価償却率が高くなっている施設は保育所であり、特に低くなっている施設は学校施設である。しかしながら、学校施設については、小学校</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校のうち２校</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にて</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有形固定資産減価償却率が７０％を超えていることや、同じく保育所においても、有形固定資産減価償却率８０％</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を超える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数値となっていることなどから、大規模改修などの老朽化対策が必要な状況となっている。随時、詳細な内容も踏まえた個別施設計画の策定も進めて</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おり、令和２年度にはほぼすべての公共施設等に関して策定される予定である。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策定後はこれらの計画に基づいた事業実施に</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早急に</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取り組む必要がある。また、公営住宅については、平成２８年度及び平成２９年度に改築が実施されたことから、前年度の数値を大きく下回り、平成２９年度には有形固定資産減価償却率は類似団体平均を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現在、公民館を除く</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施設において、一人当たり面積が類似団体内平均値を下回るなど、住民に対しては十分な状況とは言い難い面</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ある</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ものの、今後も</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人口減少が</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予想される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なか、維持管理にかかる経費の増加</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や後年度に向けた老朽化への対応が懸念されるなど、</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当町における適正な公共施設等の在り方について継続して協議・検討を</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図り</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、施設の統廃合を含めた環境整備を推進する必要</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がある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14,347
14,296
61.45
5,389,661
5,251,769
137,481
3,638,677
6,141,426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72" name="直線コネクタ 71"/>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73" name="【体育館・プール】&#10;有形固定資産減価償却率最小値テキスト"/>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74" name="直線コネクタ 73"/>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17162</xdr:rowOff>
    </xdr:from>
    <xdr:ext cx="405111" cy="259045"/>
    <xdr:sp macro="" textlink="">
      <xdr:nvSpPr>
        <xdr:cNvPr id="80" name="n_1aveValue【体育館・プー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116840</xdr:rowOff>
    </xdr:from>
    <xdr:to>
      <xdr:col>15</xdr:col>
      <xdr:colOff>101600</xdr:colOff>
      <xdr:row>60</xdr:row>
      <xdr:rowOff>46990</xdr:rowOff>
    </xdr:to>
    <xdr:sp macro="" textlink="">
      <xdr:nvSpPr>
        <xdr:cNvPr id="81" name="フローチャート: 判断 80"/>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38117</xdr:rowOff>
    </xdr:from>
    <xdr:ext cx="405111" cy="259045"/>
    <xdr:sp macro="" textlink="">
      <xdr:nvSpPr>
        <xdr:cNvPr id="82" name="n_2aveValue【体育館・プール】&#10;有形固定資産減価償却率"/>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38735</xdr:rowOff>
    </xdr:from>
    <xdr:to>
      <xdr:col>10</xdr:col>
      <xdr:colOff>165100</xdr:colOff>
      <xdr:row>59</xdr:row>
      <xdr:rowOff>140335</xdr:rowOff>
    </xdr:to>
    <xdr:sp macro="" textlink="">
      <xdr:nvSpPr>
        <xdr:cNvPr id="83" name="フローチャート: 判断 8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156862</xdr:rowOff>
    </xdr:from>
    <xdr:ext cx="405111" cy="259045"/>
    <xdr:sp macro="" textlink="">
      <xdr:nvSpPr>
        <xdr:cNvPr id="84" name="n_3aveValue【体育館・プー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xdr:rowOff>
    </xdr:from>
    <xdr:to>
      <xdr:col>24</xdr:col>
      <xdr:colOff>114300</xdr:colOff>
      <xdr:row>58</xdr:row>
      <xdr:rowOff>102235</xdr:rowOff>
    </xdr:to>
    <xdr:sp macro="" textlink="">
      <xdr:nvSpPr>
        <xdr:cNvPr id="90" name="楕円 89"/>
        <xdr:cNvSpPr/>
      </xdr:nvSpPr>
      <xdr:spPr>
        <a:xfrm>
          <a:off x="45847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23512</xdr:rowOff>
    </xdr:from>
    <xdr:ext cx="405111" cy="259045"/>
    <xdr:sp macro="" textlink="">
      <xdr:nvSpPr>
        <xdr:cNvPr id="91" name="【体育館・プール】&#10;有形固定資産減価償却率該当値テキスト"/>
        <xdr:cNvSpPr txBox="1"/>
      </xdr:nvSpPr>
      <xdr:spPr>
        <a:xfrm>
          <a:off x="4673600"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46355</xdr:rowOff>
    </xdr:from>
    <xdr:to>
      <xdr:col>20</xdr:col>
      <xdr:colOff>38100</xdr:colOff>
      <xdr:row>58</xdr:row>
      <xdr:rowOff>147955</xdr:rowOff>
    </xdr:to>
    <xdr:sp macro="" textlink="">
      <xdr:nvSpPr>
        <xdr:cNvPr id="92" name="楕円 91"/>
        <xdr:cNvSpPr/>
      </xdr:nvSpPr>
      <xdr:spPr>
        <a:xfrm>
          <a:off x="3746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51435</xdr:rowOff>
    </xdr:from>
    <xdr:to>
      <xdr:col>24</xdr:col>
      <xdr:colOff>63500</xdr:colOff>
      <xdr:row>58</xdr:row>
      <xdr:rowOff>97155</xdr:rowOff>
    </xdr:to>
    <xdr:cxnSp macro="">
      <xdr:nvCxnSpPr>
        <xdr:cNvPr id="93" name="直線コネクタ 92"/>
        <xdr:cNvCxnSpPr/>
      </xdr:nvCxnSpPr>
      <xdr:spPr>
        <a:xfrm flipV="1">
          <a:off x="3797300" y="99955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92075</xdr:rowOff>
    </xdr:from>
    <xdr:to>
      <xdr:col>15</xdr:col>
      <xdr:colOff>101600</xdr:colOff>
      <xdr:row>59</xdr:row>
      <xdr:rowOff>22225</xdr:rowOff>
    </xdr:to>
    <xdr:sp macro="" textlink="">
      <xdr:nvSpPr>
        <xdr:cNvPr id="94" name="楕円 93"/>
        <xdr:cNvSpPr/>
      </xdr:nvSpPr>
      <xdr:spPr>
        <a:xfrm>
          <a:off x="2857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97155</xdr:rowOff>
    </xdr:from>
    <xdr:to>
      <xdr:col>19</xdr:col>
      <xdr:colOff>177800</xdr:colOff>
      <xdr:row>58</xdr:row>
      <xdr:rowOff>142875</xdr:rowOff>
    </xdr:to>
    <xdr:cxnSp macro="">
      <xdr:nvCxnSpPr>
        <xdr:cNvPr id="95" name="直線コネクタ 94"/>
        <xdr:cNvCxnSpPr/>
      </xdr:nvCxnSpPr>
      <xdr:spPr>
        <a:xfrm flipV="1">
          <a:off x="2908300" y="100412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164482</xdr:rowOff>
    </xdr:from>
    <xdr:ext cx="405111" cy="259045"/>
    <xdr:sp macro="" textlink="">
      <xdr:nvSpPr>
        <xdr:cNvPr id="96" name="n_1mainValue【体育館・プール】&#10;有形固定資産減価償却率"/>
        <xdr:cNvSpPr txBox="1"/>
      </xdr:nvSpPr>
      <xdr:spPr>
        <a:xfrm>
          <a:off x="35820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38752</xdr:rowOff>
    </xdr:from>
    <xdr:ext cx="405111" cy="259045"/>
    <xdr:sp macro="" textlink="">
      <xdr:nvSpPr>
        <xdr:cNvPr id="97" name="n_2mainValue【体育館・プール】&#10;有形固定資産減価償却率"/>
        <xdr:cNvSpPr txBox="1"/>
      </xdr:nvSpPr>
      <xdr:spPr>
        <a:xfrm>
          <a:off x="2705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123" name="直線コネクタ 122"/>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124" name="【体育館・プール】&#10;一人当たり面積最小値テキスト"/>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125" name="直線コネクタ 124"/>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126" name="【体育館・プール】&#10;一人当たり面積最大値テキスト"/>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127" name="直線コネクタ 126"/>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156771</xdr:rowOff>
    </xdr:from>
    <xdr:ext cx="469744" cy="259045"/>
    <xdr:sp macro="" textlink="">
      <xdr:nvSpPr>
        <xdr:cNvPr id="128" name="【体育館・プール】&#10;一人当たり面積平均値テキスト"/>
        <xdr:cNvSpPr txBox="1"/>
      </xdr:nvSpPr>
      <xdr:spPr>
        <a:xfrm>
          <a:off x="10515600" y="1061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129" name="フローチャート: 判断 128"/>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130" name="フローチャート: 判断 129"/>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81115</xdr:rowOff>
    </xdr:from>
    <xdr:ext cx="469744" cy="259045"/>
    <xdr:sp macro="" textlink="">
      <xdr:nvSpPr>
        <xdr:cNvPr id="131" name="n_1aveValue【体育館・プール】&#10;一人当たり面積"/>
        <xdr:cNvSpPr txBox="1"/>
      </xdr:nvSpPr>
      <xdr:spPr>
        <a:xfrm>
          <a:off x="93917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159838</xdr:rowOff>
    </xdr:from>
    <xdr:to>
      <xdr:col>46</xdr:col>
      <xdr:colOff>38100</xdr:colOff>
      <xdr:row>62</xdr:row>
      <xdr:rowOff>89988</xdr:rowOff>
    </xdr:to>
    <xdr:sp macro="" textlink="">
      <xdr:nvSpPr>
        <xdr:cNvPr id="132" name="フローチャート: 判断 131"/>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106515</xdr:rowOff>
    </xdr:from>
    <xdr:ext cx="469744" cy="259045"/>
    <xdr:sp macro="" textlink="">
      <xdr:nvSpPr>
        <xdr:cNvPr id="133" name="n_2aveValue【体育館・プール】&#10;一人当たり面積"/>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34109</xdr:rowOff>
    </xdr:from>
    <xdr:to>
      <xdr:col>41</xdr:col>
      <xdr:colOff>101600</xdr:colOff>
      <xdr:row>62</xdr:row>
      <xdr:rowOff>135709</xdr:rowOff>
    </xdr:to>
    <xdr:sp macro="" textlink="">
      <xdr:nvSpPr>
        <xdr:cNvPr id="134" name="フローチャート: 判断 133"/>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152236</xdr:rowOff>
    </xdr:from>
    <xdr:ext cx="469744" cy="259045"/>
    <xdr:sp macro="" textlink="">
      <xdr:nvSpPr>
        <xdr:cNvPr id="135" name="n_3aveValue【体育館・プール】&#10;一人当たり面積"/>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141" name="楕円 140"/>
        <xdr:cNvSpPr/>
      </xdr:nvSpPr>
      <xdr:spPr>
        <a:xfrm>
          <a:off x="10426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2557</xdr:rowOff>
    </xdr:from>
    <xdr:ext cx="469744" cy="259045"/>
    <xdr:sp macro="" textlink="">
      <xdr:nvSpPr>
        <xdr:cNvPr id="142" name="【体育館・プール】&#10;一人当たり面積該当値テキスト"/>
        <xdr:cNvSpPr txBox="1"/>
      </xdr:nvSpPr>
      <xdr:spPr>
        <a:xfrm>
          <a:off x="10515600"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156573</xdr:rowOff>
    </xdr:from>
    <xdr:to>
      <xdr:col>50</xdr:col>
      <xdr:colOff>165100</xdr:colOff>
      <xdr:row>62</xdr:row>
      <xdr:rowOff>86723</xdr:rowOff>
    </xdr:to>
    <xdr:sp macro="" textlink="">
      <xdr:nvSpPr>
        <xdr:cNvPr id="143" name="楕円 142"/>
        <xdr:cNvSpPr/>
      </xdr:nvSpPr>
      <xdr:spPr>
        <a:xfrm>
          <a:off x="9588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30480</xdr:rowOff>
    </xdr:from>
    <xdr:to>
      <xdr:col>55</xdr:col>
      <xdr:colOff>0</xdr:colOff>
      <xdr:row>62</xdr:row>
      <xdr:rowOff>35923</xdr:rowOff>
    </xdr:to>
    <xdr:cxnSp macro="">
      <xdr:nvCxnSpPr>
        <xdr:cNvPr id="144" name="直線コネクタ 143"/>
        <xdr:cNvCxnSpPr/>
      </xdr:nvCxnSpPr>
      <xdr:spPr>
        <a:xfrm flipV="1">
          <a:off x="9639300" y="1066038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160927</xdr:rowOff>
    </xdr:from>
    <xdr:to>
      <xdr:col>46</xdr:col>
      <xdr:colOff>38100</xdr:colOff>
      <xdr:row>62</xdr:row>
      <xdr:rowOff>91077</xdr:rowOff>
    </xdr:to>
    <xdr:sp macro="" textlink="">
      <xdr:nvSpPr>
        <xdr:cNvPr id="145" name="楕円 144"/>
        <xdr:cNvSpPr/>
      </xdr:nvSpPr>
      <xdr:spPr>
        <a:xfrm>
          <a:off x="8699500" y="1061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35923</xdr:rowOff>
    </xdr:from>
    <xdr:to>
      <xdr:col>50</xdr:col>
      <xdr:colOff>114300</xdr:colOff>
      <xdr:row>62</xdr:row>
      <xdr:rowOff>40277</xdr:rowOff>
    </xdr:to>
    <xdr:cxnSp macro="">
      <xdr:nvCxnSpPr>
        <xdr:cNvPr id="146" name="直線コネクタ 145"/>
        <xdr:cNvCxnSpPr/>
      </xdr:nvCxnSpPr>
      <xdr:spPr>
        <a:xfrm flipV="1">
          <a:off x="8750300" y="1066582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103250</xdr:rowOff>
    </xdr:from>
    <xdr:ext cx="469744" cy="259045"/>
    <xdr:sp macro="" textlink="">
      <xdr:nvSpPr>
        <xdr:cNvPr id="147" name="n_1mainValue【体育館・プール】&#10;一人当たり面積"/>
        <xdr:cNvSpPr txBox="1"/>
      </xdr:nvSpPr>
      <xdr:spPr>
        <a:xfrm>
          <a:off x="9391727" y="1039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82204</xdr:rowOff>
    </xdr:from>
    <xdr:ext cx="469744" cy="259045"/>
    <xdr:sp macro="" textlink="">
      <xdr:nvSpPr>
        <xdr:cNvPr id="148" name="n_2mainValue【体育館・プール】&#10;一人当たり面積"/>
        <xdr:cNvSpPr txBox="1"/>
      </xdr:nvSpPr>
      <xdr:spPr>
        <a:xfrm>
          <a:off x="8515427" y="1071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3" name="正方形/長方形 1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4" name="正方形/長方形 1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5" name="正方形/長方形 1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6" name="正方形/長方形 1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7" name="正方形/長方形 1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8" name="正方形/長方形 1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9" name="正方形/長方形 1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0" name="正方形/長方形 1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1" name="正方形/長方形 1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2" name="正方形/長方形 1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3" name="正方形/長方形 1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4" name="正方形/長方形 1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5" name="正方形/長方形 1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6" name="正方形/長方形 1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7" name="正方形/長方形 1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8" name="正方形/長方形 18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9" name="正方形/長方形 1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0" name="正方形/長方形 1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1" name="正方形/長方形 1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2" name="正方形/長方形 1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3" name="正方形/長方形 1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94" name="正方形/長方形 1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95" name="正方形/長方形 1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96" name="正方形/長方形 19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97" name="正方形/長方形 1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8" name="正方形/長方形 1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9" name="正方形/長方形 1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0" name="正方形/長方形 1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1" name="正方形/長方形 2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2" name="正方形/長方形 2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3" name="正方形/長方形 2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04" name="正方形/長方形 2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05" name="テキスト ボックス 2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06" name="直線コネクタ 2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07" name="テキスト ボックス 20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08" name="直線コネクタ 2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09" name="テキスト ボックス 20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10" name="直線コネクタ 2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11" name="テキスト ボックス 2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12" name="直線コネクタ 2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13" name="テキスト ボックス 2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14" name="直線コネクタ 2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15" name="テキスト ボックス 2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16" name="直線コネクタ 2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17" name="テキスト ボックス 21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18" name="直線コネクタ 2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19" name="テキスト ボックス 2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221" name="直線コネクタ 220"/>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222" name="【保健センター・保健所】&#10;有形固定資産減価償却率最小値テキスト"/>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223" name="直線コネクタ 222"/>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224"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225" name="直線コネクタ 224"/>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226" name="【保健センター・保健所】&#10;有形固定資産減価償却率平均値テキスト"/>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227" name="フローチャート: 判断 226"/>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228" name="フローチャート: 判断 227"/>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74312</xdr:rowOff>
    </xdr:from>
    <xdr:ext cx="405111" cy="259045"/>
    <xdr:sp macro="" textlink="">
      <xdr:nvSpPr>
        <xdr:cNvPr id="229" name="n_1aveValue【保健センター・保健所】&#10;有形固定資産減価償却率"/>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12065</xdr:rowOff>
    </xdr:from>
    <xdr:to>
      <xdr:col>76</xdr:col>
      <xdr:colOff>165100</xdr:colOff>
      <xdr:row>61</xdr:row>
      <xdr:rowOff>113665</xdr:rowOff>
    </xdr:to>
    <xdr:sp macro="" textlink="">
      <xdr:nvSpPr>
        <xdr:cNvPr id="230" name="フローチャート: 判断 229"/>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104792</xdr:rowOff>
    </xdr:from>
    <xdr:ext cx="405111" cy="259045"/>
    <xdr:sp macro="" textlink="">
      <xdr:nvSpPr>
        <xdr:cNvPr id="231" name="n_2aveValue【保健センター・保健所】&#10;有形固定資産減価償却率"/>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36830</xdr:rowOff>
    </xdr:from>
    <xdr:to>
      <xdr:col>72</xdr:col>
      <xdr:colOff>38100</xdr:colOff>
      <xdr:row>60</xdr:row>
      <xdr:rowOff>138430</xdr:rowOff>
    </xdr:to>
    <xdr:sp macro="" textlink="">
      <xdr:nvSpPr>
        <xdr:cNvPr id="232" name="フローチャート: 判断 231"/>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154957</xdr:rowOff>
    </xdr:from>
    <xdr:ext cx="405111" cy="259045"/>
    <xdr:sp macro="" textlink="">
      <xdr:nvSpPr>
        <xdr:cNvPr id="233" name="n_3aveValue【保健センター・保健所】&#10;有形固定資産減価償却率"/>
        <xdr:cNvSpPr txBox="1"/>
      </xdr:nvSpPr>
      <xdr:spPr>
        <a:xfrm>
          <a:off x="13500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34" name="テキスト ボックス 2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35" name="テキスト ボックス 2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36" name="テキスト ボックス 2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37" name="テキスト ボックス 2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38" name="テキスト ボックス 2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95885</xdr:rowOff>
    </xdr:from>
    <xdr:to>
      <xdr:col>85</xdr:col>
      <xdr:colOff>177800</xdr:colOff>
      <xdr:row>60</xdr:row>
      <xdr:rowOff>26035</xdr:rowOff>
    </xdr:to>
    <xdr:sp macro="" textlink="">
      <xdr:nvSpPr>
        <xdr:cNvPr id="239" name="楕円 238"/>
        <xdr:cNvSpPr/>
      </xdr:nvSpPr>
      <xdr:spPr>
        <a:xfrm>
          <a:off x="16268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118762</xdr:rowOff>
    </xdr:from>
    <xdr:ext cx="405111" cy="259045"/>
    <xdr:sp macro="" textlink="">
      <xdr:nvSpPr>
        <xdr:cNvPr id="240" name="【保健センター・保健所】&#10;有形固定資産減価償却率該当値テキスト"/>
        <xdr:cNvSpPr txBox="1"/>
      </xdr:nvSpPr>
      <xdr:spPr>
        <a:xfrm>
          <a:off x="16357600"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xdr:rowOff>
    </xdr:from>
    <xdr:to>
      <xdr:col>81</xdr:col>
      <xdr:colOff>101600</xdr:colOff>
      <xdr:row>60</xdr:row>
      <xdr:rowOff>113665</xdr:rowOff>
    </xdr:to>
    <xdr:sp macro="" textlink="">
      <xdr:nvSpPr>
        <xdr:cNvPr id="241" name="楕円 240"/>
        <xdr:cNvSpPr/>
      </xdr:nvSpPr>
      <xdr:spPr>
        <a:xfrm>
          <a:off x="15430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146685</xdr:rowOff>
    </xdr:from>
    <xdr:to>
      <xdr:col>85</xdr:col>
      <xdr:colOff>127000</xdr:colOff>
      <xdr:row>60</xdr:row>
      <xdr:rowOff>62865</xdr:rowOff>
    </xdr:to>
    <xdr:cxnSp macro="">
      <xdr:nvCxnSpPr>
        <xdr:cNvPr id="242" name="直線コネクタ 241"/>
        <xdr:cNvCxnSpPr/>
      </xdr:nvCxnSpPr>
      <xdr:spPr>
        <a:xfrm flipV="1">
          <a:off x="15481300" y="10262235"/>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99695</xdr:rowOff>
    </xdr:from>
    <xdr:to>
      <xdr:col>76</xdr:col>
      <xdr:colOff>165100</xdr:colOff>
      <xdr:row>61</xdr:row>
      <xdr:rowOff>29845</xdr:rowOff>
    </xdr:to>
    <xdr:sp macro="" textlink="">
      <xdr:nvSpPr>
        <xdr:cNvPr id="243" name="楕円 242"/>
        <xdr:cNvSpPr/>
      </xdr:nvSpPr>
      <xdr:spPr>
        <a:xfrm>
          <a:off x="14541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62865</xdr:rowOff>
    </xdr:from>
    <xdr:to>
      <xdr:col>81</xdr:col>
      <xdr:colOff>50800</xdr:colOff>
      <xdr:row>60</xdr:row>
      <xdr:rowOff>150495</xdr:rowOff>
    </xdr:to>
    <xdr:cxnSp macro="">
      <xdr:nvCxnSpPr>
        <xdr:cNvPr id="244" name="直線コネクタ 243"/>
        <xdr:cNvCxnSpPr/>
      </xdr:nvCxnSpPr>
      <xdr:spPr>
        <a:xfrm flipV="1">
          <a:off x="14592300" y="1034986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245" name="n_1mainValue【保健センター・保健所】&#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46372</xdr:rowOff>
    </xdr:from>
    <xdr:ext cx="405111" cy="259045"/>
    <xdr:sp macro="" textlink="">
      <xdr:nvSpPr>
        <xdr:cNvPr id="246" name="n_2mainValue【保健センター・保健所】&#10;有形固定資産減価償却率"/>
        <xdr:cNvSpPr txBox="1"/>
      </xdr:nvSpPr>
      <xdr:spPr>
        <a:xfrm>
          <a:off x="14389744" y="1016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47" name="正方形/長方形 2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48" name="正方形/長方形 2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9" name="正方形/長方形 2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50" name="正方形/長方形 2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51" name="正方形/長方形 2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52" name="正方形/長方形 2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53" name="正方形/長方形 2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54" name="正方形/長方形 2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55" name="テキスト ボックス 2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56" name="直線コネクタ 2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57" name="直線コネクタ 25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58" name="テキスト ボックス 25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59" name="直線コネクタ 25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60" name="テキスト ボックス 25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61" name="直線コネクタ 26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62" name="テキスト ボックス 26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63" name="直線コネクタ 26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64" name="テキスト ボックス 26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65" name="直線コネクタ 2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66" name="テキスト ボックス 2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268" name="直線コネクタ 267"/>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269"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270" name="直線コネクタ 269"/>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271" name="【保健センター・保健所】&#10;一人当たり面積最大値テキスト"/>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272" name="直線コネクタ 271"/>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137939</xdr:rowOff>
    </xdr:from>
    <xdr:ext cx="469744" cy="259045"/>
    <xdr:sp macro="" textlink="">
      <xdr:nvSpPr>
        <xdr:cNvPr id="273" name="【保健センター・保健所】&#10;一人当たり面積平均値テキスト"/>
        <xdr:cNvSpPr txBox="1"/>
      </xdr:nvSpPr>
      <xdr:spPr>
        <a:xfrm>
          <a:off x="221996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274" name="フローチャート: 判断 273"/>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275" name="フローチャート: 判断 274"/>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53357</xdr:rowOff>
    </xdr:from>
    <xdr:ext cx="469744" cy="259045"/>
    <xdr:sp macro="" textlink="">
      <xdr:nvSpPr>
        <xdr:cNvPr id="276"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104648</xdr:rowOff>
    </xdr:from>
    <xdr:to>
      <xdr:col>107</xdr:col>
      <xdr:colOff>101600</xdr:colOff>
      <xdr:row>61</xdr:row>
      <xdr:rowOff>34798</xdr:rowOff>
    </xdr:to>
    <xdr:sp macro="" textlink="">
      <xdr:nvSpPr>
        <xdr:cNvPr id="277" name="フローチャート: 判断 276"/>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51325</xdr:rowOff>
    </xdr:from>
    <xdr:ext cx="469744" cy="259045"/>
    <xdr:sp macro="" textlink="">
      <xdr:nvSpPr>
        <xdr:cNvPr id="278" name="n_2aveValue【保健センター・保健所】&#10;一人当たり面積"/>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56642</xdr:rowOff>
    </xdr:from>
    <xdr:to>
      <xdr:col>102</xdr:col>
      <xdr:colOff>165100</xdr:colOff>
      <xdr:row>61</xdr:row>
      <xdr:rowOff>158242</xdr:rowOff>
    </xdr:to>
    <xdr:sp macro="" textlink="">
      <xdr:nvSpPr>
        <xdr:cNvPr id="279" name="フローチャート: 判断 278"/>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3319</xdr:rowOff>
    </xdr:from>
    <xdr:ext cx="469744" cy="259045"/>
    <xdr:sp macro="" textlink="">
      <xdr:nvSpPr>
        <xdr:cNvPr id="280" name="n_3aveValue【保健センター・保健所】&#10;一人当たり面積"/>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81" name="テキスト ボックス 2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82" name="テキスト ボックス 2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83" name="テキスト ボックス 2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84" name="テキスト ボックス 2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85" name="テキスト ボックス 2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118364</xdr:rowOff>
    </xdr:from>
    <xdr:to>
      <xdr:col>116</xdr:col>
      <xdr:colOff>114300</xdr:colOff>
      <xdr:row>61</xdr:row>
      <xdr:rowOff>48514</xdr:rowOff>
    </xdr:to>
    <xdr:sp macro="" textlink="">
      <xdr:nvSpPr>
        <xdr:cNvPr id="286" name="楕円 285"/>
        <xdr:cNvSpPr/>
      </xdr:nvSpPr>
      <xdr:spPr>
        <a:xfrm>
          <a:off x="221107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141241</xdr:rowOff>
    </xdr:from>
    <xdr:ext cx="469744" cy="259045"/>
    <xdr:sp macro="" textlink="">
      <xdr:nvSpPr>
        <xdr:cNvPr id="287" name="【保健センター・保健所】&#10;一人当たり面積該当値テキスト"/>
        <xdr:cNvSpPr txBox="1"/>
      </xdr:nvSpPr>
      <xdr:spPr>
        <a:xfrm>
          <a:off x="22199600" y="102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127508</xdr:rowOff>
    </xdr:from>
    <xdr:to>
      <xdr:col>112</xdr:col>
      <xdr:colOff>38100</xdr:colOff>
      <xdr:row>61</xdr:row>
      <xdr:rowOff>57658</xdr:rowOff>
    </xdr:to>
    <xdr:sp macro="" textlink="">
      <xdr:nvSpPr>
        <xdr:cNvPr id="288" name="楕円 287"/>
        <xdr:cNvSpPr/>
      </xdr:nvSpPr>
      <xdr:spPr>
        <a:xfrm>
          <a:off x="212725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169164</xdr:rowOff>
    </xdr:from>
    <xdr:to>
      <xdr:col>116</xdr:col>
      <xdr:colOff>63500</xdr:colOff>
      <xdr:row>61</xdr:row>
      <xdr:rowOff>6858</xdr:rowOff>
    </xdr:to>
    <xdr:cxnSp macro="">
      <xdr:nvCxnSpPr>
        <xdr:cNvPr id="289" name="直線コネクタ 288"/>
        <xdr:cNvCxnSpPr/>
      </xdr:nvCxnSpPr>
      <xdr:spPr>
        <a:xfrm flipV="1">
          <a:off x="21323300" y="104561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132080</xdr:rowOff>
    </xdr:from>
    <xdr:to>
      <xdr:col>107</xdr:col>
      <xdr:colOff>101600</xdr:colOff>
      <xdr:row>61</xdr:row>
      <xdr:rowOff>62230</xdr:rowOff>
    </xdr:to>
    <xdr:sp macro="" textlink="">
      <xdr:nvSpPr>
        <xdr:cNvPr id="290" name="楕円 289"/>
        <xdr:cNvSpPr/>
      </xdr:nvSpPr>
      <xdr:spPr>
        <a:xfrm>
          <a:off x="20383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6858</xdr:rowOff>
    </xdr:from>
    <xdr:to>
      <xdr:col>111</xdr:col>
      <xdr:colOff>177800</xdr:colOff>
      <xdr:row>61</xdr:row>
      <xdr:rowOff>11430</xdr:rowOff>
    </xdr:to>
    <xdr:cxnSp macro="">
      <xdr:nvCxnSpPr>
        <xdr:cNvPr id="291" name="直線コネクタ 290"/>
        <xdr:cNvCxnSpPr/>
      </xdr:nvCxnSpPr>
      <xdr:spPr>
        <a:xfrm flipV="1">
          <a:off x="20434300" y="10465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74185</xdr:rowOff>
    </xdr:from>
    <xdr:ext cx="469744" cy="259045"/>
    <xdr:sp macro="" textlink="">
      <xdr:nvSpPr>
        <xdr:cNvPr id="292" name="n_1mainValue【保健センター・保健所】&#10;一人当たり面積"/>
        <xdr:cNvSpPr txBox="1"/>
      </xdr:nvSpPr>
      <xdr:spPr>
        <a:xfrm>
          <a:off x="21075727" y="1018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53357</xdr:rowOff>
    </xdr:from>
    <xdr:ext cx="469744" cy="259045"/>
    <xdr:sp macro="" textlink="">
      <xdr:nvSpPr>
        <xdr:cNvPr id="293" name="n_2mainValue【保健センター・保健所】&#10;一人当たり面積"/>
        <xdr:cNvSpPr txBox="1"/>
      </xdr:nvSpPr>
      <xdr:spPr>
        <a:xfrm>
          <a:off x="20199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94" name="正方形/長方形 2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5" name="正方形/長方形 2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6" name="正方形/長方形 2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7" name="正方形/長方形 2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8" name="正方形/長方形 2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9" name="正方形/長方形 2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0" name="正方形/長方形 2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1" name="正方形/長方形 3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02" name="テキスト ボックス 3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03" name="直線コネクタ 3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04" name="直線コネクタ 3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05" name="テキスト ボックス 30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06" name="直線コネクタ 3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07" name="テキスト ボックス 3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8" name="直線コネクタ 3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9" name="テキスト ボックス 3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10" name="直線コネクタ 3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11" name="テキスト ボックス 3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12" name="直線コネクタ 3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13" name="テキスト ボックス 3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14" name="直線コネクタ 3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15" name="テキスト ボックス 31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6" name="直線コネクタ 3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7" name="テキスト ボックス 3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319" name="直線コネクタ 318"/>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320" name="【消防施設】&#10;有形固定資産減価償却率最小値テキスト"/>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321" name="直線コネクタ 320"/>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322" name="【消防施設】&#10;有形固定資産減価償却率最大値テキスト"/>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323" name="直線コネクタ 322"/>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324"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325" name="フローチャート: 判断 324"/>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326" name="フローチャート: 判断 325"/>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14713</xdr:rowOff>
    </xdr:from>
    <xdr:ext cx="405111" cy="259045"/>
    <xdr:sp macro="" textlink="">
      <xdr:nvSpPr>
        <xdr:cNvPr id="327"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49349</xdr:rowOff>
    </xdr:from>
    <xdr:to>
      <xdr:col>76</xdr:col>
      <xdr:colOff>165100</xdr:colOff>
      <xdr:row>81</xdr:row>
      <xdr:rowOff>150949</xdr:rowOff>
    </xdr:to>
    <xdr:sp macro="" textlink="">
      <xdr:nvSpPr>
        <xdr:cNvPr id="328" name="フローチャート: 判断 327"/>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142076</xdr:rowOff>
    </xdr:from>
    <xdr:ext cx="405111" cy="259045"/>
    <xdr:sp macro="" textlink="">
      <xdr:nvSpPr>
        <xdr:cNvPr id="329" name="n_2aveValue【消防施設】&#10;有形固定資産減価償却率"/>
        <xdr:cNvSpPr txBox="1"/>
      </xdr:nvSpPr>
      <xdr:spPr>
        <a:xfrm>
          <a:off x="14389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153851</xdr:rowOff>
    </xdr:from>
    <xdr:to>
      <xdr:col>72</xdr:col>
      <xdr:colOff>38100</xdr:colOff>
      <xdr:row>81</xdr:row>
      <xdr:rowOff>84001</xdr:rowOff>
    </xdr:to>
    <xdr:sp macro="" textlink="">
      <xdr:nvSpPr>
        <xdr:cNvPr id="330" name="フローチャート: 判断 329"/>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100528</xdr:rowOff>
    </xdr:from>
    <xdr:ext cx="405111" cy="259045"/>
    <xdr:sp macro="" textlink="">
      <xdr:nvSpPr>
        <xdr:cNvPr id="331" name="n_3aveValue【消防施設】&#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32" name="テキスト ボックス 3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3" name="テキスト ボックス 3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4" name="テキスト ボックス 3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5" name="テキスト ボックス 3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6" name="テキスト ボックス 3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39551</xdr:rowOff>
    </xdr:from>
    <xdr:to>
      <xdr:col>85</xdr:col>
      <xdr:colOff>177800</xdr:colOff>
      <xdr:row>79</xdr:row>
      <xdr:rowOff>141151</xdr:rowOff>
    </xdr:to>
    <xdr:sp macro="" textlink="">
      <xdr:nvSpPr>
        <xdr:cNvPr id="337" name="楕円 336"/>
        <xdr:cNvSpPr/>
      </xdr:nvSpPr>
      <xdr:spPr>
        <a:xfrm>
          <a:off x="16268700" y="1358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62428</xdr:rowOff>
    </xdr:from>
    <xdr:ext cx="405111" cy="259045"/>
    <xdr:sp macro="" textlink="">
      <xdr:nvSpPr>
        <xdr:cNvPr id="338" name="【消防施設】&#10;有形固定資産減価償却率該当値テキスト"/>
        <xdr:cNvSpPr txBox="1"/>
      </xdr:nvSpPr>
      <xdr:spPr>
        <a:xfrm>
          <a:off x="16357600" y="1343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80373</xdr:rowOff>
    </xdr:from>
    <xdr:to>
      <xdr:col>81</xdr:col>
      <xdr:colOff>101600</xdr:colOff>
      <xdr:row>80</xdr:row>
      <xdr:rowOff>10523</xdr:rowOff>
    </xdr:to>
    <xdr:sp macro="" textlink="">
      <xdr:nvSpPr>
        <xdr:cNvPr id="339" name="楕円 338"/>
        <xdr:cNvSpPr/>
      </xdr:nvSpPr>
      <xdr:spPr>
        <a:xfrm>
          <a:off x="15430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90351</xdr:rowOff>
    </xdr:from>
    <xdr:to>
      <xdr:col>85</xdr:col>
      <xdr:colOff>127000</xdr:colOff>
      <xdr:row>79</xdr:row>
      <xdr:rowOff>131173</xdr:rowOff>
    </xdr:to>
    <xdr:cxnSp macro="">
      <xdr:nvCxnSpPr>
        <xdr:cNvPr id="340" name="直線コネクタ 339"/>
        <xdr:cNvCxnSpPr/>
      </xdr:nvCxnSpPr>
      <xdr:spPr>
        <a:xfrm flipV="1">
          <a:off x="15481300" y="1363490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121194</xdr:rowOff>
    </xdr:from>
    <xdr:to>
      <xdr:col>76</xdr:col>
      <xdr:colOff>165100</xdr:colOff>
      <xdr:row>80</xdr:row>
      <xdr:rowOff>51344</xdr:rowOff>
    </xdr:to>
    <xdr:sp macro="" textlink="">
      <xdr:nvSpPr>
        <xdr:cNvPr id="341" name="楕円 340"/>
        <xdr:cNvSpPr/>
      </xdr:nvSpPr>
      <xdr:spPr>
        <a:xfrm>
          <a:off x="14541500" y="136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131173</xdr:rowOff>
    </xdr:from>
    <xdr:to>
      <xdr:col>81</xdr:col>
      <xdr:colOff>50800</xdr:colOff>
      <xdr:row>80</xdr:row>
      <xdr:rowOff>544</xdr:rowOff>
    </xdr:to>
    <xdr:cxnSp macro="">
      <xdr:nvCxnSpPr>
        <xdr:cNvPr id="342" name="直線コネクタ 341"/>
        <xdr:cNvCxnSpPr/>
      </xdr:nvCxnSpPr>
      <xdr:spPr>
        <a:xfrm flipV="1">
          <a:off x="14592300" y="1367572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27050</xdr:rowOff>
    </xdr:from>
    <xdr:ext cx="405111" cy="259045"/>
    <xdr:sp macro="" textlink="">
      <xdr:nvSpPr>
        <xdr:cNvPr id="343" name="n_1mainValue【消防施設】&#10;有形固定資産減価償却率"/>
        <xdr:cNvSpPr txBox="1"/>
      </xdr:nvSpPr>
      <xdr:spPr>
        <a:xfrm>
          <a:off x="152660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67871</xdr:rowOff>
    </xdr:from>
    <xdr:ext cx="405111" cy="259045"/>
    <xdr:sp macro="" textlink="">
      <xdr:nvSpPr>
        <xdr:cNvPr id="344" name="n_2mainValue【消防施設】&#10;有形固定資産減価償却率"/>
        <xdr:cNvSpPr txBox="1"/>
      </xdr:nvSpPr>
      <xdr:spPr>
        <a:xfrm>
          <a:off x="14389744" y="1344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5" name="正方形/長方形 3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6" name="正方形/長方形 3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7" name="正方形/長方形 3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8" name="正方形/長方形 3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9" name="正方形/長方形 3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50" name="正方形/長方形 3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51" name="正方形/長方形 3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2" name="正方形/長方形 3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53" name="テキスト ボックス 3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4" name="直線コネクタ 3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55" name="直線コネクタ 35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56" name="テキスト ボックス 35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57" name="直線コネクタ 35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58" name="テキスト ボックス 35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59" name="直線コネクタ 35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60" name="テキスト ボックス 35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61" name="直線コネクタ 36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62" name="テキスト ボックス 36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3" name="直線コネクタ 3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64" name="テキスト ボックス 3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366" name="直線コネクタ 365"/>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367"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368" name="直線コネクタ 367"/>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369" name="【消防施設】&#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370" name="直線コネクタ 369"/>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21607</xdr:rowOff>
    </xdr:from>
    <xdr:ext cx="469744" cy="259045"/>
    <xdr:sp macro="" textlink="">
      <xdr:nvSpPr>
        <xdr:cNvPr id="371" name="【消防施設】&#10;一人当たり面積平均値テキスト"/>
        <xdr:cNvSpPr txBox="1"/>
      </xdr:nvSpPr>
      <xdr:spPr>
        <a:xfrm>
          <a:off x="22199600" y="1425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372" name="フローチャート: 判断 371"/>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373" name="フローチャート: 判断 372"/>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374"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375" name="フローチャート: 判断 374"/>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151147</xdr:rowOff>
    </xdr:from>
    <xdr:ext cx="469744" cy="259045"/>
    <xdr:sp macro="" textlink="">
      <xdr:nvSpPr>
        <xdr:cNvPr id="376"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106172</xdr:rowOff>
    </xdr:from>
    <xdr:to>
      <xdr:col>102</xdr:col>
      <xdr:colOff>165100</xdr:colOff>
      <xdr:row>85</xdr:row>
      <xdr:rowOff>36322</xdr:rowOff>
    </xdr:to>
    <xdr:sp macro="" textlink="">
      <xdr:nvSpPr>
        <xdr:cNvPr id="377" name="フローチャート: 判断 376"/>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52849</xdr:rowOff>
    </xdr:from>
    <xdr:ext cx="469744" cy="259045"/>
    <xdr:sp macro="" textlink="">
      <xdr:nvSpPr>
        <xdr:cNvPr id="378" name="n_3aveValue【消防施設】&#10;一人当たり面積"/>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79" name="テキスト ボックス 3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80" name="テキスト ボックス 3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81" name="テキスト ボックス 3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82" name="テキスト ボックス 3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3" name="テキスト ボックス 3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384" name="楕円 383"/>
        <xdr:cNvSpPr/>
      </xdr:nvSpPr>
      <xdr:spPr>
        <a:xfrm>
          <a:off x="22110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93742</xdr:rowOff>
    </xdr:from>
    <xdr:ext cx="469744" cy="259045"/>
    <xdr:sp macro="" textlink="">
      <xdr:nvSpPr>
        <xdr:cNvPr id="385" name="【消防施設】&#10;一人当たり面積該当値テキスト"/>
        <xdr:cNvSpPr txBox="1"/>
      </xdr:nvSpPr>
      <xdr:spPr>
        <a:xfrm>
          <a:off x="2219960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117602</xdr:rowOff>
    </xdr:from>
    <xdr:to>
      <xdr:col>112</xdr:col>
      <xdr:colOff>38100</xdr:colOff>
      <xdr:row>85</xdr:row>
      <xdr:rowOff>47752</xdr:rowOff>
    </xdr:to>
    <xdr:sp macro="" textlink="">
      <xdr:nvSpPr>
        <xdr:cNvPr id="386" name="楕円 385"/>
        <xdr:cNvSpPr/>
      </xdr:nvSpPr>
      <xdr:spPr>
        <a:xfrm>
          <a:off x="21272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166115</xdr:rowOff>
    </xdr:from>
    <xdr:to>
      <xdr:col>116</xdr:col>
      <xdr:colOff>63500</xdr:colOff>
      <xdr:row>84</xdr:row>
      <xdr:rowOff>168402</xdr:rowOff>
    </xdr:to>
    <xdr:cxnSp macro="">
      <xdr:nvCxnSpPr>
        <xdr:cNvPr id="387" name="直線コネクタ 386"/>
        <xdr:cNvCxnSpPr/>
      </xdr:nvCxnSpPr>
      <xdr:spPr>
        <a:xfrm flipV="1">
          <a:off x="21323300" y="1456791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119887</xdr:rowOff>
    </xdr:from>
    <xdr:to>
      <xdr:col>107</xdr:col>
      <xdr:colOff>101600</xdr:colOff>
      <xdr:row>85</xdr:row>
      <xdr:rowOff>50037</xdr:rowOff>
    </xdr:to>
    <xdr:sp macro="" textlink="">
      <xdr:nvSpPr>
        <xdr:cNvPr id="388" name="楕円 387"/>
        <xdr:cNvSpPr/>
      </xdr:nvSpPr>
      <xdr:spPr>
        <a:xfrm>
          <a:off x="20383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168402</xdr:rowOff>
    </xdr:from>
    <xdr:to>
      <xdr:col>111</xdr:col>
      <xdr:colOff>177800</xdr:colOff>
      <xdr:row>84</xdr:row>
      <xdr:rowOff>170687</xdr:rowOff>
    </xdr:to>
    <xdr:cxnSp macro="">
      <xdr:nvCxnSpPr>
        <xdr:cNvPr id="389" name="直線コネクタ 388"/>
        <xdr:cNvCxnSpPr/>
      </xdr:nvCxnSpPr>
      <xdr:spPr>
        <a:xfrm flipV="1">
          <a:off x="20434300" y="145702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38879</xdr:rowOff>
    </xdr:from>
    <xdr:ext cx="469744" cy="259045"/>
    <xdr:sp macro="" textlink="">
      <xdr:nvSpPr>
        <xdr:cNvPr id="390" name="n_1mainValue【消防施設】&#10;一人当たり面積"/>
        <xdr:cNvSpPr txBox="1"/>
      </xdr:nvSpPr>
      <xdr:spPr>
        <a:xfrm>
          <a:off x="210757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391" name="n_2mainValue【消防施設】&#10;一人当たり面積"/>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92" name="正方形/長方形 3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3" name="正方形/長方形 3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4" name="正方形/長方形 3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5" name="正方形/長方形 3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6" name="正方形/長方形 3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7" name="正方形/長方形 3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8" name="正方形/長方形 3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9" name="正方形/長方形 3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0" name="テキスト ボックス 3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1" name="直線コネクタ 4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02" name="直線コネクタ 40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03" name="テキスト ボックス 40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4" name="直線コネクタ 40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05" name="テキスト ボックス 40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6" name="直線コネクタ 40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07" name="テキスト ボックス 40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8" name="直線コネクタ 40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09" name="テキスト ボックス 40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10" name="直線コネクタ 40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11" name="テキスト ボックス 41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12" name="直線コネクタ 41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13" name="テキスト ボックス 41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4" name="直線コネクタ 4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5" name="テキスト ボックス 4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417" name="直線コネクタ 416"/>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418"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419" name="直線コネクタ 418"/>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2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21" name="直線コネクタ 42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89098</xdr:rowOff>
    </xdr:from>
    <xdr:ext cx="405111" cy="259045"/>
    <xdr:sp macro="" textlink="">
      <xdr:nvSpPr>
        <xdr:cNvPr id="422" name="【庁舎】&#10;有形固定資産減価償却率平均値テキスト"/>
        <xdr:cNvSpPr txBox="1"/>
      </xdr:nvSpPr>
      <xdr:spPr>
        <a:xfrm>
          <a:off x="16357600" y="17576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423" name="フローチャート: 判断 422"/>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24" name="フローチャート: 判断 423"/>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425"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51526</xdr:rowOff>
    </xdr:from>
    <xdr:to>
      <xdr:col>76</xdr:col>
      <xdr:colOff>165100</xdr:colOff>
      <xdr:row>103</xdr:row>
      <xdr:rowOff>153126</xdr:rowOff>
    </xdr:to>
    <xdr:sp macro="" textlink="">
      <xdr:nvSpPr>
        <xdr:cNvPr id="426" name="フローチャート: 判断 425"/>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169653</xdr:rowOff>
    </xdr:from>
    <xdr:ext cx="405111" cy="259045"/>
    <xdr:sp macro="" textlink="">
      <xdr:nvSpPr>
        <xdr:cNvPr id="427" name="n_2aveValue【庁舎】&#10;有形固定資産減価償却率"/>
        <xdr:cNvSpPr txBox="1"/>
      </xdr:nvSpPr>
      <xdr:spPr>
        <a:xfrm>
          <a:off x="14389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126637</xdr:rowOff>
    </xdr:from>
    <xdr:to>
      <xdr:col>72</xdr:col>
      <xdr:colOff>38100</xdr:colOff>
      <xdr:row>104</xdr:row>
      <xdr:rowOff>56787</xdr:rowOff>
    </xdr:to>
    <xdr:sp macro="" textlink="">
      <xdr:nvSpPr>
        <xdr:cNvPr id="428" name="フローチャート: 判断 427"/>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73314</xdr:rowOff>
    </xdr:from>
    <xdr:ext cx="405111" cy="259045"/>
    <xdr:sp macro="" textlink="">
      <xdr:nvSpPr>
        <xdr:cNvPr id="429" name="n_3aveValue【庁舎】&#10;有形固定資産減価償却率"/>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30" name="テキスト ボックス 4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31" name="テキスト ボックス 4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2" name="テキスト ボックス 4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3" name="テキスト ボックス 4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4" name="テキスト ボックス 4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110308</xdr:rowOff>
    </xdr:from>
    <xdr:to>
      <xdr:col>85</xdr:col>
      <xdr:colOff>177800</xdr:colOff>
      <xdr:row>105</xdr:row>
      <xdr:rowOff>40458</xdr:rowOff>
    </xdr:to>
    <xdr:sp macro="" textlink="">
      <xdr:nvSpPr>
        <xdr:cNvPr id="435" name="楕円 434"/>
        <xdr:cNvSpPr/>
      </xdr:nvSpPr>
      <xdr:spPr>
        <a:xfrm>
          <a:off x="16268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88735</xdr:rowOff>
    </xdr:from>
    <xdr:ext cx="405111" cy="259045"/>
    <xdr:sp macro="" textlink="">
      <xdr:nvSpPr>
        <xdr:cNvPr id="436" name="【庁舎】&#10;有形固定資産減価償却率該当値テキスト"/>
        <xdr:cNvSpPr txBox="1"/>
      </xdr:nvSpPr>
      <xdr:spPr>
        <a:xfrm>
          <a:off x="16357600"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146231</xdr:rowOff>
    </xdr:from>
    <xdr:to>
      <xdr:col>81</xdr:col>
      <xdr:colOff>101600</xdr:colOff>
      <xdr:row>105</xdr:row>
      <xdr:rowOff>76381</xdr:rowOff>
    </xdr:to>
    <xdr:sp macro="" textlink="">
      <xdr:nvSpPr>
        <xdr:cNvPr id="437" name="楕円 436"/>
        <xdr:cNvSpPr/>
      </xdr:nvSpPr>
      <xdr:spPr>
        <a:xfrm>
          <a:off x="15430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161108</xdr:rowOff>
    </xdr:from>
    <xdr:to>
      <xdr:col>85</xdr:col>
      <xdr:colOff>127000</xdr:colOff>
      <xdr:row>105</xdr:row>
      <xdr:rowOff>25581</xdr:rowOff>
    </xdr:to>
    <xdr:cxnSp macro="">
      <xdr:nvCxnSpPr>
        <xdr:cNvPr id="438" name="直線コネクタ 437"/>
        <xdr:cNvCxnSpPr/>
      </xdr:nvCxnSpPr>
      <xdr:spPr>
        <a:xfrm flipV="1">
          <a:off x="15481300" y="1799190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12337</xdr:rowOff>
    </xdr:from>
    <xdr:to>
      <xdr:col>76</xdr:col>
      <xdr:colOff>165100</xdr:colOff>
      <xdr:row>105</xdr:row>
      <xdr:rowOff>113937</xdr:rowOff>
    </xdr:to>
    <xdr:sp macro="" textlink="">
      <xdr:nvSpPr>
        <xdr:cNvPr id="439" name="楕円 438"/>
        <xdr:cNvSpPr/>
      </xdr:nvSpPr>
      <xdr:spPr>
        <a:xfrm>
          <a:off x="14541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25581</xdr:rowOff>
    </xdr:from>
    <xdr:to>
      <xdr:col>81</xdr:col>
      <xdr:colOff>50800</xdr:colOff>
      <xdr:row>105</xdr:row>
      <xdr:rowOff>63137</xdr:rowOff>
    </xdr:to>
    <xdr:cxnSp macro="">
      <xdr:nvCxnSpPr>
        <xdr:cNvPr id="440" name="直線コネクタ 439"/>
        <xdr:cNvCxnSpPr/>
      </xdr:nvCxnSpPr>
      <xdr:spPr>
        <a:xfrm flipV="1">
          <a:off x="14592300" y="180278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67508</xdr:rowOff>
    </xdr:from>
    <xdr:ext cx="405111" cy="259045"/>
    <xdr:sp macro="" textlink="">
      <xdr:nvSpPr>
        <xdr:cNvPr id="441" name="n_1mainValue【庁舎】&#10;有形固定資産減価償却率"/>
        <xdr:cNvSpPr txBox="1"/>
      </xdr:nvSpPr>
      <xdr:spPr>
        <a:xfrm>
          <a:off x="152660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105064</xdr:rowOff>
    </xdr:from>
    <xdr:ext cx="405111" cy="259045"/>
    <xdr:sp macro="" textlink="">
      <xdr:nvSpPr>
        <xdr:cNvPr id="442" name="n_2mainValue【庁舎】&#10;有形固定資産減価償却率"/>
        <xdr:cNvSpPr txBox="1"/>
      </xdr:nvSpPr>
      <xdr:spPr>
        <a:xfrm>
          <a:off x="14389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3" name="正方形/長方形 4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4" name="正方形/長方形 4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5" name="正方形/長方形 4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6" name="正方形/長方形 4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7" name="正方形/長方形 4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8" name="正方形/長方形 4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9" name="正方形/長方形 4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0" name="正方形/長方形 4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1" name="テキスト ボックス 4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2" name="直線コネクタ 4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53" name="直線コネクタ 4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54" name="テキスト ボックス 4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55" name="直線コネクタ 4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56" name="テキスト ボックス 4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57" name="直線コネクタ 4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58" name="テキスト ボックス 4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59" name="直線コネクタ 4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60" name="テキスト ボックス 4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61" name="直線コネクタ 4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62" name="テキスト ボックス 4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3" name="直線コネクタ 4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4" name="テキスト ボックス 4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466" name="直線コネクタ 465"/>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467" name="【庁舎】&#10;一人当たり面積最小値テキスト"/>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468" name="直線コネクタ 467"/>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469" name="【庁舎】&#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470" name="直線コネクタ 469"/>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102888</xdr:rowOff>
    </xdr:from>
    <xdr:ext cx="469744" cy="259045"/>
    <xdr:sp macro="" textlink="">
      <xdr:nvSpPr>
        <xdr:cNvPr id="471" name="【庁舎】&#10;一人当たり面積平均値テキスト"/>
        <xdr:cNvSpPr txBox="1"/>
      </xdr:nvSpPr>
      <xdr:spPr>
        <a:xfrm>
          <a:off x="22199600" y="1810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472" name="フローチャート: 判断 471"/>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473" name="フローチャート: 判断 472"/>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62247</xdr:rowOff>
    </xdr:from>
    <xdr:ext cx="469744" cy="259045"/>
    <xdr:sp macro="" textlink="">
      <xdr:nvSpPr>
        <xdr:cNvPr id="474" name="n_1aveValue【庁舎】&#10;一人当たり面積"/>
        <xdr:cNvSpPr txBox="1"/>
      </xdr:nvSpPr>
      <xdr:spPr>
        <a:xfrm>
          <a:off x="210757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114300</xdr:rowOff>
    </xdr:from>
    <xdr:to>
      <xdr:col>107</xdr:col>
      <xdr:colOff>101600</xdr:colOff>
      <xdr:row>106</xdr:row>
      <xdr:rowOff>44450</xdr:rowOff>
    </xdr:to>
    <xdr:sp macro="" textlink="">
      <xdr:nvSpPr>
        <xdr:cNvPr id="475" name="フローチャート: 判断 474"/>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35577</xdr:rowOff>
    </xdr:from>
    <xdr:ext cx="469744" cy="259045"/>
    <xdr:sp macro="" textlink="">
      <xdr:nvSpPr>
        <xdr:cNvPr id="476" name="n_2aveValue【庁舎】&#10;一人当たり面積"/>
        <xdr:cNvSpPr txBox="1"/>
      </xdr:nvSpPr>
      <xdr:spPr>
        <a:xfrm>
          <a:off x="20199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1270</xdr:rowOff>
    </xdr:from>
    <xdr:to>
      <xdr:col>102</xdr:col>
      <xdr:colOff>165100</xdr:colOff>
      <xdr:row>106</xdr:row>
      <xdr:rowOff>102870</xdr:rowOff>
    </xdr:to>
    <xdr:sp macro="" textlink="">
      <xdr:nvSpPr>
        <xdr:cNvPr id="477" name="フローチャート: 判断 476"/>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119397</xdr:rowOff>
    </xdr:from>
    <xdr:ext cx="469744" cy="259045"/>
    <xdr:sp macro="" textlink="">
      <xdr:nvSpPr>
        <xdr:cNvPr id="478" name="n_3aveValue【庁舎】&#10;一人当たり面積"/>
        <xdr:cNvSpPr txBox="1"/>
      </xdr:nvSpPr>
      <xdr:spPr>
        <a:xfrm>
          <a:off x="19310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79" name="テキスト ボックス 4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0" name="テキスト ボックス 4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1" name="テキスト ボックス 4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2" name="テキスト ボックス 4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3" name="テキスト ボックス 4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3811</xdr:rowOff>
    </xdr:from>
    <xdr:to>
      <xdr:col>116</xdr:col>
      <xdr:colOff>114300</xdr:colOff>
      <xdr:row>105</xdr:row>
      <xdr:rowOff>105411</xdr:rowOff>
    </xdr:to>
    <xdr:sp macro="" textlink="">
      <xdr:nvSpPr>
        <xdr:cNvPr id="484" name="楕円 483"/>
        <xdr:cNvSpPr/>
      </xdr:nvSpPr>
      <xdr:spPr>
        <a:xfrm>
          <a:off x="22110700" y="180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26688</xdr:rowOff>
    </xdr:from>
    <xdr:ext cx="469744" cy="259045"/>
    <xdr:sp macro="" textlink="">
      <xdr:nvSpPr>
        <xdr:cNvPr id="485" name="【庁舎】&#10;一人当たり面積該当値テキスト"/>
        <xdr:cNvSpPr txBox="1"/>
      </xdr:nvSpPr>
      <xdr:spPr>
        <a:xfrm>
          <a:off x="22199600" y="178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93980</xdr:rowOff>
    </xdr:from>
    <xdr:to>
      <xdr:col>112</xdr:col>
      <xdr:colOff>38100</xdr:colOff>
      <xdr:row>106</xdr:row>
      <xdr:rowOff>24130</xdr:rowOff>
    </xdr:to>
    <xdr:sp macro="" textlink="">
      <xdr:nvSpPr>
        <xdr:cNvPr id="486" name="楕円 485"/>
        <xdr:cNvSpPr/>
      </xdr:nvSpPr>
      <xdr:spPr>
        <a:xfrm>
          <a:off x="2127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54611</xdr:rowOff>
    </xdr:from>
    <xdr:to>
      <xdr:col>116</xdr:col>
      <xdr:colOff>63500</xdr:colOff>
      <xdr:row>105</xdr:row>
      <xdr:rowOff>144780</xdr:rowOff>
    </xdr:to>
    <xdr:cxnSp macro="">
      <xdr:nvCxnSpPr>
        <xdr:cNvPr id="487" name="直線コネクタ 486"/>
        <xdr:cNvCxnSpPr/>
      </xdr:nvCxnSpPr>
      <xdr:spPr>
        <a:xfrm flipV="1">
          <a:off x="21323300" y="18056861"/>
          <a:ext cx="838200" cy="9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99061</xdr:rowOff>
    </xdr:from>
    <xdr:to>
      <xdr:col>107</xdr:col>
      <xdr:colOff>101600</xdr:colOff>
      <xdr:row>106</xdr:row>
      <xdr:rowOff>29211</xdr:rowOff>
    </xdr:to>
    <xdr:sp macro="" textlink="">
      <xdr:nvSpPr>
        <xdr:cNvPr id="488" name="楕円 487"/>
        <xdr:cNvSpPr/>
      </xdr:nvSpPr>
      <xdr:spPr>
        <a:xfrm>
          <a:off x="20383500" y="1810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144780</xdr:rowOff>
    </xdr:from>
    <xdr:to>
      <xdr:col>111</xdr:col>
      <xdr:colOff>177800</xdr:colOff>
      <xdr:row>105</xdr:row>
      <xdr:rowOff>149861</xdr:rowOff>
    </xdr:to>
    <xdr:cxnSp macro="">
      <xdr:nvCxnSpPr>
        <xdr:cNvPr id="489" name="直線コネクタ 488"/>
        <xdr:cNvCxnSpPr/>
      </xdr:nvCxnSpPr>
      <xdr:spPr>
        <a:xfrm flipV="1">
          <a:off x="20434300" y="181470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490" name="n_1main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45738</xdr:rowOff>
    </xdr:from>
    <xdr:ext cx="469744" cy="259045"/>
    <xdr:sp macro="" textlink="">
      <xdr:nvSpPr>
        <xdr:cNvPr id="491" name="n_2mainValue【庁舎】&#10;一人当たり面積"/>
        <xdr:cNvSpPr txBox="1"/>
      </xdr:nvSpPr>
      <xdr:spPr>
        <a:xfrm>
          <a:off x="20199427"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2" name="正方形/長方形 4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3" name="正方形/長方形 4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4" name="テキスト ボックス 4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類似団体と比較して該当施設すべてにおいて、有形固定資産減価償却率が高くなって</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特に、体育館・プール及び消防施設で</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顕著である。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とりわけ体育館</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大規模</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改修が</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想定されるため、多額な支出が予想</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とされる。なお、消防施設については、有形固定資産減価償却率が７０％を超えているものの、当町は</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消防・救急体制が非常備で、消防・救急業務を山形市に全面的に委託していることから</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大規模施設は有しておらず、</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当町に存しているのは小規模な</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詰所のみである。また、消防団の再編成も進められていることから、適宜、計画的な改修は必要なものの全体的には減少傾向にある。庁舎については、本庁舎が平成１１年度に建設され、有形固定資産減価償却率も４０％にも満たないことから低い水準にある</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が、経年劣化により大規模改修の必要性も年々高まっている。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現時点ではほとんどの施設において、一人当たり面積が類似団体内平均値と同水準となっている</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人口減少が進行するなか、</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今後予想される老朽化に対する対応や</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維持管理にかかる経費の増加等</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を踏まえ、</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公共施設等総合管理計画</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並びに</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詳細な内容も踏まえた個別施設計画</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等に</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基づいた事業実施に早急に取り組む必要があ</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ると同時に、</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当町における適正な</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公共施設等の</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在り方</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について継続して</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協議</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・検討を図る必要がある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14,347
14,296
61.45
5,389,661
5,251,769
137,481
3,638,677
6,141,426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当町には基幹となる産業や大きな企業がないことなどから財政基盤が弱く、類似団体平均値０．４７を０．０</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８</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ポイント下回り０．３</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９</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となっている。今後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行財政改革の取組みを</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継続</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事業精査による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歳出削減を図るとともに、税</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収入及び手数料等の増加</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を図るとともに、組織体制の見直しを含めさらに強化していく。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また、居住環境の整備を推進しながら、県都に近いという地理的利点を活かした施策などによる人口減を抑制し、</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自主財源</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確保を含めた財政基盤の強化を図る。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103294</xdr:rowOff>
    </xdr:from>
    <xdr:to>
      <xdr:col>23</xdr:col>
      <xdr:colOff>133350</xdr:colOff>
      <xdr:row>43</xdr:row>
      <xdr:rowOff>111337</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flipV="1">
          <a:off x="4114800" y="74756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111337</xdr:rowOff>
    </xdr:from>
    <xdr:to>
      <xdr:col>19</xdr:col>
      <xdr:colOff>133350</xdr:colOff>
      <xdr:row>43</xdr:row>
      <xdr:rowOff>119380</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flipV="1">
          <a:off x="3225800" y="748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119380</xdr:rowOff>
    </xdr:from>
    <xdr:to>
      <xdr:col>15</xdr:col>
      <xdr:colOff>82550</xdr:colOff>
      <xdr:row>43</xdr:row>
      <xdr:rowOff>127423</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2336800" y="749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127423</xdr:rowOff>
    </xdr:from>
    <xdr:to>
      <xdr:col>11</xdr:col>
      <xdr:colOff>31750</xdr:colOff>
      <xdr:row>43</xdr:row>
      <xdr:rowOff>127423</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1447800" y="7499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151554</xdr:rowOff>
    </xdr:from>
    <xdr:to>
      <xdr:col>7</xdr:col>
      <xdr:colOff>31750</xdr:colOff>
      <xdr:row>43</xdr:row>
      <xdr:rowOff>81704</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91881</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52494</xdr:rowOff>
    </xdr:from>
    <xdr:to>
      <xdr:col>23</xdr:col>
      <xdr:colOff>184150</xdr:colOff>
      <xdr:row>43</xdr:row>
      <xdr:rowOff>154094</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9022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24571</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39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60537</xdr:rowOff>
    </xdr:from>
    <xdr:to>
      <xdr:col>19</xdr:col>
      <xdr:colOff>184150</xdr:colOff>
      <xdr:row>43</xdr:row>
      <xdr:rowOff>162137</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064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146914</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68580</xdr:rowOff>
    </xdr:from>
    <xdr:to>
      <xdr:col>15</xdr:col>
      <xdr:colOff>133350</xdr:colOff>
      <xdr:row>43</xdr:row>
      <xdr:rowOff>170180</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154957</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76623</xdr:rowOff>
    </xdr:from>
    <xdr:to>
      <xdr:col>11</xdr:col>
      <xdr:colOff>82550</xdr:colOff>
      <xdr:row>44</xdr:row>
      <xdr:rowOff>6773</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2286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163000</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76623</xdr:rowOff>
    </xdr:from>
    <xdr:to>
      <xdr:col>7</xdr:col>
      <xdr:colOff>31750</xdr:colOff>
      <xdr:row>44</xdr:row>
      <xdr:rowOff>6773</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1397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163000</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行財政改革</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の取組みによる事業</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精査、</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給与の独自削減</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及び地方債発行の抑制等</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によ</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り、義務的経費抑制の効果として平成２８年度と同率、前年度対比０．９ポイント下降している。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一層の行財政改革の取組みを</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強化</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事務事業の見直し、投資的経費を始めとした歳出経費の抑制を図るとともに、自主財源の確保に努め、これまで以上に経常一般財源の確保に努める。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114046</xdr:rowOff>
    </xdr:from>
    <xdr:to>
      <xdr:col>23</xdr:col>
      <xdr:colOff>133350</xdr:colOff>
      <xdr:row>65</xdr:row>
      <xdr:rowOff>157480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114800" y="1125829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114046</xdr:rowOff>
    </xdr:from>
    <xdr:to>
      <xdr:col>19</xdr:col>
      <xdr:colOff>133350</xdr:colOff>
      <xdr:row>65</xdr:row>
      <xdr:rowOff>157480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3225800" y="112582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27178</xdr:rowOff>
    </xdr:from>
    <xdr:to>
      <xdr:col>15</xdr:col>
      <xdr:colOff>82550</xdr:colOff>
      <xdr:row>65</xdr:row>
      <xdr:rowOff>114046</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2336800" y="111714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27178</xdr:rowOff>
    </xdr:from>
    <xdr:to>
      <xdr:col>11</xdr:col>
      <xdr:colOff>31750</xdr:colOff>
      <xdr:row>65</xdr:row>
      <xdr:rowOff>118872</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1447800" y="1117142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66565</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63246</xdr:rowOff>
    </xdr:from>
    <xdr:to>
      <xdr:col>23</xdr:col>
      <xdr:colOff>184150</xdr:colOff>
      <xdr:row>65</xdr:row>
      <xdr:rowOff>164846</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130573</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110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63246</xdr:rowOff>
    </xdr:from>
    <xdr:to>
      <xdr:col>15</xdr:col>
      <xdr:colOff>133350</xdr:colOff>
      <xdr:row>65</xdr:row>
      <xdr:rowOff>164846</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149623</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147828</xdr:rowOff>
    </xdr:from>
    <xdr:to>
      <xdr:col>11</xdr:col>
      <xdr:colOff>82550</xdr:colOff>
      <xdr:row>65</xdr:row>
      <xdr:rowOff>77978</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68072</xdr:rowOff>
    </xdr:from>
    <xdr:to>
      <xdr:col>7</xdr:col>
      <xdr:colOff>31750</xdr:colOff>
      <xdr:row>65</xdr:row>
      <xdr:rowOff>169672</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154449</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類似団体と比較し、人件費・物件費等の人口１人当たりの額が低くなっているのは、ゴミ処理業務</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を一部事務組合で行っていることや消防業務を委託していることなどによるものである。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この負担金及び委託料相当分を、人件費・物件費等に合算した場合、人口１人当たりの金額が増加することになるため、構成市町との協議・調整を図りながら、引き続き事務事業の見直しなどによる経費抑制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xmlns=""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a:extLst>
            <a:ext uri="{FF2B5EF4-FFF2-40B4-BE49-F238E27FC236}">
              <a16:creationId xmlns:a16="http://schemas.microsoft.com/office/drawing/2014/main" xmlns="" id="{00000000-0008-0000-0300-0000BC000000}"/>
            </a:ext>
          </a:extLst>
        </xdr:cNvPr>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a:extLst>
            <a:ext uri="{FF2B5EF4-FFF2-40B4-BE49-F238E27FC236}">
              <a16:creationId xmlns:a16="http://schemas.microsoft.com/office/drawing/2014/main" xmlns="" id="{00000000-0008-0000-0300-0000BE000000}"/>
            </a:ext>
          </a:extLst>
        </xdr:cNvPr>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14909</xdr:rowOff>
    </xdr:from>
    <xdr:to>
      <xdr:col>23</xdr:col>
      <xdr:colOff>133350</xdr:colOff>
      <xdr:row>81</xdr:row>
      <xdr:rowOff>70991</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114800" y="13902359"/>
          <a:ext cx="838200" cy="5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a:extLst>
            <a:ext uri="{FF2B5EF4-FFF2-40B4-BE49-F238E27FC236}">
              <a16:creationId xmlns:a16="http://schemas.microsoft.com/office/drawing/2014/main" xmlns="" id="{00000000-0008-0000-0300-0000C1000000}"/>
            </a:ext>
          </a:extLst>
        </xdr:cNvPr>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a:extLst>
            <a:ext uri="{FF2B5EF4-FFF2-40B4-BE49-F238E27FC236}">
              <a16:creationId xmlns:a16="http://schemas.microsoft.com/office/drawing/2014/main" xmlns="" id="{00000000-0008-0000-0300-0000C2000000}"/>
            </a:ext>
          </a:extLst>
        </xdr:cNvPr>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42618</xdr:rowOff>
    </xdr:from>
    <xdr:to>
      <xdr:col>19</xdr:col>
      <xdr:colOff>133350</xdr:colOff>
      <xdr:row>81</xdr:row>
      <xdr:rowOff>70991</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3225800" y="13930068"/>
          <a:ext cx="889000" cy="2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25722</xdr:rowOff>
    </xdr:from>
    <xdr:to>
      <xdr:col>15</xdr:col>
      <xdr:colOff>82550</xdr:colOff>
      <xdr:row>81</xdr:row>
      <xdr:rowOff>42618</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2336800" y="13913172"/>
          <a:ext cx="889000" cy="1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12785</xdr:rowOff>
    </xdr:from>
    <xdr:to>
      <xdr:col>11</xdr:col>
      <xdr:colOff>31750</xdr:colOff>
      <xdr:row>81</xdr:row>
      <xdr:rowOff>25722</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1447800" y="13900235"/>
          <a:ext cx="889000" cy="1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50980</xdr:rowOff>
    </xdr:from>
    <xdr:to>
      <xdr:col>7</xdr:col>
      <xdr:colOff>31750</xdr:colOff>
      <xdr:row>81</xdr:row>
      <xdr:rowOff>152580</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1397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137357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066800" y="140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135559</xdr:rowOff>
    </xdr:from>
    <xdr:to>
      <xdr:col>23</xdr:col>
      <xdr:colOff>184150</xdr:colOff>
      <xdr:row>81</xdr:row>
      <xdr:rowOff>65709</xdr:rowOff>
    </xdr:to>
    <xdr:sp macro="" textlink="">
      <xdr:nvSpPr>
        <xdr:cNvPr id="211" name="楕円 210">
          <a:extLst>
            <a:ext uri="{FF2B5EF4-FFF2-40B4-BE49-F238E27FC236}">
              <a16:creationId xmlns:a16="http://schemas.microsoft.com/office/drawing/2014/main" xmlns="" id="{00000000-0008-0000-0300-0000D3000000}"/>
            </a:ext>
          </a:extLst>
        </xdr:cNvPr>
        <xdr:cNvSpPr/>
      </xdr:nvSpPr>
      <xdr:spPr>
        <a:xfrm>
          <a:off x="4902200" y="1385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56836</xdr:rowOff>
    </xdr:from>
    <xdr:ext cx="762000" cy="259045"/>
    <xdr:sp macro="" textlink="">
      <xdr:nvSpPr>
        <xdr:cNvPr id="212" name="人件費・物件費等の状況該当値テキスト">
          <a:extLst>
            <a:ext uri="{FF2B5EF4-FFF2-40B4-BE49-F238E27FC236}">
              <a16:creationId xmlns:a16="http://schemas.microsoft.com/office/drawing/2014/main" xmlns="" id="{00000000-0008-0000-0300-0000D4000000}"/>
            </a:ext>
          </a:extLst>
        </xdr:cNvPr>
        <xdr:cNvSpPr txBox="1"/>
      </xdr:nvSpPr>
      <xdr:spPr>
        <a:xfrm>
          <a:off x="5041900" y="1377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20191</xdr:rowOff>
    </xdr:from>
    <xdr:to>
      <xdr:col>19</xdr:col>
      <xdr:colOff>184150</xdr:colOff>
      <xdr:row>81</xdr:row>
      <xdr:rowOff>121791</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064000" y="1390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131968</xdr:rowOff>
    </xdr:from>
    <xdr:ext cx="7366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733800" y="13676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163268</xdr:rowOff>
    </xdr:from>
    <xdr:to>
      <xdr:col>15</xdr:col>
      <xdr:colOff>133350</xdr:colOff>
      <xdr:row>81</xdr:row>
      <xdr:rowOff>93418</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3175000" y="1387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103595</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2844800" y="1364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146372</xdr:rowOff>
    </xdr:from>
    <xdr:to>
      <xdr:col>11</xdr:col>
      <xdr:colOff>82550</xdr:colOff>
      <xdr:row>81</xdr:row>
      <xdr:rowOff>76522</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2286000" y="1386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86699</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955800" y="1363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133435</xdr:rowOff>
    </xdr:from>
    <xdr:to>
      <xdr:col>7</xdr:col>
      <xdr:colOff>31750</xdr:colOff>
      <xdr:row>81</xdr:row>
      <xdr:rowOff>63585</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1397000" y="138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73762</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066800" y="1361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平成１８年度から平成２２年度</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までの</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行財政改革の取組みによ</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る</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職員給与の独自削減の終了に伴い、類似団体内平均</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値</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を上回ってい</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たが、平成２９年度以降は新規採用職員の抑制、平成３０年度からは給与の独自削減を実施しているため、平成３０年度は</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類似団体内平均値を</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２．４ポイント下回っている</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しかしながら、職員年齢毎の人員バランスに欠け</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今後は大量退職者も見込めないことから、数値の上昇が</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予想される</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ため、これまで以上に給与水準の適正化に努める。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xmlns=""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a:extLst>
            <a:ext uri="{FF2B5EF4-FFF2-40B4-BE49-F238E27FC236}">
              <a16:creationId xmlns:a16="http://schemas.microsoft.com/office/drawing/2014/main" xmlns="" id="{00000000-0008-0000-0300-0000FC000000}"/>
            </a:ext>
          </a:extLst>
        </xdr:cNvPr>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a:extLst>
            <a:ext uri="{FF2B5EF4-FFF2-40B4-BE49-F238E27FC236}">
              <a16:creationId xmlns:a16="http://schemas.microsoft.com/office/drawing/2014/main" xmlns="" id="{00000000-0008-0000-0300-0000FE00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20259</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6179800" y="14570529"/>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7" name="給与水準   （国との比較）平均値テキスト">
          <a:extLst>
            <a:ext uri="{FF2B5EF4-FFF2-40B4-BE49-F238E27FC236}">
              <a16:creationId xmlns:a16="http://schemas.microsoft.com/office/drawing/2014/main" xmlns="" id="{00000000-0008-0000-0300-000001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20259</xdr:rowOff>
    </xdr:from>
    <xdr:to>
      <xdr:col>77</xdr:col>
      <xdr:colOff>44450</xdr:colOff>
      <xdr:row>88</xdr:row>
      <xdr:rowOff>114905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flipV="1">
          <a:off x="15290800" y="14593509"/>
          <a:ext cx="889000" cy="60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114905</xdr:rowOff>
    </xdr:from>
    <xdr:to>
      <xdr:col>72</xdr:col>
      <xdr:colOff>203200</xdr:colOff>
      <xdr:row>89</xdr:row>
      <xdr:rowOff>907</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4401800" y="152025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45962</xdr:rowOff>
    </xdr:from>
    <xdr:to>
      <xdr:col>68</xdr:col>
      <xdr:colOff>152400</xdr:colOff>
      <xdr:row>89</xdr:row>
      <xdr:rowOff>907</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a:off x="13512800" y="1513356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5" name="楕円 274">
          <a:extLst>
            <a:ext uri="{FF2B5EF4-FFF2-40B4-BE49-F238E27FC236}">
              <a16:creationId xmlns:a16="http://schemas.microsoft.com/office/drawing/2014/main" xmlns="" id="{00000000-0008-0000-0300-000013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6" name="給与水準   （国との比較）該当値テキスト">
          <a:extLst>
            <a:ext uri="{FF2B5EF4-FFF2-40B4-BE49-F238E27FC236}">
              <a16:creationId xmlns:a16="http://schemas.microsoft.com/office/drawing/2014/main" xmlns="" id="{00000000-0008-0000-0300-000014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140909</xdr:rowOff>
    </xdr:from>
    <xdr:to>
      <xdr:col>77</xdr:col>
      <xdr:colOff>95250</xdr:colOff>
      <xdr:row>85</xdr:row>
      <xdr:rowOff>71059</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81236</xdr:rowOff>
    </xdr:from>
    <xdr:ext cx="7366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798800" y="1431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64105</xdr:rowOff>
    </xdr:from>
    <xdr:to>
      <xdr:col>73</xdr:col>
      <xdr:colOff>44450</xdr:colOff>
      <xdr:row>88</xdr:row>
      <xdr:rowOff>165705</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5240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150482</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909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166612</xdr:rowOff>
    </xdr:from>
    <xdr:to>
      <xdr:col>64</xdr:col>
      <xdr:colOff>152400</xdr:colOff>
      <xdr:row>88</xdr:row>
      <xdr:rowOff>96762</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3462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81539</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131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現在</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７．</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５３</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人で類似団体内平均値１０．３</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８</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人を２．８</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５</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人</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と大幅に</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下回っている。これは、平成１８年度からの行財政改革の取組みにおける職員数の削減及び事務事業等の見直しによるものである。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しかしながら、業務が増加傾向にある昨今においては、類似団体の動向を踏まえ、それらの状況に応じた適正な人員管理を実施し、適正な職員の配置に努める。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77005</xdr:rowOff>
    </xdr:from>
    <xdr:to>
      <xdr:col>81</xdr:col>
      <xdr:colOff>44450</xdr:colOff>
      <xdr:row>59</xdr:row>
      <xdr:rowOff>78613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192555"/>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77005</xdr:rowOff>
    </xdr:from>
    <xdr:to>
      <xdr:col>77</xdr:col>
      <xdr:colOff>44450</xdr:colOff>
      <xdr:row>59</xdr:row>
      <xdr:rowOff>81831</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flipV="1">
          <a:off x="15290800" y="1019255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78613</xdr:rowOff>
    </xdr:from>
    <xdr:to>
      <xdr:col>72</xdr:col>
      <xdr:colOff>203200</xdr:colOff>
      <xdr:row>59</xdr:row>
      <xdr:rowOff>81831</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194163"/>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72982</xdr:rowOff>
    </xdr:from>
    <xdr:to>
      <xdr:col>68</xdr:col>
      <xdr:colOff>152400</xdr:colOff>
      <xdr:row>59</xdr:row>
      <xdr:rowOff>78613</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188532"/>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128355</xdr:rowOff>
    </xdr:from>
    <xdr:to>
      <xdr:col>64</xdr:col>
      <xdr:colOff>152400</xdr:colOff>
      <xdr:row>60</xdr:row>
      <xdr:rowOff>58505</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43282</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33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27813</xdr:rowOff>
    </xdr:from>
    <xdr:to>
      <xdr:col>81</xdr:col>
      <xdr:colOff>95250</xdr:colOff>
      <xdr:row>59</xdr:row>
      <xdr:rowOff>129413</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1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120540</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06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26205</xdr:rowOff>
    </xdr:from>
    <xdr:to>
      <xdr:col>77</xdr:col>
      <xdr:colOff>95250</xdr:colOff>
      <xdr:row>59</xdr:row>
      <xdr:rowOff>127805</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14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137982</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9910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31031</xdr:rowOff>
    </xdr:from>
    <xdr:to>
      <xdr:col>73</xdr:col>
      <xdr:colOff>44450</xdr:colOff>
      <xdr:row>59</xdr:row>
      <xdr:rowOff>132631</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14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142808</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9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27813</xdr:rowOff>
    </xdr:from>
    <xdr:to>
      <xdr:col>68</xdr:col>
      <xdr:colOff>203200</xdr:colOff>
      <xdr:row>59</xdr:row>
      <xdr:rowOff>129413</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1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139590</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991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22182</xdr:rowOff>
    </xdr:from>
    <xdr:to>
      <xdr:col>64</xdr:col>
      <xdr:colOff>152400</xdr:colOff>
      <xdr:row>59</xdr:row>
      <xdr:rowOff>123782</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1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133959</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99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１０</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５</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％と前年度から０．</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８</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上昇し</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、類似団体内平均値９．１％を</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ポイント上回っている。これは、平成１５年度、平成１６年度の多額の借入</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並びに平成２５年度以降の山辺中学校改築事業</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による影響が大きい。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平成２８年度以降、</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起債発行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抑制を図っていることから</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、比率が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下降していくことが予想されるが、今後の公共施設等の更新等により</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上昇することも十分見込まれるため、今後の数値の増減を注視し、数値の抑制に努める。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xmlns=""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xmlns=""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a:extLst>
            <a:ext uri="{FF2B5EF4-FFF2-40B4-BE49-F238E27FC236}">
              <a16:creationId xmlns:a16="http://schemas.microsoft.com/office/drawing/2014/main" xmlns="" id="{00000000-0008-0000-0300-00007E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35076</xdr:rowOff>
    </xdr:from>
    <xdr:to>
      <xdr:col>81</xdr:col>
      <xdr:colOff>44450</xdr:colOff>
      <xdr:row>40</xdr:row>
      <xdr:rowOff>127000</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179800" y="6893076"/>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5" name="公債費負担の状況平均値テキスト">
          <a:extLst>
            <a:ext uri="{FF2B5EF4-FFF2-40B4-BE49-F238E27FC236}">
              <a16:creationId xmlns:a16="http://schemas.microsoft.com/office/drawing/2014/main" xmlns="" id="{00000000-0008-0000-0300-000081010000}"/>
            </a:ext>
          </a:extLst>
        </xdr:cNvPr>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35076</xdr:rowOff>
    </xdr:from>
    <xdr:to>
      <xdr:col>77</xdr:col>
      <xdr:colOff>44450</xdr:colOff>
      <xdr:row>40</xdr:row>
      <xdr:rowOff>46567</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5290800" y="68930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104019</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4401800" y="690456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104019</xdr:rowOff>
    </xdr:from>
    <xdr:to>
      <xdr:col>68</xdr:col>
      <xdr:colOff>152400</xdr:colOff>
      <xdr:row>41</xdr:row>
      <xdr:rowOff>35983</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3512800" y="696201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64709</xdr:rowOff>
    </xdr:from>
    <xdr:to>
      <xdr:col>64</xdr:col>
      <xdr:colOff>152400</xdr:colOff>
      <xdr:row>40</xdr:row>
      <xdr:rowOff>166309</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3462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5036</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131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4" name="公債費負担の状況該当値テキスト">
          <a:extLst>
            <a:ext uri="{FF2B5EF4-FFF2-40B4-BE49-F238E27FC236}">
              <a16:creationId xmlns:a16="http://schemas.microsoft.com/office/drawing/2014/main" xmlns="" id="{00000000-0008-0000-0300-000094010000}"/>
            </a:ext>
          </a:extLst>
        </xdr:cNvPr>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155726</xdr:rowOff>
    </xdr:from>
    <xdr:to>
      <xdr:col>77</xdr:col>
      <xdr:colOff>95250</xdr:colOff>
      <xdr:row>40</xdr:row>
      <xdr:rowOff>85876</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129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70653</xdr:rowOff>
    </xdr:from>
    <xdr:ext cx="7366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798800" y="69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82144</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909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53219</xdr:rowOff>
    </xdr:from>
    <xdr:to>
      <xdr:col>68</xdr:col>
      <xdr:colOff>203200</xdr:colOff>
      <xdr:row>40</xdr:row>
      <xdr:rowOff>154819</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4351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139596</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0208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中学校改築事業などの大規模事業による</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多額の</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借入</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が影響し</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、平成２６年度においては類似団体を３２．１ポイント、平成２９年度では４６．６ポイン</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ト</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と大幅に</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上回って</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い</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たが、起債発行の抑制及び事業の精査やふるさと応援基金の増額等により、実質単年度収支の黒字化を図ることができ</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前年度比１８．１ポイント下降している。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類似団体内平均値と比較して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４０．４ポイントと大きく差があることから、引き続き</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計画的な起債発行の強化</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等を図る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xmlns=""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a:extLst>
            <a:ext uri="{FF2B5EF4-FFF2-40B4-BE49-F238E27FC236}">
              <a16:creationId xmlns:a16="http://schemas.microsoft.com/office/drawing/2014/main" xmlns="" id="{00000000-0008-0000-0300-0000BC010000}"/>
            </a:ext>
          </a:extLst>
        </xdr:cNvPr>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xmlns=""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102931</xdr:rowOff>
    </xdr:from>
    <xdr:to>
      <xdr:col>81</xdr:col>
      <xdr:colOff>44450</xdr:colOff>
      <xdr:row>18</xdr:row>
      <xdr:rowOff>139458</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6179800" y="3017581"/>
          <a:ext cx="838200" cy="20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118792</xdr:rowOff>
    </xdr:from>
    <xdr:ext cx="762000" cy="259045"/>
    <xdr:sp macro="" textlink="">
      <xdr:nvSpPr>
        <xdr:cNvPr id="449" name="将来負担の状況平均値テキスト">
          <a:extLst>
            <a:ext uri="{FF2B5EF4-FFF2-40B4-BE49-F238E27FC236}">
              <a16:creationId xmlns:a16="http://schemas.microsoft.com/office/drawing/2014/main" xmlns="" id="{00000000-0008-0000-0300-0000C1010000}"/>
            </a:ext>
          </a:extLst>
        </xdr:cNvPr>
        <xdr:cNvSpPr txBox="1"/>
      </xdr:nvSpPr>
      <xdr:spPr>
        <a:xfrm>
          <a:off x="17106900" y="234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139458</xdr:rowOff>
    </xdr:from>
    <xdr:to>
      <xdr:col>77</xdr:col>
      <xdr:colOff>44450</xdr:colOff>
      <xdr:row>18</xdr:row>
      <xdr:rowOff>147501</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5290800" y="322555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78559</xdr:rowOff>
    </xdr:from>
    <xdr:to>
      <xdr:col>72</xdr:col>
      <xdr:colOff>203200</xdr:colOff>
      <xdr:row>18</xdr:row>
      <xdr:rowOff>147501</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a:off x="14401800" y="316465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78559</xdr:rowOff>
    </xdr:from>
    <xdr:to>
      <xdr:col>68</xdr:col>
      <xdr:colOff>152400</xdr:colOff>
      <xdr:row>18</xdr:row>
      <xdr:rowOff>155545</xdr:rowOff>
    </xdr:to>
    <xdr:cxnSp macro="">
      <xdr:nvCxnSpPr>
        <xdr:cNvPr id="457" name="直線コネクタ 456">
          <a:extLst>
            <a:ext uri="{FF2B5EF4-FFF2-40B4-BE49-F238E27FC236}">
              <a16:creationId xmlns:a16="http://schemas.microsoft.com/office/drawing/2014/main" xmlns="" id="{00000000-0008-0000-0300-0000C9010000}"/>
            </a:ext>
          </a:extLst>
        </xdr:cNvPr>
        <xdr:cNvCxnSpPr/>
      </xdr:nvCxnSpPr>
      <xdr:spPr>
        <a:xfrm flipV="1">
          <a:off x="13512800" y="3164659"/>
          <a:ext cx="8890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78800</xdr:rowOff>
    </xdr:from>
    <xdr:to>
      <xdr:col>64</xdr:col>
      <xdr:colOff>152400</xdr:colOff>
      <xdr:row>17</xdr:row>
      <xdr:rowOff>8950</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3462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19127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131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52131</xdr:rowOff>
    </xdr:from>
    <xdr:to>
      <xdr:col>81</xdr:col>
      <xdr:colOff>95250</xdr:colOff>
      <xdr:row>17</xdr:row>
      <xdr:rowOff>153731</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6967200" y="296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24208</xdr:rowOff>
    </xdr:from>
    <xdr:ext cx="762000" cy="259045"/>
    <xdr:sp macro="" textlink="">
      <xdr:nvSpPr>
        <xdr:cNvPr id="468" name="将来負担の状況該当値テキスト">
          <a:extLst>
            <a:ext uri="{FF2B5EF4-FFF2-40B4-BE49-F238E27FC236}">
              <a16:creationId xmlns:a16="http://schemas.microsoft.com/office/drawing/2014/main" xmlns="" id="{00000000-0008-0000-0300-0000D4010000}"/>
            </a:ext>
          </a:extLst>
        </xdr:cNvPr>
        <xdr:cNvSpPr txBox="1"/>
      </xdr:nvSpPr>
      <xdr:spPr>
        <a:xfrm>
          <a:off x="17106900" y="293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88658</xdr:rowOff>
    </xdr:from>
    <xdr:to>
      <xdr:col>77</xdr:col>
      <xdr:colOff>95250</xdr:colOff>
      <xdr:row>19</xdr:row>
      <xdr:rowOff>18808</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129000" y="31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3585</xdr:rowOff>
    </xdr:from>
    <xdr:ext cx="7366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5798800" y="326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96701</xdr:rowOff>
    </xdr:from>
    <xdr:to>
      <xdr:col>73</xdr:col>
      <xdr:colOff>44450</xdr:colOff>
      <xdr:row>19</xdr:row>
      <xdr:rowOff>26851</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5240000" y="318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11628</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4909800" y="326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27759</xdr:rowOff>
    </xdr:from>
    <xdr:to>
      <xdr:col>68</xdr:col>
      <xdr:colOff>203200</xdr:colOff>
      <xdr:row>18</xdr:row>
      <xdr:rowOff>129359</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4351000" y="31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114135</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020800" y="320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104745</xdr:rowOff>
    </xdr:from>
    <xdr:to>
      <xdr:col>64</xdr:col>
      <xdr:colOff>152400</xdr:colOff>
      <xdr:row>19</xdr:row>
      <xdr:rowOff>34895</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3462000" y="31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19672</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3131800" y="327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14,347
14,296
61.45
5,389,661
5,251,769
137,481
3,638,677
6,141,426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３０</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年度の比率は２</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給与の独自削減等により</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との差が０</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．５ポイント</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前年度対比１．９ポイント下降しており、</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改善は見られる</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今後も行財政改革の取組みなどにより、事務事業の見直しによる適正な人員配置や指定管理者制度や民間委託等を</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推進すること</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により、経常収支比率に占める割合を低くするよう人件費の抑制に努める。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85090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2839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37</xdr:row>
      <xdr:rowOff>100330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42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100330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352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32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33037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事務の電算化に伴う業務委託や機器類のリース料により、１６．</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％と類似団体内平均値１４．</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８</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ポイントの差となって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度重なる制度改正などが大きな要因と考えられる。類似団体との差は解消傾向にあるものの、今後も、更なる経費節減や職員のスキルアップを図りながら、類似団体平均値に近づくよう削減に努める。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17</xdr:row>
      <xdr:rowOff>80736</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29736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80736</xdr:rowOff>
    </xdr:from>
    <xdr:to>
      <xdr:col>78</xdr:col>
      <xdr:colOff>69850</xdr:colOff>
      <xdr:row>18</xdr:row>
      <xdr:rowOff>29029</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4782800" y="29953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29029</xdr:rowOff>
    </xdr:from>
    <xdr:to>
      <xdr:col>73</xdr:col>
      <xdr:colOff>180975</xdr:colOff>
      <xdr:row>18</xdr:row>
      <xdr:rowOff>72571</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3115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91621</xdr:rowOff>
    </xdr:from>
    <xdr:to>
      <xdr:col>69</xdr:col>
      <xdr:colOff>92075</xdr:colOff>
      <xdr:row>18</xdr:row>
      <xdr:rowOff>72571</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300627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151691</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29936</xdr:rowOff>
    </xdr:from>
    <xdr:to>
      <xdr:col>78</xdr:col>
      <xdr:colOff>120650</xdr:colOff>
      <xdr:row>17</xdr:row>
      <xdr:rowOff>131536</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149679</xdr:rowOff>
    </xdr:from>
    <xdr:to>
      <xdr:col>74</xdr:col>
      <xdr:colOff>31750</xdr:colOff>
      <xdr:row>18</xdr:row>
      <xdr:rowOff>79829</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21771</xdr:rowOff>
    </xdr:from>
    <xdr:to>
      <xdr:col>69</xdr:col>
      <xdr:colOff>142875</xdr:colOff>
      <xdr:row>18</xdr:row>
      <xdr:rowOff>123371</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108149</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財政状況は厳しいが、類似団体内平均値５．</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７</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％より０．</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７</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ポイント低くなっている。これまで町直営の施設がないことなどから、類似団体内平均値より低い傾向にあ</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る。国等の少子高齢化施策にも左右されることから、</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今後も注視しながら対策を実施し、柔軟な対応に努める。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xmlns=""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a:extLst>
            <a:ext uri="{FF2B5EF4-FFF2-40B4-BE49-F238E27FC236}">
              <a16:creationId xmlns:a16="http://schemas.microsoft.com/office/drawing/2014/main" xmlns="" id="{00000000-0008-0000-0400-0000B9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a:extLst>
            <a:ext uri="{FF2B5EF4-FFF2-40B4-BE49-F238E27FC236}">
              <a16:creationId xmlns:a16="http://schemas.microsoft.com/office/drawing/2014/main" xmlns="" id="{00000000-0008-0000-0400-0000BB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56</xdr:row>
      <xdr:rowOff>114300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987800" y="9702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0" name="扶助費平均値テキスト">
          <a:extLst>
            <a:ext uri="{FF2B5EF4-FFF2-40B4-BE49-F238E27FC236}">
              <a16:creationId xmlns:a16="http://schemas.microsoft.com/office/drawing/2014/main" xmlns="" id="{00000000-0008-0000-0400-0000BE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57</xdr:row>
      <xdr:rowOff>19050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3098800" y="9702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57</xdr:row>
      <xdr:rowOff>19050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2209800" y="979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82550</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flipV="1">
          <a:off x="1320800" y="979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1" name="フローチャート: 判断 200">
          <a:extLst>
            <a:ext uri="{FF2B5EF4-FFF2-40B4-BE49-F238E27FC236}">
              <a16:creationId xmlns:a16="http://schemas.microsoft.com/office/drawing/2014/main" xmlns="" id="{00000000-0008-0000-0400-0000C9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80027</xdr:rowOff>
    </xdr:from>
    <xdr:ext cx="762000" cy="259045"/>
    <xdr:sp macro="" textlink="">
      <xdr:nvSpPr>
        <xdr:cNvPr id="209" name="扶助費該当値テキスト">
          <a:extLst>
            <a:ext uri="{FF2B5EF4-FFF2-40B4-BE49-F238E27FC236}">
              <a16:creationId xmlns:a16="http://schemas.microsoft.com/office/drawing/2014/main" xmlns="" id="{00000000-0008-0000-0400-0000D1000000}"/>
            </a:ext>
          </a:extLst>
        </xdr:cNvPr>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139700</xdr:rowOff>
    </xdr:from>
    <xdr:to>
      <xdr:col>15</xdr:col>
      <xdr:colOff>149225</xdr:colOff>
      <xdr:row>57</xdr:row>
      <xdr:rowOff>69850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139700</xdr:rowOff>
    </xdr:from>
    <xdr:to>
      <xdr:col>11</xdr:col>
      <xdr:colOff>60325</xdr:colOff>
      <xdr:row>57</xdr:row>
      <xdr:rowOff>69850</xdr:rowOff>
    </xdr:to>
    <xdr:sp macro="" textlink="">
      <xdr:nvSpPr>
        <xdr:cNvPr id="214" name="楕円 213">
          <a:extLst>
            <a:ext uri="{FF2B5EF4-FFF2-40B4-BE49-F238E27FC236}">
              <a16:creationId xmlns:a16="http://schemas.microsoft.com/office/drawing/2014/main" xmlns="" id="{00000000-0008-0000-0400-0000D6000000}"/>
            </a:ext>
          </a:extLst>
        </xdr:cNvPr>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6" name="楕円 215">
          <a:extLst>
            <a:ext uri="{FF2B5EF4-FFF2-40B4-BE49-F238E27FC236}">
              <a16:creationId xmlns:a16="http://schemas.microsoft.com/office/drawing/2014/main" xmlns="" id="{00000000-0008-0000-0400-0000D8000000}"/>
            </a:ext>
          </a:extLst>
        </xdr:cNvPr>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17" name="テキスト ボックス 216">
          <a:extLst>
            <a:ext uri="{FF2B5EF4-FFF2-40B4-BE49-F238E27FC236}">
              <a16:creationId xmlns:a16="http://schemas.microsoft.com/office/drawing/2014/main" xmlns="" id="{00000000-0008-0000-0400-0000D9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その他に係る経常収支比率が１９．</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０</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％で、類似団体内平均値の１５．４％を</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ポイント上回っているのは、前年度と同水準であるものの、特別会計への経常的な繰出金が主な要因と考えられる。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今後は、これまで以上に、特別会計の経営適正化及び健全化を図り、普通会計負担額の軽減に努める。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xmlns=""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xmlns=""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xmlns=""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a:extLst>
            <a:ext uri="{FF2B5EF4-FFF2-40B4-BE49-F238E27FC236}">
              <a16:creationId xmlns:a16="http://schemas.microsoft.com/office/drawing/2014/main" xmlns="" id="{00000000-0008-0000-0400-0000F8000000}"/>
            </a:ext>
          </a:extLst>
        </xdr:cNvPr>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a:extLst>
            <a:ext uri="{FF2B5EF4-FFF2-40B4-BE49-F238E27FC236}">
              <a16:creationId xmlns:a16="http://schemas.microsoft.com/office/drawing/2014/main" xmlns="" id="{00000000-0008-0000-0400-0000FA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167822</xdr:rowOff>
    </xdr:from>
    <xdr:to>
      <xdr:col>82</xdr:col>
      <xdr:colOff>107950</xdr:colOff>
      <xdr:row>58</xdr:row>
      <xdr:rowOff>48623</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5671800" y="994047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3" name="その他平均値テキスト">
          <a:extLst>
            <a:ext uri="{FF2B5EF4-FFF2-40B4-BE49-F238E27FC236}">
              <a16:creationId xmlns:a16="http://schemas.microsoft.com/office/drawing/2014/main" xmlns="" id="{00000000-0008-0000-0400-0000FD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58</xdr:row>
      <xdr:rowOff>48623</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4782800" y="99731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56787</xdr:rowOff>
    </xdr:from>
    <xdr:to>
      <xdr:col>73</xdr:col>
      <xdr:colOff>180975</xdr:colOff>
      <xdr:row>58</xdr:row>
      <xdr:rowOff>29028</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893800" y="9829437"/>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56787</xdr:rowOff>
    </xdr:from>
    <xdr:to>
      <xdr:col>69</xdr:col>
      <xdr:colOff>92075</xdr:colOff>
      <xdr:row>57</xdr:row>
      <xdr:rowOff>122101</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flipV="1">
          <a:off x="13004800" y="98294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4" name="フローチャート: 判断 263">
          <a:extLst>
            <a:ext uri="{FF2B5EF4-FFF2-40B4-BE49-F238E27FC236}">
              <a16:creationId xmlns:a16="http://schemas.microsoft.com/office/drawing/2014/main" xmlns="" id="{00000000-0008-0000-0400-000008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89099</xdr:rowOff>
    </xdr:from>
    <xdr:ext cx="762000" cy="259045"/>
    <xdr:sp macro="" textlink="">
      <xdr:nvSpPr>
        <xdr:cNvPr id="272" name="その他該当値テキスト">
          <a:extLst>
            <a:ext uri="{FF2B5EF4-FFF2-40B4-BE49-F238E27FC236}">
              <a16:creationId xmlns:a16="http://schemas.microsoft.com/office/drawing/2014/main" xmlns="" id="{00000000-0008-0000-0400-000010010000}"/>
            </a:ext>
          </a:extLst>
        </xdr:cNvPr>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169273</xdr:rowOff>
    </xdr:from>
    <xdr:to>
      <xdr:col>78</xdr:col>
      <xdr:colOff>120650</xdr:colOff>
      <xdr:row>58</xdr:row>
      <xdr:rowOff>99423</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56210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84200</xdr:rowOff>
    </xdr:from>
    <xdr:ext cx="7366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5290800" y="10028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macro="" textlink="">
      <xdr:nvSpPr>
        <xdr:cNvPr id="275" name="楕円 274">
          <a:extLst>
            <a:ext uri="{FF2B5EF4-FFF2-40B4-BE49-F238E27FC236}">
              <a16:creationId xmlns:a16="http://schemas.microsoft.com/office/drawing/2014/main" xmlns="" id="{00000000-0008-0000-0400-000013010000}"/>
            </a:ext>
          </a:extLst>
        </xdr:cNvPr>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64605</xdr:rowOff>
    </xdr:from>
    <xdr:ext cx="762000" cy="259045"/>
    <xdr:sp macro="" textlink="">
      <xdr:nvSpPr>
        <xdr:cNvPr id="276" name="テキスト ボックス 275">
          <a:extLst>
            <a:ext uri="{FF2B5EF4-FFF2-40B4-BE49-F238E27FC236}">
              <a16:creationId xmlns:a16="http://schemas.microsoft.com/office/drawing/2014/main" xmlns="" id="{00000000-0008-0000-0400-000014010000}"/>
            </a:ext>
          </a:extLst>
        </xdr:cNvPr>
        <xdr:cNvSpPr txBox="1"/>
      </xdr:nvSpPr>
      <xdr:spPr>
        <a:xfrm>
          <a:off x="14401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5987</xdr:rowOff>
    </xdr:from>
    <xdr:to>
      <xdr:col>69</xdr:col>
      <xdr:colOff>142875</xdr:colOff>
      <xdr:row>57</xdr:row>
      <xdr:rowOff>107587</xdr:rowOff>
    </xdr:to>
    <xdr:sp macro="" textlink="">
      <xdr:nvSpPr>
        <xdr:cNvPr id="277" name="楕円 276">
          <a:extLst>
            <a:ext uri="{FF2B5EF4-FFF2-40B4-BE49-F238E27FC236}">
              <a16:creationId xmlns:a16="http://schemas.microsoft.com/office/drawing/2014/main" xmlns="" id="{00000000-0008-0000-0400-000015010000}"/>
            </a:ext>
          </a:extLst>
        </xdr:cNvPr>
        <xdr:cNvSpPr/>
      </xdr:nvSpPr>
      <xdr:spPr>
        <a:xfrm>
          <a:off x="13843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92364</xdr:rowOff>
    </xdr:from>
    <xdr:ext cx="762000" cy="259045"/>
    <xdr:sp macro="" textlink="">
      <xdr:nvSpPr>
        <xdr:cNvPr id="278" name="テキスト ボックス 277">
          <a:extLst>
            <a:ext uri="{FF2B5EF4-FFF2-40B4-BE49-F238E27FC236}">
              <a16:creationId xmlns:a16="http://schemas.microsoft.com/office/drawing/2014/main" xmlns="" id="{00000000-0008-0000-0400-000016010000}"/>
            </a:ext>
          </a:extLst>
        </xdr:cNvPr>
        <xdr:cNvSpPr txBox="1"/>
      </xdr:nvSpPr>
      <xdr:spPr>
        <a:xfrm>
          <a:off x="13512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71301</xdr:rowOff>
    </xdr:from>
    <xdr:to>
      <xdr:col>65</xdr:col>
      <xdr:colOff>53975</xdr:colOff>
      <xdr:row>58</xdr:row>
      <xdr:rowOff>1451</xdr:rowOff>
    </xdr:to>
    <xdr:sp macro="" textlink="">
      <xdr:nvSpPr>
        <xdr:cNvPr id="279" name="楕円 278">
          <a:extLst>
            <a:ext uri="{FF2B5EF4-FFF2-40B4-BE49-F238E27FC236}">
              <a16:creationId xmlns:a16="http://schemas.microsoft.com/office/drawing/2014/main" xmlns="" id="{00000000-0008-0000-0400-000017010000}"/>
            </a:ext>
          </a:extLst>
        </xdr:cNvPr>
        <xdr:cNvSpPr/>
      </xdr:nvSpPr>
      <xdr:spPr>
        <a:xfrm>
          <a:off x="12954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157678</xdr:rowOff>
    </xdr:from>
    <xdr:ext cx="762000" cy="259045"/>
    <xdr:sp macro="" textlink="">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2623800" y="99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１１．</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９</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％と前年度より</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０</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５</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ポイント上昇しているものの、類似団体内平均値の１４．</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％より２．</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下回っている。これは、一部事務組合への負担金が類似団体と比較し、少ないことなどが考えられるが、今後も、一部事務組合への負担金の増減により、数値の変動が見られることが予想されるため、委託先等との協議・調整を図りながら事務事業の見直しなどによる経費抑制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xmlns=""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xmlns=""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xmlns=""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a:extLst>
            <a:ext uri="{FF2B5EF4-FFF2-40B4-BE49-F238E27FC236}">
              <a16:creationId xmlns:a16="http://schemas.microsoft.com/office/drawing/2014/main" xmlns="" id="{00000000-0008-0000-0400-000032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xmlns=""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99568</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5671800" y="62489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a:extLst>
            <a:ext uri="{FF2B5EF4-FFF2-40B4-BE49-F238E27FC236}">
              <a16:creationId xmlns:a16="http://schemas.microsoft.com/office/drawing/2014/main" xmlns="" id="{00000000-0008-0000-0400-000037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76708</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4782800" y="62031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72136</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3893800" y="62031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81280</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flipV="1">
          <a:off x="13004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30" name="補助費等該当値テキスト">
          <a:extLst>
            <a:ext uri="{FF2B5EF4-FFF2-40B4-BE49-F238E27FC236}">
              <a16:creationId xmlns:a16="http://schemas.microsoft.com/office/drawing/2014/main" xmlns="" id="{00000000-0008-0000-0400-00004A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公債費は１</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９</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０</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％で類似団体内平均値の１５．</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ポイント高く、</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前年度より差が広がっている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。平成２８年度までは、過年度の大規模事業による償還金が減となっていること並びに、以降</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地方債の新規発行抑制に努めていたためであるが、平成２９年度は、山辺中学校改築事業等の実施による元金償還開始などによるところが大きい。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xmlns=""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a:extLst>
            <a:ext uri="{FF2B5EF4-FFF2-40B4-BE49-F238E27FC236}">
              <a16:creationId xmlns:a16="http://schemas.microsoft.com/office/drawing/2014/main" xmlns="" id="{00000000-0008-0000-0400-00006C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a:extLst>
            <a:ext uri="{FF2B5EF4-FFF2-40B4-BE49-F238E27FC236}">
              <a16:creationId xmlns:a16="http://schemas.microsoft.com/office/drawing/2014/main" xmlns="" id="{00000000-0008-0000-0400-00006E010000}"/>
            </a:ext>
          </a:extLst>
        </xdr:cNvPr>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81280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3987800" y="133903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xmlns="" id="{00000000-0008-0000-0400-000071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78</xdr:row>
      <xdr:rowOff>17272</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3098800" y="13317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129287</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2209800" y="133172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78</xdr:row>
      <xdr:rowOff>49276</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1320800" y="133309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88" name="公債費該当値テキスト">
          <a:extLst>
            <a:ext uri="{FF2B5EF4-FFF2-40B4-BE49-F238E27FC236}">
              <a16:creationId xmlns:a16="http://schemas.microsoft.com/office/drawing/2014/main" xmlns="" id="{00000000-0008-0000-0400-000084010000}"/>
            </a:ext>
          </a:extLst>
        </xdr:cNvPr>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164864</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828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７</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５</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％と類似団体平均値の７</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０</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ポイントと大幅に</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下降し</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、差が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縮小している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主に扶助費等の増加により類似団体平均値を上回り、その乖離が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平成２８年度まで</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広がる傾向にあ</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った</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ものの、平成２９年度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以降は</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解消</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傾向</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が見られ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今後も</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これまで以上に事務事業の見直しや人件費の抑制に努めるとともに、引き続き扶助費の見直しなどに努める。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xmlns=""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xmlns=""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a:extLst>
            <a:ext uri="{FF2B5EF4-FFF2-40B4-BE49-F238E27FC236}">
              <a16:creationId xmlns:a16="http://schemas.microsoft.com/office/drawing/2014/main" xmlns="" id="{00000000-0008-0000-0400-0000A9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78</xdr:row>
      <xdr:rowOff>30987</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5671800" y="13298932"/>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a:extLst>
            <a:ext uri="{FF2B5EF4-FFF2-40B4-BE49-F238E27FC236}">
              <a16:creationId xmlns:a16="http://schemas.microsoft.com/office/drawing/2014/main" xmlns="" id="{00000000-0008-0000-0400-0000AC010000}"/>
            </a:ext>
          </a:extLst>
        </xdr:cNvPr>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78</xdr:row>
      <xdr:rowOff>62992</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4782800" y="134040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62992</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3893800" y="133400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133858</xdr:rowOff>
    </xdr:from>
    <xdr:to>
      <xdr:col>69</xdr:col>
      <xdr:colOff>92075</xdr:colOff>
      <xdr:row>77</xdr:row>
      <xdr:rowOff>138430</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3004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18559</xdr:rowOff>
    </xdr:from>
    <xdr:ext cx="762000" cy="259045"/>
    <xdr:sp macro="" textlink="">
      <xdr:nvSpPr>
        <xdr:cNvPr id="447" name="公債費以外該当値テキスト">
          <a:extLst>
            <a:ext uri="{FF2B5EF4-FFF2-40B4-BE49-F238E27FC236}">
              <a16:creationId xmlns:a16="http://schemas.microsoft.com/office/drawing/2014/main" xmlns="" id="{00000000-0008-0000-0400-0000BF010000}"/>
            </a:ext>
          </a:extLst>
        </xdr:cNvPr>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xdr:rowOff>
    </xdr:from>
    <xdr:to>
      <xdr:col>74</xdr:col>
      <xdr:colOff>31750</xdr:colOff>
      <xdr:row>78</xdr:row>
      <xdr:rowOff>113792</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4732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98569</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401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169435</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85982</xdr:rowOff>
    </xdr:from>
    <xdr:to>
      <xdr:col>29</xdr:col>
      <xdr:colOff>127000</xdr:colOff>
      <xdr:row>19</xdr:row>
      <xdr:rowOff>123708</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003800" y="3391157"/>
          <a:ext cx="647700" cy="3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101543</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9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85982</xdr:rowOff>
    </xdr:from>
    <xdr:to>
      <xdr:col>26</xdr:col>
      <xdr:colOff>50800</xdr:colOff>
      <xdr:row>19</xdr:row>
      <xdr:rowOff>86995</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391157"/>
          <a:ext cx="698500" cy="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40446</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8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86995</xdr:rowOff>
    </xdr:from>
    <xdr:to>
      <xdr:col>22</xdr:col>
      <xdr:colOff>114300</xdr:colOff>
      <xdr:row>19</xdr:row>
      <xdr:rowOff>93609</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392170"/>
          <a:ext cx="698500" cy="6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93609</xdr:rowOff>
    </xdr:from>
    <xdr:to>
      <xdr:col>18</xdr:col>
      <xdr:colOff>177800</xdr:colOff>
      <xdr:row>19</xdr:row>
      <xdr:rowOff>99675</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398784"/>
          <a:ext cx="698500" cy="6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30091</xdr:rowOff>
    </xdr:from>
    <xdr:to>
      <xdr:col>15</xdr:col>
      <xdr:colOff>101600</xdr:colOff>
      <xdr:row>18</xdr:row>
      <xdr:rowOff>131691</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141868</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93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72908</xdr:rowOff>
    </xdr:from>
    <xdr:to>
      <xdr:col>29</xdr:col>
      <xdr:colOff>177800</xdr:colOff>
      <xdr:row>20</xdr:row>
      <xdr:rowOff>3058</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37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152935</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28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35182</xdr:rowOff>
    </xdr:from>
    <xdr:to>
      <xdr:col>26</xdr:col>
      <xdr:colOff>101600</xdr:colOff>
      <xdr:row>19</xdr:row>
      <xdr:rowOff>136782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34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121559</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42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36195</xdr:rowOff>
    </xdr:from>
    <xdr:to>
      <xdr:col>22</xdr:col>
      <xdr:colOff>165100</xdr:colOff>
      <xdr:row>19</xdr:row>
      <xdr:rowOff>137795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341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122572</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42809</xdr:rowOff>
    </xdr:from>
    <xdr:to>
      <xdr:col>19</xdr:col>
      <xdr:colOff>38100</xdr:colOff>
      <xdr:row>19</xdr:row>
      <xdr:rowOff>144409</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347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129186</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43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48875</xdr:rowOff>
    </xdr:from>
    <xdr:to>
      <xdr:col>15</xdr:col>
      <xdr:colOff>101600</xdr:colOff>
      <xdr:row>19</xdr:row>
      <xdr:rowOff>150475</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35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135252</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107893</xdr:rowOff>
    </xdr:from>
    <xdr:to>
      <xdr:col>29</xdr:col>
      <xdr:colOff>127000</xdr:colOff>
      <xdr:row>37</xdr:row>
      <xdr:rowOff>10871</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7061143"/>
          <a:ext cx="647700" cy="74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10871</xdr:rowOff>
    </xdr:from>
    <xdr:to>
      <xdr:col>26</xdr:col>
      <xdr:colOff>50800</xdr:colOff>
      <xdr:row>37</xdr:row>
      <xdr:rowOff>36817</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4305300" y="7135571"/>
          <a:ext cx="698500" cy="2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32283</xdr:rowOff>
    </xdr:from>
    <xdr:to>
      <xdr:col>22</xdr:col>
      <xdr:colOff>114300</xdr:colOff>
      <xdr:row>37</xdr:row>
      <xdr:rowOff>36817</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7156983"/>
          <a:ext cx="6985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25540</xdr:rowOff>
    </xdr:from>
    <xdr:to>
      <xdr:col>18</xdr:col>
      <xdr:colOff>177800</xdr:colOff>
      <xdr:row>37</xdr:row>
      <xdr:rowOff>32283</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7150240"/>
          <a:ext cx="698500" cy="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196721</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120053</xdr:rowOff>
    </xdr:from>
    <xdr:to>
      <xdr:col>15</xdr:col>
      <xdr:colOff>101600</xdr:colOff>
      <xdr:row>37</xdr:row>
      <xdr:rowOff>50203</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073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231830</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84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57093</xdr:rowOff>
    </xdr:from>
    <xdr:to>
      <xdr:col>29</xdr:col>
      <xdr:colOff>177800</xdr:colOff>
      <xdr:row>36</xdr:row>
      <xdr:rowOff>158693</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010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29170</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69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131521</xdr:rowOff>
    </xdr:from>
    <xdr:to>
      <xdr:col>26</xdr:col>
      <xdr:colOff>101600</xdr:colOff>
      <xdr:row>37</xdr:row>
      <xdr:rowOff>61671</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08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46448</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17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157467</xdr:rowOff>
    </xdr:from>
    <xdr:to>
      <xdr:col>22</xdr:col>
      <xdr:colOff>165100</xdr:colOff>
      <xdr:row>37</xdr:row>
      <xdr:rowOff>87617</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110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72394</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19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152933</xdr:rowOff>
    </xdr:from>
    <xdr:to>
      <xdr:col>19</xdr:col>
      <xdr:colOff>38100</xdr:colOff>
      <xdr:row>37</xdr:row>
      <xdr:rowOff>83083</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106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67860</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1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146190</xdr:rowOff>
    </xdr:from>
    <xdr:to>
      <xdr:col>15</xdr:col>
      <xdr:colOff>101600</xdr:colOff>
      <xdr:row>37</xdr:row>
      <xdr:rowOff>76340</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099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61117</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18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14,347
14,296
61.45
5,389,661
5,251,769
137,481
3,638,677
6,141,426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xmlns=""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a:extLst>
            <a:ext uri="{FF2B5EF4-FFF2-40B4-BE49-F238E27FC236}">
              <a16:creationId xmlns:a16="http://schemas.microsoft.com/office/drawing/2014/main" xmlns="" id="{00000000-0008-0000-0600-000037000000}"/>
            </a:ext>
          </a:extLst>
        </xdr:cNvPr>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a:extLst>
            <a:ext uri="{FF2B5EF4-FFF2-40B4-BE49-F238E27FC236}">
              <a16:creationId xmlns:a16="http://schemas.microsoft.com/office/drawing/2014/main" xmlns="" id="{00000000-0008-0000-0600-000039000000}"/>
            </a:ext>
          </a:extLst>
        </xdr:cNvPr>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147006</xdr:rowOff>
    </xdr:from>
    <xdr:to>
      <xdr:col>24</xdr:col>
      <xdr:colOff>63500</xdr:colOff>
      <xdr:row>38</xdr:row>
      <xdr:rowOff>13449</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3797300" y="6490656"/>
          <a:ext cx="838200" cy="3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a:extLst>
            <a:ext uri="{FF2B5EF4-FFF2-40B4-BE49-F238E27FC236}">
              <a16:creationId xmlns:a16="http://schemas.microsoft.com/office/drawing/2014/main" xmlns="" id="{00000000-0008-0000-0600-00003C000000}"/>
            </a:ext>
          </a:extLst>
        </xdr:cNvPr>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a:extLst>
            <a:ext uri="{FF2B5EF4-FFF2-40B4-BE49-F238E27FC236}">
              <a16:creationId xmlns:a16="http://schemas.microsoft.com/office/drawing/2014/main" xmlns="" id="{00000000-0008-0000-0600-00003D000000}"/>
            </a:ext>
          </a:extLst>
        </xdr:cNvPr>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140587</xdr:rowOff>
    </xdr:from>
    <xdr:to>
      <xdr:col>19</xdr:col>
      <xdr:colOff>177800</xdr:colOff>
      <xdr:row>37</xdr:row>
      <xdr:rowOff>147006</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2908300" y="6484237"/>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a:extLst>
            <a:ext uri="{FF2B5EF4-FFF2-40B4-BE49-F238E27FC236}">
              <a16:creationId xmlns:a16="http://schemas.microsoft.com/office/drawing/2014/main" xmlns="" id="{00000000-0008-0000-0600-000040000000}"/>
            </a:ext>
          </a:extLst>
        </xdr:cNvPr>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140587</xdr:rowOff>
    </xdr:from>
    <xdr:to>
      <xdr:col>15</xdr:col>
      <xdr:colOff>50800</xdr:colOff>
      <xdr:row>37</xdr:row>
      <xdr:rowOff>160009</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2019300" y="6484237"/>
          <a:ext cx="889000" cy="1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160009</xdr:rowOff>
    </xdr:from>
    <xdr:to>
      <xdr:col>10</xdr:col>
      <xdr:colOff>114300</xdr:colOff>
      <xdr:row>38</xdr:row>
      <xdr:rowOff>36373</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1130300" y="6503659"/>
          <a:ext cx="889000" cy="4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6156</xdr:rowOff>
    </xdr:from>
    <xdr:to>
      <xdr:col>6</xdr:col>
      <xdr:colOff>38100</xdr:colOff>
      <xdr:row>37</xdr:row>
      <xdr:rowOff>107756</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079500" y="634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124283</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863111" y="61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134099</xdr:rowOff>
    </xdr:from>
    <xdr:to>
      <xdr:col>24</xdr:col>
      <xdr:colOff>114300</xdr:colOff>
      <xdr:row>38</xdr:row>
      <xdr:rowOff>64249</xdr:rowOff>
    </xdr:to>
    <xdr:sp macro="" textlink="">
      <xdr:nvSpPr>
        <xdr:cNvPr id="78" name="楕円 77">
          <a:extLst>
            <a:ext uri="{FF2B5EF4-FFF2-40B4-BE49-F238E27FC236}">
              <a16:creationId xmlns:a16="http://schemas.microsoft.com/office/drawing/2014/main" xmlns="" id="{00000000-0008-0000-0600-00004E000000}"/>
            </a:ext>
          </a:extLst>
        </xdr:cNvPr>
        <xdr:cNvSpPr/>
      </xdr:nvSpPr>
      <xdr:spPr>
        <a:xfrm>
          <a:off x="4584700" y="64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112526</xdr:rowOff>
    </xdr:from>
    <xdr:ext cx="534377" cy="259045"/>
    <xdr:sp macro="" textlink="">
      <xdr:nvSpPr>
        <xdr:cNvPr id="79" name="人件費該当値テキスト">
          <a:extLst>
            <a:ext uri="{FF2B5EF4-FFF2-40B4-BE49-F238E27FC236}">
              <a16:creationId xmlns:a16="http://schemas.microsoft.com/office/drawing/2014/main" xmlns="" id="{00000000-0008-0000-0600-00004F000000}"/>
            </a:ext>
          </a:extLst>
        </xdr:cNvPr>
        <xdr:cNvSpPr txBox="1"/>
      </xdr:nvSpPr>
      <xdr:spPr>
        <a:xfrm>
          <a:off x="4686300" y="64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96206</xdr:rowOff>
    </xdr:from>
    <xdr:to>
      <xdr:col>20</xdr:col>
      <xdr:colOff>38100</xdr:colOff>
      <xdr:row>38</xdr:row>
      <xdr:rowOff>26357</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3746500" y="64398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17483</xdr:rowOff>
    </xdr:from>
    <xdr:ext cx="534377"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3530111" y="653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89787</xdr:rowOff>
    </xdr:from>
    <xdr:to>
      <xdr:col>15</xdr:col>
      <xdr:colOff>101600</xdr:colOff>
      <xdr:row>38</xdr:row>
      <xdr:rowOff>19937</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2857500" y="643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11064</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2641111" y="65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109209</xdr:rowOff>
    </xdr:from>
    <xdr:to>
      <xdr:col>10</xdr:col>
      <xdr:colOff>165100</xdr:colOff>
      <xdr:row>38</xdr:row>
      <xdr:rowOff>39359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1968500" y="645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30486</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1752111" y="654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157023</xdr:rowOff>
    </xdr:from>
    <xdr:to>
      <xdr:col>6</xdr:col>
      <xdr:colOff>38100</xdr:colOff>
      <xdr:row>38</xdr:row>
      <xdr:rowOff>87173</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079500" y="65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78300</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863111" y="65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xmlns=""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xmlns=""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xmlns=""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a:extLst>
            <a:ext uri="{FF2B5EF4-FFF2-40B4-BE49-F238E27FC236}">
              <a16:creationId xmlns:a16="http://schemas.microsoft.com/office/drawing/2014/main" xmlns="" id="{00000000-0008-0000-0600-00006E000000}"/>
            </a:ext>
          </a:extLst>
        </xdr:cNvPr>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a:extLst>
            <a:ext uri="{FF2B5EF4-FFF2-40B4-BE49-F238E27FC236}">
              <a16:creationId xmlns:a16="http://schemas.microsoft.com/office/drawing/2014/main" xmlns="" id="{00000000-0008-0000-0600-000070000000}"/>
            </a:ext>
          </a:extLst>
        </xdr:cNvPr>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5612</xdr:rowOff>
    </xdr:from>
    <xdr:to>
      <xdr:col>24</xdr:col>
      <xdr:colOff>63500</xdr:colOff>
      <xdr:row>57</xdr:row>
      <xdr:rowOff>30196</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3797300" y="9778262"/>
          <a:ext cx="838200" cy="2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a:extLst>
            <a:ext uri="{FF2B5EF4-FFF2-40B4-BE49-F238E27FC236}">
              <a16:creationId xmlns:a16="http://schemas.microsoft.com/office/drawing/2014/main" xmlns="" id="{00000000-0008-0000-0600-000073000000}"/>
            </a:ext>
          </a:extLst>
        </xdr:cNvPr>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a:extLst>
            <a:ext uri="{FF2B5EF4-FFF2-40B4-BE49-F238E27FC236}">
              <a16:creationId xmlns:a16="http://schemas.microsoft.com/office/drawing/2014/main" xmlns="" id="{00000000-0008-0000-0600-000074000000}"/>
            </a:ext>
          </a:extLst>
        </xdr:cNvPr>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5612</xdr:rowOff>
    </xdr:from>
    <xdr:to>
      <xdr:col>19</xdr:col>
      <xdr:colOff>177800</xdr:colOff>
      <xdr:row>57</xdr:row>
      <xdr:rowOff>32560</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2908300" y="9778262"/>
          <a:ext cx="889000" cy="2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a:extLst>
            <a:ext uri="{FF2B5EF4-FFF2-40B4-BE49-F238E27FC236}">
              <a16:creationId xmlns:a16="http://schemas.microsoft.com/office/drawing/2014/main" xmlns="" id="{00000000-0008-0000-0600-000077000000}"/>
            </a:ext>
          </a:extLst>
        </xdr:cNvPr>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32560</xdr:rowOff>
    </xdr:from>
    <xdr:to>
      <xdr:col>15</xdr:col>
      <xdr:colOff>50800</xdr:colOff>
      <xdr:row>57</xdr:row>
      <xdr:rowOff>35861</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019300" y="9805210"/>
          <a:ext cx="889000" cy="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35861</xdr:rowOff>
    </xdr:from>
    <xdr:to>
      <xdr:col>10</xdr:col>
      <xdr:colOff>114300</xdr:colOff>
      <xdr:row>57</xdr:row>
      <xdr:rowOff>56554</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1130300" y="9808511"/>
          <a:ext cx="889000" cy="2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108592</xdr:rowOff>
    </xdr:from>
    <xdr:to>
      <xdr:col>6</xdr:col>
      <xdr:colOff>38100</xdr:colOff>
      <xdr:row>57</xdr:row>
      <xdr:rowOff>38742</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079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55269</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863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150846</xdr:rowOff>
    </xdr:from>
    <xdr:to>
      <xdr:col>24</xdr:col>
      <xdr:colOff>114300</xdr:colOff>
      <xdr:row>57</xdr:row>
      <xdr:rowOff>80996</xdr:rowOff>
    </xdr:to>
    <xdr:sp macro="" textlink="">
      <xdr:nvSpPr>
        <xdr:cNvPr id="133" name="楕円 132">
          <a:extLst>
            <a:ext uri="{FF2B5EF4-FFF2-40B4-BE49-F238E27FC236}">
              <a16:creationId xmlns:a16="http://schemas.microsoft.com/office/drawing/2014/main" xmlns="" id="{00000000-0008-0000-0600-000085000000}"/>
            </a:ext>
          </a:extLst>
        </xdr:cNvPr>
        <xdr:cNvSpPr/>
      </xdr:nvSpPr>
      <xdr:spPr>
        <a:xfrm>
          <a:off x="4584700" y="975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65773</xdr:rowOff>
    </xdr:from>
    <xdr:ext cx="534377" cy="259045"/>
    <xdr:sp macro="" textlink="">
      <xdr:nvSpPr>
        <xdr:cNvPr id="134" name="物件費該当値テキスト">
          <a:extLst>
            <a:ext uri="{FF2B5EF4-FFF2-40B4-BE49-F238E27FC236}">
              <a16:creationId xmlns:a16="http://schemas.microsoft.com/office/drawing/2014/main" xmlns="" id="{00000000-0008-0000-0600-000086000000}"/>
            </a:ext>
          </a:extLst>
        </xdr:cNvPr>
        <xdr:cNvSpPr txBox="1"/>
      </xdr:nvSpPr>
      <xdr:spPr>
        <a:xfrm>
          <a:off x="4686300" y="966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126262</xdr:rowOff>
    </xdr:from>
    <xdr:to>
      <xdr:col>20</xdr:col>
      <xdr:colOff>38100</xdr:colOff>
      <xdr:row>57</xdr:row>
      <xdr:rowOff>56412</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3746500" y="97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47539</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530111" y="982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153210</xdr:rowOff>
    </xdr:from>
    <xdr:to>
      <xdr:col>15</xdr:col>
      <xdr:colOff>101600</xdr:colOff>
      <xdr:row>57</xdr:row>
      <xdr:rowOff>83360</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2857500" y="97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74487</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641111" y="984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156511</xdr:rowOff>
    </xdr:from>
    <xdr:to>
      <xdr:col>10</xdr:col>
      <xdr:colOff>165100</xdr:colOff>
      <xdr:row>57</xdr:row>
      <xdr:rowOff>86661</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1968500" y="975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77788</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752111" y="985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5754</xdr:rowOff>
    </xdr:from>
    <xdr:to>
      <xdr:col>6</xdr:col>
      <xdr:colOff>38100</xdr:colOff>
      <xdr:row>57</xdr:row>
      <xdr:rowOff>107354</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079500" y="977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98481</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863111" y="987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xmlns=""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xmlns=""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a:extLst>
            <a:ext uri="{FF2B5EF4-FFF2-40B4-BE49-F238E27FC236}">
              <a16:creationId xmlns:a16="http://schemas.microsoft.com/office/drawing/2014/main" xmlns="" id="{00000000-0008-0000-0600-0000A5000000}"/>
            </a:ext>
          </a:extLst>
        </xdr:cNvPr>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a:extLst>
            <a:ext uri="{FF2B5EF4-FFF2-40B4-BE49-F238E27FC236}">
              <a16:creationId xmlns:a16="http://schemas.microsoft.com/office/drawing/2014/main" xmlns="" id="{00000000-0008-0000-0600-0000A7000000}"/>
            </a:ext>
          </a:extLst>
        </xdr:cNvPr>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78595</xdr:rowOff>
    </xdr:from>
    <xdr:to>
      <xdr:col>24</xdr:col>
      <xdr:colOff>63500</xdr:colOff>
      <xdr:row>78</xdr:row>
      <xdr:rowOff>8621</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3797300" y="13280245"/>
          <a:ext cx="838200" cy="10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a:extLst>
            <a:ext uri="{FF2B5EF4-FFF2-40B4-BE49-F238E27FC236}">
              <a16:creationId xmlns:a16="http://schemas.microsoft.com/office/drawing/2014/main" xmlns="" id="{00000000-0008-0000-0600-0000AA000000}"/>
            </a:ext>
          </a:extLst>
        </xdr:cNvPr>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a:extLst>
            <a:ext uri="{FF2B5EF4-FFF2-40B4-BE49-F238E27FC236}">
              <a16:creationId xmlns:a16="http://schemas.microsoft.com/office/drawing/2014/main" xmlns="" id="{00000000-0008-0000-0600-0000AB000000}"/>
            </a:ext>
          </a:extLst>
        </xdr:cNvPr>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78595</xdr:rowOff>
    </xdr:from>
    <xdr:to>
      <xdr:col>19</xdr:col>
      <xdr:colOff>177800</xdr:colOff>
      <xdr:row>77</xdr:row>
      <xdr:rowOff>115216</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2908300" y="13280245"/>
          <a:ext cx="8890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a:extLst>
            <a:ext uri="{FF2B5EF4-FFF2-40B4-BE49-F238E27FC236}">
              <a16:creationId xmlns:a16="http://schemas.microsoft.com/office/drawing/2014/main" xmlns="" id="{00000000-0008-0000-0600-0000AD000000}"/>
            </a:ext>
          </a:extLst>
        </xdr:cNvPr>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153852</xdr:rowOff>
    </xdr:from>
    <xdr:ext cx="469744" cy="259045"/>
    <xdr:sp macro="" textlink="">
      <xdr:nvSpPr>
        <xdr:cNvPr id="174" name="テキスト ボックス 173">
          <a:extLst>
            <a:ext uri="{FF2B5EF4-FFF2-40B4-BE49-F238E27FC236}">
              <a16:creationId xmlns:a16="http://schemas.microsoft.com/office/drawing/2014/main" xmlns="" id="{00000000-0008-0000-0600-0000AE000000}"/>
            </a:ext>
          </a:extLst>
        </xdr:cNvPr>
        <xdr:cNvSpPr txBox="1"/>
      </xdr:nvSpPr>
      <xdr:spPr>
        <a:xfrm>
          <a:off x="3562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115216</xdr:rowOff>
    </xdr:from>
    <xdr:to>
      <xdr:col>15</xdr:col>
      <xdr:colOff>50800</xdr:colOff>
      <xdr:row>78</xdr:row>
      <xdr:rowOff>14176</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2019300" y="13316866"/>
          <a:ext cx="889000" cy="7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13834</xdr:rowOff>
    </xdr:from>
    <xdr:ext cx="469744" cy="259045"/>
    <xdr:sp macro="" textlink="">
      <xdr:nvSpPr>
        <xdr:cNvPr id="177" name="テキスト ボックス 176">
          <a:extLst>
            <a:ext uri="{FF2B5EF4-FFF2-40B4-BE49-F238E27FC236}">
              <a16:creationId xmlns:a16="http://schemas.microsoft.com/office/drawing/2014/main" xmlns="" id="{00000000-0008-0000-0600-0000B1000000}"/>
            </a:ext>
          </a:extLst>
        </xdr:cNvPr>
        <xdr:cNvSpPr txBox="1"/>
      </xdr:nvSpPr>
      <xdr:spPr>
        <a:xfrm>
          <a:off x="2673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129025</xdr:rowOff>
    </xdr:from>
    <xdr:to>
      <xdr:col>10</xdr:col>
      <xdr:colOff>114300</xdr:colOff>
      <xdr:row>78</xdr:row>
      <xdr:rowOff>14176</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1130300" y="13330675"/>
          <a:ext cx="8890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56331</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1784428"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145593</xdr:rowOff>
    </xdr:from>
    <xdr:to>
      <xdr:col>6</xdr:col>
      <xdr:colOff>38100</xdr:colOff>
      <xdr:row>78</xdr:row>
      <xdr:rowOff>75743</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1079500" y="133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66870</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895428" y="134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129271</xdr:rowOff>
    </xdr:from>
    <xdr:to>
      <xdr:col>24</xdr:col>
      <xdr:colOff>114300</xdr:colOff>
      <xdr:row>78</xdr:row>
      <xdr:rowOff>59421</xdr:rowOff>
    </xdr:to>
    <xdr:sp macro="" textlink="">
      <xdr:nvSpPr>
        <xdr:cNvPr id="188" name="楕円 187">
          <a:extLst>
            <a:ext uri="{FF2B5EF4-FFF2-40B4-BE49-F238E27FC236}">
              <a16:creationId xmlns:a16="http://schemas.microsoft.com/office/drawing/2014/main" xmlns="" id="{00000000-0008-0000-0600-0000BC000000}"/>
            </a:ext>
          </a:extLst>
        </xdr:cNvPr>
        <xdr:cNvSpPr/>
      </xdr:nvSpPr>
      <xdr:spPr>
        <a:xfrm>
          <a:off x="4584700" y="1333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84312</xdr:rowOff>
    </xdr:from>
    <xdr:ext cx="469744" cy="259045"/>
    <xdr:sp macro="" textlink="">
      <xdr:nvSpPr>
        <xdr:cNvPr id="189" name="維持補修費該当値テキスト">
          <a:extLst>
            <a:ext uri="{FF2B5EF4-FFF2-40B4-BE49-F238E27FC236}">
              <a16:creationId xmlns:a16="http://schemas.microsoft.com/office/drawing/2014/main" xmlns="" id="{00000000-0008-0000-0600-0000BD000000}"/>
            </a:ext>
          </a:extLst>
        </xdr:cNvPr>
        <xdr:cNvSpPr txBox="1"/>
      </xdr:nvSpPr>
      <xdr:spPr>
        <a:xfrm>
          <a:off x="4686300" y="1328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27795</xdr:rowOff>
    </xdr:from>
    <xdr:to>
      <xdr:col>20</xdr:col>
      <xdr:colOff>38100</xdr:colOff>
      <xdr:row>77</xdr:row>
      <xdr:rowOff>129395</xdr:rowOff>
    </xdr:to>
    <xdr:sp macro="" textlink="">
      <xdr:nvSpPr>
        <xdr:cNvPr id="190" name="楕円 189">
          <a:extLst>
            <a:ext uri="{FF2B5EF4-FFF2-40B4-BE49-F238E27FC236}">
              <a16:creationId xmlns:a16="http://schemas.microsoft.com/office/drawing/2014/main" xmlns="" id="{00000000-0008-0000-0600-0000BE000000}"/>
            </a:ext>
          </a:extLst>
        </xdr:cNvPr>
        <xdr:cNvSpPr/>
      </xdr:nvSpPr>
      <xdr:spPr>
        <a:xfrm>
          <a:off x="3746500" y="132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145922</xdr:rowOff>
    </xdr:from>
    <xdr:ext cx="534377"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530111" y="1300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64416</xdr:rowOff>
    </xdr:from>
    <xdr:to>
      <xdr:col>15</xdr:col>
      <xdr:colOff>101600</xdr:colOff>
      <xdr:row>77</xdr:row>
      <xdr:rowOff>166016</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2857500" y="1326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11093</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673428" y="1304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134826</xdr:rowOff>
    </xdr:from>
    <xdr:to>
      <xdr:col>10</xdr:col>
      <xdr:colOff>165100</xdr:colOff>
      <xdr:row>78</xdr:row>
      <xdr:rowOff>64976</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1968500" y="1333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81503</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784428" y="1311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78225</xdr:rowOff>
    </xdr:from>
    <xdr:to>
      <xdr:col>6</xdr:col>
      <xdr:colOff>38100</xdr:colOff>
      <xdr:row>78</xdr:row>
      <xdr:rowOff>8375</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1079500" y="132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24902</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895428" y="1305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xmlns=""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xmlns=""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xmlns=""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a:extLst>
            <a:ext uri="{FF2B5EF4-FFF2-40B4-BE49-F238E27FC236}">
              <a16:creationId xmlns:a16="http://schemas.microsoft.com/office/drawing/2014/main" xmlns="" id="{00000000-0008-0000-0600-0000DF000000}"/>
            </a:ext>
          </a:extLst>
        </xdr:cNvPr>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a:extLst>
            <a:ext uri="{FF2B5EF4-FFF2-40B4-BE49-F238E27FC236}">
              <a16:creationId xmlns:a16="http://schemas.microsoft.com/office/drawing/2014/main" xmlns="" id="{00000000-0008-0000-0600-0000E1000000}"/>
            </a:ext>
          </a:extLst>
        </xdr:cNvPr>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110840</xdr:rowOff>
    </xdr:from>
    <xdr:to>
      <xdr:col>24</xdr:col>
      <xdr:colOff>63500</xdr:colOff>
      <xdr:row>98</xdr:row>
      <xdr:rowOff>151397</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3797300" y="16912940"/>
          <a:ext cx="838200" cy="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a:extLst>
            <a:ext uri="{FF2B5EF4-FFF2-40B4-BE49-F238E27FC236}">
              <a16:creationId xmlns:a16="http://schemas.microsoft.com/office/drawing/2014/main" xmlns="" id="{00000000-0008-0000-0600-0000E4000000}"/>
            </a:ext>
          </a:extLst>
        </xdr:cNvPr>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a:extLst>
            <a:ext uri="{FF2B5EF4-FFF2-40B4-BE49-F238E27FC236}">
              <a16:creationId xmlns:a16="http://schemas.microsoft.com/office/drawing/2014/main" xmlns="" id="{00000000-0008-0000-0600-0000E5000000}"/>
            </a:ext>
          </a:extLst>
        </xdr:cNvPr>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151397</xdr:rowOff>
    </xdr:from>
    <xdr:to>
      <xdr:col>19</xdr:col>
      <xdr:colOff>177800</xdr:colOff>
      <xdr:row>99</xdr:row>
      <xdr:rowOff>2045</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2908300" y="16953497"/>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a:extLst>
            <a:ext uri="{FF2B5EF4-FFF2-40B4-BE49-F238E27FC236}">
              <a16:creationId xmlns:a16="http://schemas.microsoft.com/office/drawing/2014/main" xmlns="" id="{00000000-0008-0000-0600-0000E7000000}"/>
            </a:ext>
          </a:extLst>
        </xdr:cNvPr>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150673</xdr:rowOff>
    </xdr:from>
    <xdr:to>
      <xdr:col>15</xdr:col>
      <xdr:colOff>50800</xdr:colOff>
      <xdr:row>99</xdr:row>
      <xdr:rowOff>2045</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2019300" y="16952773"/>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5" name="テキスト ボックス 234">
          <a:extLst>
            <a:ext uri="{FF2B5EF4-FFF2-40B4-BE49-F238E27FC236}">
              <a16:creationId xmlns:a16="http://schemas.microsoft.com/office/drawing/2014/main" xmlns="" id="{00000000-0008-0000-0600-0000EB000000}"/>
            </a:ext>
          </a:extLst>
        </xdr:cNvPr>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149949</xdr:rowOff>
    </xdr:from>
    <xdr:to>
      <xdr:col>10</xdr:col>
      <xdr:colOff>114300</xdr:colOff>
      <xdr:row>98</xdr:row>
      <xdr:rowOff>150673</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1130300" y="16952049"/>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123152</xdr:rowOff>
    </xdr:from>
    <xdr:to>
      <xdr:col>6</xdr:col>
      <xdr:colOff>38100</xdr:colOff>
      <xdr:row>97</xdr:row>
      <xdr:rowOff>53302</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1079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69829</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863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60040</xdr:rowOff>
    </xdr:from>
    <xdr:to>
      <xdr:col>24</xdr:col>
      <xdr:colOff>114300</xdr:colOff>
      <xdr:row>98</xdr:row>
      <xdr:rowOff>161640</xdr:rowOff>
    </xdr:to>
    <xdr:sp macro="" textlink="">
      <xdr:nvSpPr>
        <xdr:cNvPr id="246" name="楕円 245">
          <a:extLst>
            <a:ext uri="{FF2B5EF4-FFF2-40B4-BE49-F238E27FC236}">
              <a16:creationId xmlns:a16="http://schemas.microsoft.com/office/drawing/2014/main" xmlns="" id="{00000000-0008-0000-0600-0000F6000000}"/>
            </a:ext>
          </a:extLst>
        </xdr:cNvPr>
        <xdr:cNvSpPr/>
      </xdr:nvSpPr>
      <xdr:spPr>
        <a:xfrm>
          <a:off x="4584700" y="1686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38467</xdr:rowOff>
    </xdr:from>
    <xdr:ext cx="534377" cy="259045"/>
    <xdr:sp macro="" textlink="">
      <xdr:nvSpPr>
        <xdr:cNvPr id="247" name="扶助費該当値テキスト">
          <a:extLst>
            <a:ext uri="{FF2B5EF4-FFF2-40B4-BE49-F238E27FC236}">
              <a16:creationId xmlns:a16="http://schemas.microsoft.com/office/drawing/2014/main" xmlns="" id="{00000000-0008-0000-0600-0000F7000000}"/>
            </a:ext>
          </a:extLst>
        </xdr:cNvPr>
        <xdr:cNvSpPr txBox="1"/>
      </xdr:nvSpPr>
      <xdr:spPr>
        <a:xfrm>
          <a:off x="4686300" y="1684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100597</xdr:rowOff>
    </xdr:from>
    <xdr:to>
      <xdr:col>20</xdr:col>
      <xdr:colOff>38100</xdr:colOff>
      <xdr:row>99</xdr:row>
      <xdr:rowOff>30747</xdr:rowOff>
    </xdr:to>
    <xdr:sp macro="" textlink="">
      <xdr:nvSpPr>
        <xdr:cNvPr id="248" name="楕円 247">
          <a:extLst>
            <a:ext uri="{FF2B5EF4-FFF2-40B4-BE49-F238E27FC236}">
              <a16:creationId xmlns:a16="http://schemas.microsoft.com/office/drawing/2014/main" xmlns="" id="{00000000-0008-0000-0600-0000F8000000}"/>
            </a:ext>
          </a:extLst>
        </xdr:cNvPr>
        <xdr:cNvSpPr/>
      </xdr:nvSpPr>
      <xdr:spPr>
        <a:xfrm>
          <a:off x="3746500" y="169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21874</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530111" y="1699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122695</xdr:rowOff>
    </xdr:from>
    <xdr:to>
      <xdr:col>15</xdr:col>
      <xdr:colOff>101600</xdr:colOff>
      <xdr:row>99</xdr:row>
      <xdr:rowOff>52845</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2857500" y="169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43972</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641111" y="1701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99873</xdr:rowOff>
    </xdr:from>
    <xdr:to>
      <xdr:col>10</xdr:col>
      <xdr:colOff>165100</xdr:colOff>
      <xdr:row>99</xdr:row>
      <xdr:rowOff>30023</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1968500" y="1690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21150</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752111" y="169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99149</xdr:rowOff>
    </xdr:from>
    <xdr:to>
      <xdr:col>6</xdr:col>
      <xdr:colOff>38100</xdr:colOff>
      <xdr:row>99</xdr:row>
      <xdr:rowOff>29299</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1079500" y="1690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20426</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863111" y="1699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xmlns=""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xmlns=""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xmlns=""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xmlns=""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xmlns=""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xmlns=""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a:extLst>
            <a:ext uri="{FF2B5EF4-FFF2-40B4-BE49-F238E27FC236}">
              <a16:creationId xmlns:a16="http://schemas.microsoft.com/office/drawing/2014/main" xmlns="" id="{00000000-0008-0000-0600-00001A010000}"/>
            </a:ext>
          </a:extLst>
        </xdr:cNvPr>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a:extLst>
            <a:ext uri="{FF2B5EF4-FFF2-40B4-BE49-F238E27FC236}">
              <a16:creationId xmlns:a16="http://schemas.microsoft.com/office/drawing/2014/main" xmlns="" id="{00000000-0008-0000-0600-00001C010000}"/>
            </a:ext>
          </a:extLst>
        </xdr:cNvPr>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66721</xdr:rowOff>
    </xdr:from>
    <xdr:to>
      <xdr:col>55</xdr:col>
      <xdr:colOff>0</xdr:colOff>
      <xdr:row>38</xdr:row>
      <xdr:rowOff>114557</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9639300" y="6581821"/>
          <a:ext cx="838200" cy="4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a:extLst>
            <a:ext uri="{FF2B5EF4-FFF2-40B4-BE49-F238E27FC236}">
              <a16:creationId xmlns:a16="http://schemas.microsoft.com/office/drawing/2014/main" xmlns="" id="{00000000-0008-0000-0600-00001F010000}"/>
            </a:ext>
          </a:extLst>
        </xdr:cNvPr>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a:extLst>
            <a:ext uri="{FF2B5EF4-FFF2-40B4-BE49-F238E27FC236}">
              <a16:creationId xmlns:a16="http://schemas.microsoft.com/office/drawing/2014/main" xmlns="" id="{00000000-0008-0000-0600-000020010000}"/>
            </a:ext>
          </a:extLst>
        </xdr:cNvPr>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66721</xdr:rowOff>
    </xdr:from>
    <xdr:to>
      <xdr:col>50</xdr:col>
      <xdr:colOff>114300</xdr:colOff>
      <xdr:row>38</xdr:row>
      <xdr:rowOff>94748</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8750300" y="6581821"/>
          <a:ext cx="889000" cy="2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89163</xdr:rowOff>
    </xdr:from>
    <xdr:to>
      <xdr:col>45</xdr:col>
      <xdr:colOff>177800</xdr:colOff>
      <xdr:row>38</xdr:row>
      <xdr:rowOff>94748</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7861300" y="6604263"/>
          <a:ext cx="8890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89163</xdr:rowOff>
    </xdr:from>
    <xdr:to>
      <xdr:col>41</xdr:col>
      <xdr:colOff>50800</xdr:colOff>
      <xdr:row>38</xdr:row>
      <xdr:rowOff>127464</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6972300" y="6604263"/>
          <a:ext cx="889000" cy="3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82211</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7594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22191</xdr:rowOff>
    </xdr:from>
    <xdr:to>
      <xdr:col>36</xdr:col>
      <xdr:colOff>165100</xdr:colOff>
      <xdr:row>38</xdr:row>
      <xdr:rowOff>123791</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6921500" y="653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140318</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6705111" y="631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63757</xdr:rowOff>
    </xdr:from>
    <xdr:to>
      <xdr:col>55</xdr:col>
      <xdr:colOff>50800</xdr:colOff>
      <xdr:row>38</xdr:row>
      <xdr:rowOff>165357</xdr:rowOff>
    </xdr:to>
    <xdr:sp macro="" textlink="">
      <xdr:nvSpPr>
        <xdr:cNvPr id="305" name="楕円 304">
          <a:extLst>
            <a:ext uri="{FF2B5EF4-FFF2-40B4-BE49-F238E27FC236}">
              <a16:creationId xmlns:a16="http://schemas.microsoft.com/office/drawing/2014/main" xmlns="" id="{00000000-0008-0000-0600-000031010000}"/>
            </a:ext>
          </a:extLst>
        </xdr:cNvPr>
        <xdr:cNvSpPr/>
      </xdr:nvSpPr>
      <xdr:spPr>
        <a:xfrm>
          <a:off x="10426700" y="65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150134</xdr:rowOff>
    </xdr:from>
    <xdr:ext cx="534377" cy="259045"/>
    <xdr:sp macro="" textlink="">
      <xdr:nvSpPr>
        <xdr:cNvPr id="306" name="補助費等該当値テキスト">
          <a:extLst>
            <a:ext uri="{FF2B5EF4-FFF2-40B4-BE49-F238E27FC236}">
              <a16:creationId xmlns:a16="http://schemas.microsoft.com/office/drawing/2014/main" xmlns="" id="{00000000-0008-0000-0600-000032010000}"/>
            </a:ext>
          </a:extLst>
        </xdr:cNvPr>
        <xdr:cNvSpPr txBox="1"/>
      </xdr:nvSpPr>
      <xdr:spPr>
        <a:xfrm>
          <a:off x="10528300" y="649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15921</xdr:rowOff>
    </xdr:from>
    <xdr:to>
      <xdr:col>50</xdr:col>
      <xdr:colOff>165100</xdr:colOff>
      <xdr:row>38</xdr:row>
      <xdr:rowOff>117521</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9588500" y="653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108648</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372111" y="662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43948</xdr:rowOff>
    </xdr:from>
    <xdr:to>
      <xdr:col>46</xdr:col>
      <xdr:colOff>38100</xdr:colOff>
      <xdr:row>38</xdr:row>
      <xdr:rowOff>145548</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8699500" y="65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136675</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483111" y="665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38363</xdr:rowOff>
    </xdr:from>
    <xdr:to>
      <xdr:col>41</xdr:col>
      <xdr:colOff>101600</xdr:colOff>
      <xdr:row>38</xdr:row>
      <xdr:rowOff>139963</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7810500" y="65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131090</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594111" y="664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76664</xdr:rowOff>
    </xdr:from>
    <xdr:to>
      <xdr:col>36</xdr:col>
      <xdr:colOff>165100</xdr:colOff>
      <xdr:row>39</xdr:row>
      <xdr:rowOff>6814</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6921500" y="65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169391</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05111" y="668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xmlns=""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a:extLst>
            <a:ext uri="{FF2B5EF4-FFF2-40B4-BE49-F238E27FC236}">
              <a16:creationId xmlns:a16="http://schemas.microsoft.com/office/drawing/2014/main" xmlns="" id="{00000000-0008-0000-0600-000051010000}"/>
            </a:ext>
          </a:extLst>
        </xdr:cNvPr>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a:extLst>
            <a:ext uri="{FF2B5EF4-FFF2-40B4-BE49-F238E27FC236}">
              <a16:creationId xmlns:a16="http://schemas.microsoft.com/office/drawing/2014/main" xmlns="" id="{00000000-0008-0000-0600-000053010000}"/>
            </a:ext>
          </a:extLst>
        </xdr:cNvPr>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124512</xdr:rowOff>
    </xdr:from>
    <xdr:to>
      <xdr:col>55</xdr:col>
      <xdr:colOff>0</xdr:colOff>
      <xdr:row>58</xdr:row>
      <xdr:rowOff>129027</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9639300" y="10068612"/>
          <a:ext cx="8382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a:extLst>
            <a:ext uri="{FF2B5EF4-FFF2-40B4-BE49-F238E27FC236}">
              <a16:creationId xmlns:a16="http://schemas.microsoft.com/office/drawing/2014/main" xmlns="" id="{00000000-0008-0000-0600-000056010000}"/>
            </a:ext>
          </a:extLst>
        </xdr:cNvPr>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a:extLst>
            <a:ext uri="{FF2B5EF4-FFF2-40B4-BE49-F238E27FC236}">
              <a16:creationId xmlns:a16="http://schemas.microsoft.com/office/drawing/2014/main" xmlns="" id="{00000000-0008-0000-0600-000057010000}"/>
            </a:ext>
          </a:extLst>
        </xdr:cNvPr>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102269</xdr:rowOff>
    </xdr:from>
    <xdr:to>
      <xdr:col>50</xdr:col>
      <xdr:colOff>114300</xdr:colOff>
      <xdr:row>58</xdr:row>
      <xdr:rowOff>124512</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8750300" y="10046369"/>
          <a:ext cx="889000" cy="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a:extLst>
            <a:ext uri="{FF2B5EF4-FFF2-40B4-BE49-F238E27FC236}">
              <a16:creationId xmlns:a16="http://schemas.microsoft.com/office/drawing/2014/main" xmlns="" id="{00000000-0008-0000-0600-000059010000}"/>
            </a:ext>
          </a:extLst>
        </xdr:cNvPr>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86895</xdr:rowOff>
    </xdr:from>
    <xdr:to>
      <xdr:col>45</xdr:col>
      <xdr:colOff>177800</xdr:colOff>
      <xdr:row>58</xdr:row>
      <xdr:rowOff>102269</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7861300" y="10030995"/>
          <a:ext cx="8890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137233</xdr:rowOff>
    </xdr:from>
    <xdr:to>
      <xdr:col>41</xdr:col>
      <xdr:colOff>50800</xdr:colOff>
      <xdr:row>58</xdr:row>
      <xdr:rowOff>86895</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6972300" y="9909883"/>
          <a:ext cx="889000" cy="12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10988</xdr:rowOff>
    </xdr:from>
    <xdr:to>
      <xdr:col>36</xdr:col>
      <xdr:colOff>165100</xdr:colOff>
      <xdr:row>58</xdr:row>
      <xdr:rowOff>112588</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6921500" y="995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103715</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6705111" y="100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78227</xdr:rowOff>
    </xdr:from>
    <xdr:to>
      <xdr:col>55</xdr:col>
      <xdr:colOff>50800</xdr:colOff>
      <xdr:row>59</xdr:row>
      <xdr:rowOff>8377</xdr:rowOff>
    </xdr:to>
    <xdr:sp macro="" textlink="">
      <xdr:nvSpPr>
        <xdr:cNvPr id="360" name="楕円 359">
          <a:extLst>
            <a:ext uri="{FF2B5EF4-FFF2-40B4-BE49-F238E27FC236}">
              <a16:creationId xmlns:a16="http://schemas.microsoft.com/office/drawing/2014/main" xmlns="" id="{00000000-0008-0000-0600-000068010000}"/>
            </a:ext>
          </a:extLst>
        </xdr:cNvPr>
        <xdr:cNvSpPr/>
      </xdr:nvSpPr>
      <xdr:spPr>
        <a:xfrm>
          <a:off x="10426700" y="1002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164604</xdr:rowOff>
    </xdr:from>
    <xdr:ext cx="534377" cy="259045"/>
    <xdr:sp macro="" textlink="">
      <xdr:nvSpPr>
        <xdr:cNvPr id="361" name="普通建設事業費該当値テキスト">
          <a:extLst>
            <a:ext uri="{FF2B5EF4-FFF2-40B4-BE49-F238E27FC236}">
              <a16:creationId xmlns:a16="http://schemas.microsoft.com/office/drawing/2014/main" xmlns="" id="{00000000-0008-0000-0600-000069010000}"/>
            </a:ext>
          </a:extLst>
        </xdr:cNvPr>
        <xdr:cNvSpPr txBox="1"/>
      </xdr:nvSpPr>
      <xdr:spPr>
        <a:xfrm>
          <a:off x="10528300" y="99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73712</xdr:rowOff>
    </xdr:from>
    <xdr:to>
      <xdr:col>50</xdr:col>
      <xdr:colOff>165100</xdr:colOff>
      <xdr:row>59</xdr:row>
      <xdr:rowOff>3862</xdr:rowOff>
    </xdr:to>
    <xdr:sp macro="" textlink="">
      <xdr:nvSpPr>
        <xdr:cNvPr id="362" name="楕円 361">
          <a:extLst>
            <a:ext uri="{FF2B5EF4-FFF2-40B4-BE49-F238E27FC236}">
              <a16:creationId xmlns:a16="http://schemas.microsoft.com/office/drawing/2014/main" xmlns="" id="{00000000-0008-0000-0600-00006A010000}"/>
            </a:ext>
          </a:extLst>
        </xdr:cNvPr>
        <xdr:cNvSpPr/>
      </xdr:nvSpPr>
      <xdr:spPr>
        <a:xfrm>
          <a:off x="9588500" y="100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166439</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9372111" y="1011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51469</xdr:rowOff>
    </xdr:from>
    <xdr:to>
      <xdr:col>46</xdr:col>
      <xdr:colOff>38100</xdr:colOff>
      <xdr:row>58</xdr:row>
      <xdr:rowOff>153069</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8699500" y="999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144196</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483111" y="1008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36095</xdr:rowOff>
    </xdr:from>
    <xdr:to>
      <xdr:col>41</xdr:col>
      <xdr:colOff>101600</xdr:colOff>
      <xdr:row>58</xdr:row>
      <xdr:rowOff>137695</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7810500" y="998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128822</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594111" y="1007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86433</xdr:rowOff>
    </xdr:from>
    <xdr:to>
      <xdr:col>36</xdr:col>
      <xdr:colOff>165100</xdr:colOff>
      <xdr:row>58</xdr:row>
      <xdr:rowOff>16583</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6921500" y="985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33110</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672795" y="963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xmlns=""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xmlns=""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a:extLst>
            <a:ext uri="{FF2B5EF4-FFF2-40B4-BE49-F238E27FC236}">
              <a16:creationId xmlns:a16="http://schemas.microsoft.com/office/drawing/2014/main" xmlns="" id="{00000000-0008-0000-0600-00008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a:extLst>
            <a:ext uri="{FF2B5EF4-FFF2-40B4-BE49-F238E27FC236}">
              <a16:creationId xmlns:a16="http://schemas.microsoft.com/office/drawing/2014/main" xmlns="" id="{00000000-0008-0000-0600-00008C010000}"/>
            </a:ext>
          </a:extLst>
        </xdr:cNvPr>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a:extLst>
            <a:ext uri="{FF2B5EF4-FFF2-40B4-BE49-F238E27FC236}">
              <a16:creationId xmlns:a16="http://schemas.microsoft.com/office/drawing/2014/main" xmlns="" id="{00000000-0008-0000-0600-00008F010000}"/>
            </a:ext>
          </a:extLst>
        </xdr:cNvPr>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a:extLst>
            <a:ext uri="{FF2B5EF4-FFF2-40B4-BE49-F238E27FC236}">
              <a16:creationId xmlns:a16="http://schemas.microsoft.com/office/drawing/2014/main" xmlns="" id="{00000000-0008-0000-0600-000090010000}"/>
            </a:ext>
          </a:extLst>
        </xdr:cNvPr>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41852</xdr:rowOff>
    </xdr:from>
    <xdr:to>
      <xdr:col>50</xdr:col>
      <xdr:colOff>114300</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8750300" y="13586402"/>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19182</xdr:rowOff>
    </xdr:from>
    <xdr:to>
      <xdr:col>45</xdr:col>
      <xdr:colOff>177800</xdr:colOff>
      <xdr:row>79</xdr:row>
      <xdr:rowOff>41852</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7861300" y="13563732"/>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149630</xdr:rowOff>
    </xdr:from>
    <xdr:to>
      <xdr:col>41</xdr:col>
      <xdr:colOff>50800</xdr:colOff>
      <xdr:row>79</xdr:row>
      <xdr:rowOff>19182</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6972300" y="13522730"/>
          <a:ext cx="889000" cy="4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11202</xdr:rowOff>
    </xdr:from>
    <xdr:to>
      <xdr:col>36</xdr:col>
      <xdr:colOff>165100</xdr:colOff>
      <xdr:row>78</xdr:row>
      <xdr:rowOff>112802</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6921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129329</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6705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17" name="楕円 416">
          <a:extLst>
            <a:ext uri="{FF2B5EF4-FFF2-40B4-BE49-F238E27FC236}">
              <a16:creationId xmlns:a16="http://schemas.microsoft.com/office/drawing/2014/main" xmlns="" id="{00000000-0008-0000-0600-0000A1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18" name="普通建設事業費 （ うち新規整備　）該当値テキスト">
          <a:extLst>
            <a:ext uri="{FF2B5EF4-FFF2-40B4-BE49-F238E27FC236}">
              <a16:creationId xmlns:a16="http://schemas.microsoft.com/office/drawing/2014/main" xmlns="" id="{00000000-0008-0000-0600-0000A2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162502</xdr:rowOff>
    </xdr:from>
    <xdr:to>
      <xdr:col>46</xdr:col>
      <xdr:colOff>38100</xdr:colOff>
      <xdr:row>79</xdr:row>
      <xdr:rowOff>92652</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8699500" y="1353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83779</xdr:rowOff>
    </xdr:from>
    <xdr:ext cx="378565"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61017" y="13628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139832</xdr:rowOff>
    </xdr:from>
    <xdr:to>
      <xdr:col>41</xdr:col>
      <xdr:colOff>101600</xdr:colOff>
      <xdr:row>79</xdr:row>
      <xdr:rowOff>69982</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7810500" y="1351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61109</xdr:rowOff>
    </xdr:from>
    <xdr:ext cx="469744"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626428" y="1360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98830</xdr:rowOff>
    </xdr:from>
    <xdr:to>
      <xdr:col>36</xdr:col>
      <xdr:colOff>165100</xdr:colOff>
      <xdr:row>79</xdr:row>
      <xdr:rowOff>28980</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6921500" y="134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20107</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05111" y="1356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72006</xdr:rowOff>
    </xdr:from>
    <xdr:to>
      <xdr:col>55</xdr:col>
      <xdr:colOff>0</xdr:colOff>
      <xdr:row>99</xdr:row>
      <xdr:rowOff>80353</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9639300" y="17045556"/>
          <a:ext cx="838200" cy="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34303</xdr:rowOff>
    </xdr:from>
    <xdr:to>
      <xdr:col>50</xdr:col>
      <xdr:colOff>114300</xdr:colOff>
      <xdr:row>99</xdr:row>
      <xdr:rowOff>72006</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8750300" y="17007853"/>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18648</xdr:rowOff>
    </xdr:from>
    <xdr:to>
      <xdr:col>45</xdr:col>
      <xdr:colOff>177800</xdr:colOff>
      <xdr:row>99</xdr:row>
      <xdr:rowOff>34303</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7861300" y="16992198"/>
          <a:ext cx="889000" cy="1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162540</xdr:rowOff>
    </xdr:from>
    <xdr:to>
      <xdr:col>41</xdr:col>
      <xdr:colOff>50800</xdr:colOff>
      <xdr:row>99</xdr:row>
      <xdr:rowOff>18648</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6972300" y="16793190"/>
          <a:ext cx="889000" cy="19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87822</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94111" y="1706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167832</xdr:rowOff>
    </xdr:from>
    <xdr:to>
      <xdr:col>36</xdr:col>
      <xdr:colOff>165100</xdr:colOff>
      <xdr:row>99</xdr:row>
      <xdr:rowOff>97982</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6921500" y="1696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89109</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05111" y="1706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29553</xdr:rowOff>
    </xdr:from>
    <xdr:to>
      <xdr:col>55</xdr:col>
      <xdr:colOff>50800</xdr:colOff>
      <xdr:row>99</xdr:row>
      <xdr:rowOff>131153</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70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115930</xdr:rowOff>
    </xdr:from>
    <xdr:ext cx="534377"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91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21206</xdr:rowOff>
    </xdr:from>
    <xdr:to>
      <xdr:col>50</xdr:col>
      <xdr:colOff>165100</xdr:colOff>
      <xdr:row>99</xdr:row>
      <xdr:rowOff>122806</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9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113933</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72111" y="170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154953</xdr:rowOff>
    </xdr:from>
    <xdr:to>
      <xdr:col>46</xdr:col>
      <xdr:colOff>38100</xdr:colOff>
      <xdr:row>99</xdr:row>
      <xdr:rowOff>85103</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9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76230</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83111" y="1704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139298</xdr:rowOff>
    </xdr:from>
    <xdr:to>
      <xdr:col>41</xdr:col>
      <xdr:colOff>101600</xdr:colOff>
      <xdr:row>99</xdr:row>
      <xdr:rowOff>69448</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94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85975</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94111" y="1671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111740</xdr:rowOff>
    </xdr:from>
    <xdr:to>
      <xdr:col>36</xdr:col>
      <xdr:colOff>165100</xdr:colOff>
      <xdr:row>98</xdr:row>
      <xdr:rowOff>41890</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6921500" y="167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58417</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672795" y="1651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97747</xdr:rowOff>
    </xdr:from>
    <xdr:to>
      <xdr:col>85</xdr:col>
      <xdr:colOff>127000</xdr:colOff>
      <xdr:row>39</xdr:row>
      <xdr:rowOff>98682</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5481300" y="6784297"/>
          <a:ext cx="8382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98682</xdr:rowOff>
    </xdr:from>
    <xdr:to>
      <xdr:col>81</xdr:col>
      <xdr:colOff>50800</xdr:colOff>
      <xdr:row>39</xdr:row>
      <xdr:rowOff>98682</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4592300" y="67852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98682</xdr:rowOff>
    </xdr:from>
    <xdr:to>
      <xdr:col>76</xdr:col>
      <xdr:colOff>114300</xdr:colOff>
      <xdr:row>39</xdr:row>
      <xdr:rowOff>98846</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3703300" y="6785232"/>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39660</xdr:rowOff>
    </xdr:from>
    <xdr:to>
      <xdr:col>71</xdr:col>
      <xdr:colOff>177800</xdr:colOff>
      <xdr:row>39</xdr:row>
      <xdr:rowOff>98846</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2814300" y="6726210"/>
          <a:ext cx="889000" cy="5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9652</xdr:rowOff>
    </xdr:from>
    <xdr:to>
      <xdr:col>67</xdr:col>
      <xdr:colOff>101600</xdr:colOff>
      <xdr:row>39</xdr:row>
      <xdr:rowOff>111252</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102379</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78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46947</xdr:rowOff>
    </xdr:from>
    <xdr:to>
      <xdr:col>85</xdr:col>
      <xdr:colOff>177800</xdr:colOff>
      <xdr:row>39</xdr:row>
      <xdr:rowOff>148547</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73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133324</xdr:rowOff>
    </xdr:from>
    <xdr:ext cx="378565"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648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47882</xdr:rowOff>
    </xdr:from>
    <xdr:to>
      <xdr:col>81</xdr:col>
      <xdr:colOff>101600</xdr:colOff>
      <xdr:row>39</xdr:row>
      <xdr:rowOff>149482</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140609</xdr:rowOff>
    </xdr:from>
    <xdr:ext cx="313932"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324333" y="6827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47882</xdr:rowOff>
    </xdr:from>
    <xdr:to>
      <xdr:col>76</xdr:col>
      <xdr:colOff>165100</xdr:colOff>
      <xdr:row>39</xdr:row>
      <xdr:rowOff>149482</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140609</xdr:rowOff>
    </xdr:from>
    <xdr:ext cx="313932"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435333" y="6827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48046</xdr:rowOff>
    </xdr:from>
    <xdr:to>
      <xdr:col>72</xdr:col>
      <xdr:colOff>38100</xdr:colOff>
      <xdr:row>39</xdr:row>
      <xdr:rowOff>149646</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140773</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78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160310</xdr:rowOff>
    </xdr:from>
    <xdr:to>
      <xdr:col>67</xdr:col>
      <xdr:colOff>101600</xdr:colOff>
      <xdr:row>39</xdr:row>
      <xdr:rowOff>90460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106987</xdr:rowOff>
    </xdr:from>
    <xdr:ext cx="469744"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579428" y="645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xmlns=""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9" name="失業対策事業費最小値テキスト">
          <a:extLst>
            <a:ext uri="{FF2B5EF4-FFF2-40B4-BE49-F238E27FC236}">
              <a16:creationId xmlns:a16="http://schemas.microsoft.com/office/drawing/2014/main" xmlns="" id="{00000000-0008-0000-0600-000039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1" name="失業対策事業費最大値テキスト">
          <a:extLst>
            <a:ext uri="{FF2B5EF4-FFF2-40B4-BE49-F238E27FC236}">
              <a16:creationId xmlns:a16="http://schemas.microsoft.com/office/drawing/2014/main" xmlns="" id="{00000000-0008-0000-0600-00003B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4" name="失業対策事業費平均値テキスト">
          <a:extLst>
            <a:ext uri="{FF2B5EF4-FFF2-40B4-BE49-F238E27FC236}">
              <a16:creationId xmlns:a16="http://schemas.microsoft.com/office/drawing/2014/main" xmlns="" id="{00000000-0008-0000-0600-00003E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5" name="フローチャート: 判断 584">
          <a:extLst>
            <a:ext uri="{FF2B5EF4-FFF2-40B4-BE49-F238E27FC236}">
              <a16:creationId xmlns:a16="http://schemas.microsoft.com/office/drawing/2014/main" xmlns="" id="{00000000-0008-0000-0600-000049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3" name="失業対策事業費該当値テキスト">
          <a:extLst>
            <a:ext uri="{FF2B5EF4-FFF2-40B4-BE49-F238E27FC236}">
              <a16:creationId xmlns:a16="http://schemas.microsoft.com/office/drawing/2014/main" xmlns="" id="{00000000-0008-0000-0600-000051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a:extLst>
            <a:ext uri="{FF2B5EF4-FFF2-40B4-BE49-F238E27FC236}">
              <a16:creationId xmlns:a16="http://schemas.microsoft.com/office/drawing/2014/main" xmlns="" id="{00000000-0008-0000-0600-000058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xmlns=""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26" name="公債費最小値テキスト">
          <a:extLst>
            <a:ext uri="{FF2B5EF4-FFF2-40B4-BE49-F238E27FC236}">
              <a16:creationId xmlns:a16="http://schemas.microsoft.com/office/drawing/2014/main" xmlns="" id="{00000000-0008-0000-0600-000072020000}"/>
            </a:ext>
          </a:extLst>
        </xdr:cNvPr>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8" name="公債費最大値テキスト">
          <a:extLst>
            <a:ext uri="{FF2B5EF4-FFF2-40B4-BE49-F238E27FC236}">
              <a16:creationId xmlns:a16="http://schemas.microsoft.com/office/drawing/2014/main" xmlns="" id="{00000000-0008-0000-0600-000074020000}"/>
            </a:ext>
          </a:extLst>
        </xdr:cNvPr>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16180</xdr:rowOff>
    </xdr:from>
    <xdr:to>
      <xdr:col>85</xdr:col>
      <xdr:colOff>127000</xdr:colOff>
      <xdr:row>77</xdr:row>
      <xdr:rowOff>49288</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5481300" y="13217830"/>
          <a:ext cx="838200" cy="3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31" name="公債費平均値テキスト">
          <a:extLst>
            <a:ext uri="{FF2B5EF4-FFF2-40B4-BE49-F238E27FC236}">
              <a16:creationId xmlns:a16="http://schemas.microsoft.com/office/drawing/2014/main" xmlns="" id="{00000000-0008-0000-0600-000077020000}"/>
            </a:ext>
          </a:extLst>
        </xdr:cNvPr>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49288</xdr:rowOff>
    </xdr:from>
    <xdr:to>
      <xdr:col>81</xdr:col>
      <xdr:colOff>50800</xdr:colOff>
      <xdr:row>77</xdr:row>
      <xdr:rowOff>81803</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flipV="1">
          <a:off x="14592300" y="13250938"/>
          <a:ext cx="889000" cy="3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68354</xdr:rowOff>
    </xdr:from>
    <xdr:to>
      <xdr:col>76</xdr:col>
      <xdr:colOff>114300</xdr:colOff>
      <xdr:row>77</xdr:row>
      <xdr:rowOff>81803</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a:off x="13703300" y="13270004"/>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54730</xdr:rowOff>
    </xdr:from>
    <xdr:to>
      <xdr:col>71</xdr:col>
      <xdr:colOff>177800</xdr:colOff>
      <xdr:row>77</xdr:row>
      <xdr:rowOff>68354</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a:off x="12814300" y="13256380"/>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91446</xdr:rowOff>
    </xdr:from>
    <xdr:to>
      <xdr:col>67</xdr:col>
      <xdr:colOff>101600</xdr:colOff>
      <xdr:row>77</xdr:row>
      <xdr:rowOff>21596</xdr:rowOff>
    </xdr:to>
    <xdr:sp macro="" textlink="">
      <xdr:nvSpPr>
        <xdr:cNvPr id="642" name="フローチャート: 判断 641">
          <a:extLst>
            <a:ext uri="{FF2B5EF4-FFF2-40B4-BE49-F238E27FC236}">
              <a16:creationId xmlns:a16="http://schemas.microsoft.com/office/drawing/2014/main" xmlns="" id="{00000000-0008-0000-0600-000082020000}"/>
            </a:ext>
          </a:extLst>
        </xdr:cNvPr>
        <xdr:cNvSpPr/>
      </xdr:nvSpPr>
      <xdr:spPr>
        <a:xfrm>
          <a:off x="12763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38122</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547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136830</xdr:rowOff>
    </xdr:from>
    <xdr:to>
      <xdr:col>85</xdr:col>
      <xdr:colOff>177800</xdr:colOff>
      <xdr:row>77</xdr:row>
      <xdr:rowOff>66980</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6268700" y="131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115257</xdr:rowOff>
    </xdr:from>
    <xdr:ext cx="534377" cy="259045"/>
    <xdr:sp macro="" textlink="">
      <xdr:nvSpPr>
        <xdr:cNvPr id="650" name="公債費該当値テキスト">
          <a:extLst>
            <a:ext uri="{FF2B5EF4-FFF2-40B4-BE49-F238E27FC236}">
              <a16:creationId xmlns:a16="http://schemas.microsoft.com/office/drawing/2014/main" xmlns="" id="{00000000-0008-0000-0600-00008A020000}"/>
            </a:ext>
          </a:extLst>
        </xdr:cNvPr>
        <xdr:cNvSpPr txBox="1"/>
      </xdr:nvSpPr>
      <xdr:spPr>
        <a:xfrm>
          <a:off x="16370300" y="131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169938</xdr:rowOff>
    </xdr:from>
    <xdr:to>
      <xdr:col>81</xdr:col>
      <xdr:colOff>101600</xdr:colOff>
      <xdr:row>77</xdr:row>
      <xdr:rowOff>100088</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5430500" y="132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91215</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5214111" y="1329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31003</xdr:rowOff>
    </xdr:from>
    <xdr:to>
      <xdr:col>76</xdr:col>
      <xdr:colOff>165100</xdr:colOff>
      <xdr:row>77</xdr:row>
      <xdr:rowOff>132603</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4541500" y="132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123730</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4325111" y="1332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17554</xdr:rowOff>
    </xdr:from>
    <xdr:to>
      <xdr:col>72</xdr:col>
      <xdr:colOff>38100</xdr:colOff>
      <xdr:row>77</xdr:row>
      <xdr:rowOff>119154</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3652500" y="1321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110281</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3436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3930</xdr:rowOff>
    </xdr:from>
    <xdr:to>
      <xdr:col>67</xdr:col>
      <xdr:colOff>101600</xdr:colOff>
      <xdr:row>77</xdr:row>
      <xdr:rowOff>105530</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2763500" y="132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96657</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547111" y="132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16173</xdr:rowOff>
    </xdr:from>
    <xdr:to>
      <xdr:col>85</xdr:col>
      <xdr:colOff>127000</xdr:colOff>
      <xdr:row>98</xdr:row>
      <xdr:rowOff>121518</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5481300" y="16818273"/>
          <a:ext cx="838200" cy="10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121620</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752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121518</xdr:rowOff>
    </xdr:from>
    <xdr:to>
      <xdr:col>81</xdr:col>
      <xdr:colOff>50800</xdr:colOff>
      <xdr:row>98</xdr:row>
      <xdr:rowOff>149042</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4592300" y="16923618"/>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149042</xdr:rowOff>
    </xdr:from>
    <xdr:to>
      <xdr:col>76</xdr:col>
      <xdr:colOff>114300</xdr:colOff>
      <xdr:row>98</xdr:row>
      <xdr:rowOff>156845</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flipV="1">
          <a:off x="13703300" y="16951142"/>
          <a:ext cx="889000" cy="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156845</xdr:rowOff>
    </xdr:from>
    <xdr:to>
      <xdr:col>71</xdr:col>
      <xdr:colOff>177800</xdr:colOff>
      <xdr:row>99</xdr:row>
      <xdr:rowOff>22572</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flipV="1">
          <a:off x="12814300" y="16958945"/>
          <a:ext cx="889000" cy="3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170427</xdr:rowOff>
    </xdr:from>
    <xdr:to>
      <xdr:col>67</xdr:col>
      <xdr:colOff>101600</xdr:colOff>
      <xdr:row>98</xdr:row>
      <xdr:rowOff>100577</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80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117104</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657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136823</xdr:rowOff>
    </xdr:from>
    <xdr:to>
      <xdr:col>85</xdr:col>
      <xdr:colOff>177800</xdr:colOff>
      <xdr:row>98</xdr:row>
      <xdr:rowOff>66973</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676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159700</xdr:rowOff>
    </xdr:from>
    <xdr:ext cx="534377"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61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70718</xdr:rowOff>
    </xdr:from>
    <xdr:to>
      <xdr:col>81</xdr:col>
      <xdr:colOff>101600</xdr:colOff>
      <xdr:row>99</xdr:row>
      <xdr:rowOff>868</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687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163445</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214111" y="169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98242</xdr:rowOff>
    </xdr:from>
    <xdr:to>
      <xdr:col>76</xdr:col>
      <xdr:colOff>165100</xdr:colOff>
      <xdr:row>99</xdr:row>
      <xdr:rowOff>28392</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9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19519</xdr:rowOff>
    </xdr:from>
    <xdr:ext cx="469744"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357428" y="169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106045</xdr:rowOff>
    </xdr:from>
    <xdr:to>
      <xdr:col>72</xdr:col>
      <xdr:colOff>38100</xdr:colOff>
      <xdr:row>99</xdr:row>
      <xdr:rowOff>36195</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9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27322</xdr:rowOff>
    </xdr:from>
    <xdr:ext cx="469744"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68428" y="1700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143222</xdr:rowOff>
    </xdr:from>
    <xdr:to>
      <xdr:col>67</xdr:col>
      <xdr:colOff>101600</xdr:colOff>
      <xdr:row>99</xdr:row>
      <xdr:rowOff>73372</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694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64499</xdr:rowOff>
    </xdr:from>
    <xdr:ext cx="469744"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79428" y="1703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40" name="投資及び出資金最小値テキスト">
          <a:extLst>
            <a:ext uri="{FF2B5EF4-FFF2-40B4-BE49-F238E27FC236}">
              <a16:creationId xmlns:a16="http://schemas.microsoft.com/office/drawing/2014/main" xmlns="" id="{00000000-0008-0000-0600-0000E4020000}"/>
            </a:ext>
          </a:extLst>
        </xdr:cNvPr>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42" name="投資及び出資金最大値テキスト">
          <a:extLst>
            <a:ext uri="{FF2B5EF4-FFF2-40B4-BE49-F238E27FC236}">
              <a16:creationId xmlns:a16="http://schemas.microsoft.com/office/drawing/2014/main" xmlns="" id="{00000000-0008-0000-0600-0000E6020000}"/>
            </a:ext>
          </a:extLst>
        </xdr:cNvPr>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45" name="投資及び出資金平均値テキスト">
          <a:extLst>
            <a:ext uri="{FF2B5EF4-FFF2-40B4-BE49-F238E27FC236}">
              <a16:creationId xmlns:a16="http://schemas.microsoft.com/office/drawing/2014/main" xmlns="" id="{00000000-0008-0000-0600-0000E9020000}"/>
            </a:ext>
          </a:extLst>
        </xdr:cNvPr>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146088</xdr:rowOff>
    </xdr:from>
    <xdr:to>
      <xdr:col>98</xdr:col>
      <xdr:colOff>38100</xdr:colOff>
      <xdr:row>39</xdr:row>
      <xdr:rowOff>76238</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92765</xdr:rowOff>
    </xdr:from>
    <xdr:ext cx="378565"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249299" cy="259045"/>
    <xdr:sp macro="" textlink="">
      <xdr:nvSpPr>
        <xdr:cNvPr id="764" name="投資及び出資金該当値テキスト">
          <a:extLst>
            <a:ext uri="{FF2B5EF4-FFF2-40B4-BE49-F238E27FC236}">
              <a16:creationId xmlns:a16="http://schemas.microsoft.com/office/drawing/2014/main" xmlns="" id="{00000000-0008-0000-0600-0000FC020000}"/>
            </a:ext>
          </a:extLst>
        </xdr:cNvPr>
        <xdr:cNvSpPr txBox="1"/>
      </xdr:nvSpPr>
      <xdr:spPr>
        <a:xfrm>
          <a:off x="22212300" y="661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xmlns=""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xmlns=""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97" name="貸付金最大値テキスト">
          <a:extLst>
            <a:ext uri="{FF2B5EF4-FFF2-40B4-BE49-F238E27FC236}">
              <a16:creationId xmlns:a16="http://schemas.microsoft.com/office/drawing/2014/main" xmlns="" id="{00000000-0008-0000-0600-00001D030000}"/>
            </a:ext>
          </a:extLst>
        </xdr:cNvPr>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36121</xdr:rowOff>
    </xdr:from>
    <xdr:to>
      <xdr:col>116</xdr:col>
      <xdr:colOff>63500</xdr:colOff>
      <xdr:row>58</xdr:row>
      <xdr:rowOff>37378</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21323300" y="9980221"/>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800" name="貸付金平均値テキスト">
          <a:extLst>
            <a:ext uri="{FF2B5EF4-FFF2-40B4-BE49-F238E27FC236}">
              <a16:creationId xmlns:a16="http://schemas.microsoft.com/office/drawing/2014/main" xmlns="" id="{00000000-0008-0000-0600-000020030000}"/>
            </a:ext>
          </a:extLst>
        </xdr:cNvPr>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147358</xdr:rowOff>
    </xdr:from>
    <xdr:to>
      <xdr:col>111</xdr:col>
      <xdr:colOff>177800</xdr:colOff>
      <xdr:row>58</xdr:row>
      <xdr:rowOff>37378</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20434300" y="9920008"/>
          <a:ext cx="889000" cy="6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145163</xdr:rowOff>
    </xdr:from>
    <xdr:to>
      <xdr:col>107</xdr:col>
      <xdr:colOff>50800</xdr:colOff>
      <xdr:row>57</xdr:row>
      <xdr:rowOff>147358</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19545300" y="9917813"/>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45130</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199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145163</xdr:rowOff>
    </xdr:from>
    <xdr:to>
      <xdr:col>102</xdr:col>
      <xdr:colOff>114300</xdr:colOff>
      <xdr:row>57</xdr:row>
      <xdr:rowOff>146764</xdr:rowOff>
    </xdr:to>
    <xdr:cxnSp macro="">
      <xdr:nvCxnSpPr>
        <xdr:cNvPr id="808" name="直線コネクタ 807">
          <a:extLst>
            <a:ext uri="{FF2B5EF4-FFF2-40B4-BE49-F238E27FC236}">
              <a16:creationId xmlns:a16="http://schemas.microsoft.com/office/drawing/2014/main" xmlns="" id="{00000000-0008-0000-0600-000028030000}"/>
            </a:ext>
          </a:extLst>
        </xdr:cNvPr>
        <xdr:cNvCxnSpPr/>
      </xdr:nvCxnSpPr>
      <xdr:spPr>
        <a:xfrm flipV="1">
          <a:off x="18656300" y="9917813"/>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9" name="フローチャート: 判断 808">
          <a:extLst>
            <a:ext uri="{FF2B5EF4-FFF2-40B4-BE49-F238E27FC236}">
              <a16:creationId xmlns:a16="http://schemas.microsoft.com/office/drawing/2014/main" xmlns="" id="{00000000-0008-0000-0600-000029030000}"/>
            </a:ext>
          </a:extLst>
        </xdr:cNvPr>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73613</xdr:rowOff>
    </xdr:from>
    <xdr:ext cx="469744"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10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48552</xdr:rowOff>
    </xdr:from>
    <xdr:to>
      <xdr:col>98</xdr:col>
      <xdr:colOff>38100</xdr:colOff>
      <xdr:row>58</xdr:row>
      <xdr:rowOff>150152</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8605500" y="999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141279</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421428" y="1008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156771</xdr:rowOff>
    </xdr:from>
    <xdr:to>
      <xdr:col>116</xdr:col>
      <xdr:colOff>114300</xdr:colOff>
      <xdr:row>58</xdr:row>
      <xdr:rowOff>86921</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2110700" y="992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133415</xdr:rowOff>
    </xdr:from>
    <xdr:ext cx="469744" cy="259045"/>
    <xdr:sp macro="" textlink="">
      <xdr:nvSpPr>
        <xdr:cNvPr id="819" name="貸付金該当値テキスト">
          <a:extLst>
            <a:ext uri="{FF2B5EF4-FFF2-40B4-BE49-F238E27FC236}">
              <a16:creationId xmlns:a16="http://schemas.microsoft.com/office/drawing/2014/main" xmlns="" id="{00000000-0008-0000-0600-000033030000}"/>
            </a:ext>
          </a:extLst>
        </xdr:cNvPr>
        <xdr:cNvSpPr txBox="1"/>
      </xdr:nvSpPr>
      <xdr:spPr>
        <a:xfrm>
          <a:off x="22212300" y="990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158028</xdr:rowOff>
    </xdr:from>
    <xdr:to>
      <xdr:col>112</xdr:col>
      <xdr:colOff>38100</xdr:colOff>
      <xdr:row>58</xdr:row>
      <xdr:rowOff>88178</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1272500" y="993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79305</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21088428" y="100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96558</xdr:rowOff>
    </xdr:from>
    <xdr:to>
      <xdr:col>107</xdr:col>
      <xdr:colOff>101600</xdr:colOff>
      <xdr:row>58</xdr:row>
      <xdr:rowOff>26708</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0383500" y="986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43235</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0199428" y="964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94363</xdr:rowOff>
    </xdr:from>
    <xdr:to>
      <xdr:col>102</xdr:col>
      <xdr:colOff>165100</xdr:colOff>
      <xdr:row>58</xdr:row>
      <xdr:rowOff>24513</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19494500" y="986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41040</xdr:rowOff>
    </xdr:from>
    <xdr:ext cx="469744"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9310428" y="964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95964</xdr:rowOff>
    </xdr:from>
    <xdr:to>
      <xdr:col>98</xdr:col>
      <xdr:colOff>38100</xdr:colOff>
      <xdr:row>58</xdr:row>
      <xdr:rowOff>26114</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8605500" y="98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42641</xdr:rowOff>
    </xdr:from>
    <xdr:ext cx="469744"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8421428" y="964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xmlns=""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53" name="繰出金最小値テキスト">
          <a:extLst>
            <a:ext uri="{FF2B5EF4-FFF2-40B4-BE49-F238E27FC236}">
              <a16:creationId xmlns:a16="http://schemas.microsoft.com/office/drawing/2014/main" xmlns="" id="{00000000-0008-0000-0600-000055030000}"/>
            </a:ext>
          </a:extLst>
        </xdr:cNvPr>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55" name="繰出金最大値テキスト">
          <a:extLst>
            <a:ext uri="{FF2B5EF4-FFF2-40B4-BE49-F238E27FC236}">
              <a16:creationId xmlns:a16="http://schemas.microsoft.com/office/drawing/2014/main" xmlns="" id="{00000000-0008-0000-0600-000057030000}"/>
            </a:ext>
          </a:extLst>
        </xdr:cNvPr>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125488</xdr:rowOff>
    </xdr:from>
    <xdr:to>
      <xdr:col>116</xdr:col>
      <xdr:colOff>63500</xdr:colOff>
      <xdr:row>77</xdr:row>
      <xdr:rowOff>136767</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21323300" y="13327138"/>
          <a:ext cx="838200" cy="1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8" name="繰出金平均値テキスト">
          <a:extLst>
            <a:ext uri="{FF2B5EF4-FFF2-40B4-BE49-F238E27FC236}">
              <a16:creationId xmlns:a16="http://schemas.microsoft.com/office/drawing/2014/main" xmlns="" id="{00000000-0008-0000-0600-00005A030000}"/>
            </a:ext>
          </a:extLst>
        </xdr:cNvPr>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136767</xdr:rowOff>
    </xdr:from>
    <xdr:to>
      <xdr:col>111</xdr:col>
      <xdr:colOff>177800</xdr:colOff>
      <xdr:row>77</xdr:row>
      <xdr:rowOff>153073</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20434300" y="13338417"/>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153073</xdr:rowOff>
    </xdr:from>
    <xdr:to>
      <xdr:col>107</xdr:col>
      <xdr:colOff>50800</xdr:colOff>
      <xdr:row>77</xdr:row>
      <xdr:rowOff>164745</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flipV="1">
          <a:off x="19545300" y="13354723"/>
          <a:ext cx="889000" cy="1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164745</xdr:rowOff>
    </xdr:from>
    <xdr:to>
      <xdr:col>102</xdr:col>
      <xdr:colOff>114300</xdr:colOff>
      <xdr:row>78</xdr:row>
      <xdr:rowOff>37909</xdr:rowOff>
    </xdr:to>
    <xdr:cxnSp macro="">
      <xdr:nvCxnSpPr>
        <xdr:cNvPr id="866" name="直線コネクタ 865">
          <a:extLst>
            <a:ext uri="{FF2B5EF4-FFF2-40B4-BE49-F238E27FC236}">
              <a16:creationId xmlns:a16="http://schemas.microsoft.com/office/drawing/2014/main" xmlns="" id="{00000000-0008-0000-0600-000062030000}"/>
            </a:ext>
          </a:extLst>
        </xdr:cNvPr>
        <xdr:cNvCxnSpPr/>
      </xdr:nvCxnSpPr>
      <xdr:spPr>
        <a:xfrm flipV="1">
          <a:off x="18656300" y="13366395"/>
          <a:ext cx="889000" cy="4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67" name="フローチャート: 判断 866">
          <a:extLst>
            <a:ext uri="{FF2B5EF4-FFF2-40B4-BE49-F238E27FC236}">
              <a16:creationId xmlns:a16="http://schemas.microsoft.com/office/drawing/2014/main" xmlns="" id="{00000000-0008-0000-0600-000063030000}"/>
            </a:ext>
          </a:extLst>
        </xdr:cNvPr>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164960</xdr:rowOff>
    </xdr:from>
    <xdr:to>
      <xdr:col>98</xdr:col>
      <xdr:colOff>38100</xdr:colOff>
      <xdr:row>77</xdr:row>
      <xdr:rowOff>95110</xdr:rowOff>
    </xdr:to>
    <xdr:sp macro="" textlink="">
      <xdr:nvSpPr>
        <xdr:cNvPr id="869" name="フローチャート: 判断 868">
          <a:extLst>
            <a:ext uri="{FF2B5EF4-FFF2-40B4-BE49-F238E27FC236}">
              <a16:creationId xmlns:a16="http://schemas.microsoft.com/office/drawing/2014/main" xmlns="" id="{00000000-0008-0000-0600-000065030000}"/>
            </a:ext>
          </a:extLst>
        </xdr:cNvPr>
        <xdr:cNvSpPr/>
      </xdr:nvSpPr>
      <xdr:spPr>
        <a:xfrm>
          <a:off x="18605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111637</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389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74688</xdr:rowOff>
    </xdr:from>
    <xdr:to>
      <xdr:col>116</xdr:col>
      <xdr:colOff>114300</xdr:colOff>
      <xdr:row>78</xdr:row>
      <xdr:rowOff>4838</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2110700" y="1327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53115</xdr:rowOff>
    </xdr:from>
    <xdr:ext cx="534377" cy="259045"/>
    <xdr:sp macro="" textlink="">
      <xdr:nvSpPr>
        <xdr:cNvPr id="877" name="繰出金該当値テキスト">
          <a:extLst>
            <a:ext uri="{FF2B5EF4-FFF2-40B4-BE49-F238E27FC236}">
              <a16:creationId xmlns:a16="http://schemas.microsoft.com/office/drawing/2014/main" xmlns="" id="{00000000-0008-0000-0600-00006D030000}"/>
            </a:ext>
          </a:extLst>
        </xdr:cNvPr>
        <xdr:cNvSpPr txBox="1"/>
      </xdr:nvSpPr>
      <xdr:spPr>
        <a:xfrm>
          <a:off x="22212300" y="132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85967</xdr:rowOff>
    </xdr:from>
    <xdr:to>
      <xdr:col>112</xdr:col>
      <xdr:colOff>38100</xdr:colOff>
      <xdr:row>78</xdr:row>
      <xdr:rowOff>16117</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1272500" y="132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7244</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21056111" y="1338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102273</xdr:rowOff>
    </xdr:from>
    <xdr:to>
      <xdr:col>107</xdr:col>
      <xdr:colOff>101600</xdr:colOff>
      <xdr:row>78</xdr:row>
      <xdr:rowOff>32423</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20383500" y="1330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23550</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20167111" y="1339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113945</xdr:rowOff>
    </xdr:from>
    <xdr:to>
      <xdr:col>102</xdr:col>
      <xdr:colOff>165100</xdr:colOff>
      <xdr:row>78</xdr:row>
      <xdr:rowOff>44095</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19494500" y="133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35222</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9278111" y="134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158559</xdr:rowOff>
    </xdr:from>
    <xdr:to>
      <xdr:col>98</xdr:col>
      <xdr:colOff>38100</xdr:colOff>
      <xdr:row>78</xdr:row>
      <xdr:rowOff>88709</xdr:rowOff>
    </xdr:to>
    <xdr:sp macro="" textlink="">
      <xdr:nvSpPr>
        <xdr:cNvPr id="884" name="楕円 883">
          <a:extLst>
            <a:ext uri="{FF2B5EF4-FFF2-40B4-BE49-F238E27FC236}">
              <a16:creationId xmlns:a16="http://schemas.microsoft.com/office/drawing/2014/main" xmlns="" id="{00000000-0008-0000-0600-000074030000}"/>
            </a:ext>
          </a:extLst>
        </xdr:cNvPr>
        <xdr:cNvSpPr/>
      </xdr:nvSpPr>
      <xdr:spPr>
        <a:xfrm>
          <a:off x="18605500" y="133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79836</xdr:rowOff>
    </xdr:from>
    <xdr:ext cx="534377"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389111" y="1345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xmlns=""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xmlns=""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xmlns=""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xmlns=""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xmlns=""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xmlns=""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xmlns=""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xmlns=""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歳出総額は、住民一人当たり</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３６６．１</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千円と前年度と比較し、１</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減額</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している。人件費は、住民一人当たり</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６３．８</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千円となっており、類似団体内平均値と比較し</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２３．８</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千円下回っている。全国及び県内平均も下回り、類似団体内平均値を下回る状態で推移している。これは、平成１８年度からの行財政改革の取組みにより、職員数の削減</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（新規採用抑制）が主な要因である。扶助費は、住民一人当たり４</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５</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５</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千円となっており、平成２８年度に減少したものの、再び増加傾向に転じている。全国及び山形県の平均を大幅に下回って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いるが</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、これは町直営施設がないことなどが大きな要因と考える。公債費は、住民一人当たり４</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８</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７</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千円となっており、平成２８年度までは、後年度の大規模事業に備えた起債発行の抑制効果によるものであるが、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平成２９年度以降は</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山辺中学校改築事業による多額の起債発行などに伴う元金償還等により増加している。普通建設事業費は住民一人当たり１</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７</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更なる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投資的経費の抑制により、類似団体と比較して一人当たりコストが大幅に低い状況となっている。平成２６年度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著しく高い数値となっている</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主に山辺中学校の改築事業によ</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るものである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。物件費及び繰出金は、類似団体平均値を大きく下回るものの増加傾向にあ</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特に繰出金には</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注視していく必要がある。積立金</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は増加傾向にあるものの、</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類似団体、全国及び山形県平均と比較し、低水準で推移してい</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たが、平成３０年度では事業の精査等の効果により、すべての平均値を上回る実績となっている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。人口減少や少子高齢化対策を始め、</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公共</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施設の</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老朽化対策など</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が必要とされ、後年度に向けた持続可能な自治体構築に向け、継続的な財政運営可能な自治体の確立が急務とされる。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14,347
14,296
61.45
5,389,661
5,251,769
137,481
3,638,677
6,141,426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156192</xdr:rowOff>
    </xdr:from>
    <xdr:to>
      <xdr:col>24</xdr:col>
      <xdr:colOff>63500</xdr:colOff>
      <xdr:row>37</xdr:row>
      <xdr:rowOff>167622</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649984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145087</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14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126964</xdr:rowOff>
    </xdr:from>
    <xdr:to>
      <xdr:col>19</xdr:col>
      <xdr:colOff>177800</xdr:colOff>
      <xdr:row>37</xdr:row>
      <xdr:rowOff>167622</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6470614"/>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83910</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79284</xdr:rowOff>
    </xdr:from>
    <xdr:to>
      <xdr:col>15</xdr:col>
      <xdr:colOff>50800</xdr:colOff>
      <xdr:row>37</xdr:row>
      <xdr:rowOff>126964</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6422934"/>
          <a:ext cx="889000" cy="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80644</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79284</xdr:rowOff>
    </xdr:from>
    <xdr:to>
      <xdr:col>10</xdr:col>
      <xdr:colOff>114300</xdr:colOff>
      <xdr:row>37</xdr:row>
      <xdr:rowOff>103287</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6422934"/>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5206</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69306</xdr:rowOff>
    </xdr:from>
    <xdr:to>
      <xdr:col>6</xdr:col>
      <xdr:colOff>38100</xdr:colOff>
      <xdr:row>37</xdr:row>
      <xdr:rowOff>170906</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162033</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105392</xdr:rowOff>
    </xdr:from>
    <xdr:to>
      <xdr:col>24</xdr:col>
      <xdr:colOff>114300</xdr:colOff>
      <xdr:row>38</xdr:row>
      <xdr:rowOff>35542</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44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83819</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42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116822</xdr:rowOff>
    </xdr:from>
    <xdr:to>
      <xdr:col>20</xdr:col>
      <xdr:colOff>38100</xdr:colOff>
      <xdr:row>38</xdr:row>
      <xdr:rowOff>46972</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46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38099</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55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76164</xdr:rowOff>
    </xdr:from>
    <xdr:to>
      <xdr:col>15</xdr:col>
      <xdr:colOff>101600</xdr:colOff>
      <xdr:row>38</xdr:row>
      <xdr:rowOff>6314</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41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168891</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651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28484</xdr:rowOff>
    </xdr:from>
    <xdr:to>
      <xdr:col>10</xdr:col>
      <xdr:colOff>165100</xdr:colOff>
      <xdr:row>37</xdr:row>
      <xdr:rowOff>130084</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3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121211</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646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52487</xdr:rowOff>
    </xdr:from>
    <xdr:to>
      <xdr:col>6</xdr:col>
      <xdr:colOff>38100</xdr:colOff>
      <xdr:row>37</xdr:row>
      <xdr:rowOff>154087</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3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170614</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17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138399</xdr:rowOff>
    </xdr:from>
    <xdr:to>
      <xdr:col>24</xdr:col>
      <xdr:colOff>63500</xdr:colOff>
      <xdr:row>57</xdr:row>
      <xdr:rowOff>155946</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911049"/>
          <a:ext cx="838200" cy="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155946</xdr:rowOff>
    </xdr:from>
    <xdr:to>
      <xdr:col>19</xdr:col>
      <xdr:colOff>177800</xdr:colOff>
      <xdr:row>57</xdr:row>
      <xdr:rowOff>169482</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928596"/>
          <a:ext cx="8890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159428</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5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164492</xdr:rowOff>
    </xdr:from>
    <xdr:to>
      <xdr:col>15</xdr:col>
      <xdr:colOff>50800</xdr:colOff>
      <xdr:row>57</xdr:row>
      <xdr:rowOff>169482</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9937142"/>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164492</xdr:rowOff>
    </xdr:from>
    <xdr:to>
      <xdr:col>10</xdr:col>
      <xdr:colOff>114300</xdr:colOff>
      <xdr:row>58</xdr:row>
      <xdr:rowOff>21292</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937142"/>
          <a:ext cx="889000" cy="2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79596</xdr:rowOff>
    </xdr:from>
    <xdr:to>
      <xdr:col>6</xdr:col>
      <xdr:colOff>38100</xdr:colOff>
      <xdr:row>58</xdr:row>
      <xdr:rowOff>9746</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85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26273</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62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87599</xdr:rowOff>
    </xdr:from>
    <xdr:to>
      <xdr:col>24</xdr:col>
      <xdr:colOff>114300</xdr:colOff>
      <xdr:row>58</xdr:row>
      <xdr:rowOff>17749</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86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2526</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77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105146</xdr:rowOff>
    </xdr:from>
    <xdr:to>
      <xdr:col>20</xdr:col>
      <xdr:colOff>38100</xdr:colOff>
      <xdr:row>58</xdr:row>
      <xdr:rowOff>35296</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87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26423</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99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118682</xdr:rowOff>
    </xdr:from>
    <xdr:to>
      <xdr:col>15</xdr:col>
      <xdr:colOff>101600</xdr:colOff>
      <xdr:row>58</xdr:row>
      <xdr:rowOff>48832</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89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39959</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998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113692</xdr:rowOff>
    </xdr:from>
    <xdr:to>
      <xdr:col>10</xdr:col>
      <xdr:colOff>165100</xdr:colOff>
      <xdr:row>58</xdr:row>
      <xdr:rowOff>43842</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88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34969</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997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141942</xdr:rowOff>
    </xdr:from>
    <xdr:to>
      <xdr:col>6</xdr:col>
      <xdr:colOff>38100</xdr:colOff>
      <xdr:row>58</xdr:row>
      <xdr:rowOff>72092</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1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63219</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00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xmlns=""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a:extLst>
            <a:ext uri="{FF2B5EF4-FFF2-40B4-BE49-F238E27FC236}">
              <a16:creationId xmlns:a16="http://schemas.microsoft.com/office/drawing/2014/main" xmlns="" id="{00000000-0008-0000-0700-0000A8000000}"/>
            </a:ext>
          </a:extLst>
        </xdr:cNvPr>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a:extLst>
            <a:ext uri="{FF2B5EF4-FFF2-40B4-BE49-F238E27FC236}">
              <a16:creationId xmlns:a16="http://schemas.microsoft.com/office/drawing/2014/main" xmlns="" id="{00000000-0008-0000-0700-0000AA000000}"/>
            </a:ext>
          </a:extLst>
        </xdr:cNvPr>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5575</xdr:rowOff>
    </xdr:from>
    <xdr:to>
      <xdr:col>24</xdr:col>
      <xdr:colOff>63500</xdr:colOff>
      <xdr:row>78</xdr:row>
      <xdr:rowOff>10740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3797300" y="13378675"/>
          <a:ext cx="8382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a:extLst>
            <a:ext uri="{FF2B5EF4-FFF2-40B4-BE49-F238E27FC236}">
              <a16:creationId xmlns:a16="http://schemas.microsoft.com/office/drawing/2014/main" xmlns="" id="{00000000-0008-0000-0700-0000AD000000}"/>
            </a:ext>
          </a:extLst>
        </xdr:cNvPr>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a:extLst>
            <a:ext uri="{FF2B5EF4-FFF2-40B4-BE49-F238E27FC236}">
              <a16:creationId xmlns:a16="http://schemas.microsoft.com/office/drawing/2014/main" xmlns="" id="{00000000-0008-0000-0700-0000AE000000}"/>
            </a:ext>
          </a:extLst>
        </xdr:cNvPr>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8049</xdr:rowOff>
    </xdr:from>
    <xdr:to>
      <xdr:col>19</xdr:col>
      <xdr:colOff>177800</xdr:colOff>
      <xdr:row>78</xdr:row>
      <xdr:rowOff>10740</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2908300" y="13381149"/>
          <a:ext cx="889000" cy="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8049</xdr:rowOff>
    </xdr:from>
    <xdr:to>
      <xdr:col>15</xdr:col>
      <xdr:colOff>50800</xdr:colOff>
      <xdr:row>78</xdr:row>
      <xdr:rowOff>40956</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019300" y="13381149"/>
          <a:ext cx="889000" cy="3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40956</xdr:rowOff>
    </xdr:from>
    <xdr:to>
      <xdr:col>10</xdr:col>
      <xdr:colOff>114300</xdr:colOff>
      <xdr:row>78</xdr:row>
      <xdr:rowOff>70331</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1130300" y="13414056"/>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112635</xdr:rowOff>
    </xdr:from>
    <xdr:to>
      <xdr:col>6</xdr:col>
      <xdr:colOff>38100</xdr:colOff>
      <xdr:row>77</xdr:row>
      <xdr:rowOff>42785</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079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59311</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830795" y="1291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126225</xdr:rowOff>
    </xdr:from>
    <xdr:to>
      <xdr:col>24</xdr:col>
      <xdr:colOff>114300</xdr:colOff>
      <xdr:row>78</xdr:row>
      <xdr:rowOff>56375</xdr:rowOff>
    </xdr:to>
    <xdr:sp macro="" textlink="">
      <xdr:nvSpPr>
        <xdr:cNvPr id="191" name="楕円 190">
          <a:extLst>
            <a:ext uri="{FF2B5EF4-FFF2-40B4-BE49-F238E27FC236}">
              <a16:creationId xmlns:a16="http://schemas.microsoft.com/office/drawing/2014/main" xmlns="" id="{00000000-0008-0000-0700-0000BF000000}"/>
            </a:ext>
          </a:extLst>
        </xdr:cNvPr>
        <xdr:cNvSpPr/>
      </xdr:nvSpPr>
      <xdr:spPr>
        <a:xfrm>
          <a:off x="4584700" y="133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41152</xdr:rowOff>
    </xdr:from>
    <xdr:ext cx="599010" cy="259045"/>
    <xdr:sp macro="" textlink="">
      <xdr:nvSpPr>
        <xdr:cNvPr id="192" name="民生費該当値テキスト">
          <a:extLst>
            <a:ext uri="{FF2B5EF4-FFF2-40B4-BE49-F238E27FC236}">
              <a16:creationId xmlns:a16="http://schemas.microsoft.com/office/drawing/2014/main" xmlns="" id="{00000000-0008-0000-0700-0000C0000000}"/>
            </a:ext>
          </a:extLst>
        </xdr:cNvPr>
        <xdr:cNvSpPr txBox="1"/>
      </xdr:nvSpPr>
      <xdr:spPr>
        <a:xfrm>
          <a:off x="4686300" y="132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131390</xdr:rowOff>
    </xdr:from>
    <xdr:to>
      <xdr:col>20</xdr:col>
      <xdr:colOff>38100</xdr:colOff>
      <xdr:row>78</xdr:row>
      <xdr:rowOff>61540</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3746500" y="1333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52667</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497795" y="1342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128699</xdr:rowOff>
    </xdr:from>
    <xdr:to>
      <xdr:col>15</xdr:col>
      <xdr:colOff>101600</xdr:colOff>
      <xdr:row>78</xdr:row>
      <xdr:rowOff>58849</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2857500" y="1333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49976</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608795" y="1342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161606</xdr:rowOff>
    </xdr:from>
    <xdr:to>
      <xdr:col>10</xdr:col>
      <xdr:colOff>165100</xdr:colOff>
      <xdr:row>78</xdr:row>
      <xdr:rowOff>91756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1968500" y="1336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82883</xdr:rowOff>
    </xdr:from>
    <xdr:ext cx="534377"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752111" y="1345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19531</xdr:rowOff>
    </xdr:from>
    <xdr:to>
      <xdr:col>6</xdr:col>
      <xdr:colOff>38100</xdr:colOff>
      <xdr:row>78</xdr:row>
      <xdr:rowOff>121131</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079500" y="1339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112258</xdr:rowOff>
    </xdr:from>
    <xdr:ext cx="534377"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863111" y="1348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34316</xdr:rowOff>
    </xdr:from>
    <xdr:to>
      <xdr:col>24</xdr:col>
      <xdr:colOff>63500</xdr:colOff>
      <xdr:row>99</xdr:row>
      <xdr:rowOff>36471</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3797300" y="17007866"/>
          <a:ext cx="8382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26885</xdr:rowOff>
    </xdr:from>
    <xdr:to>
      <xdr:col>19</xdr:col>
      <xdr:colOff>177800</xdr:colOff>
      <xdr:row>99</xdr:row>
      <xdr:rowOff>36471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2908300" y="17000435"/>
          <a:ext cx="889000" cy="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12142</xdr:rowOff>
    </xdr:from>
    <xdr:to>
      <xdr:col>15</xdr:col>
      <xdr:colOff>50800</xdr:colOff>
      <xdr:row>99</xdr:row>
      <xdr:rowOff>26885</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019300" y="16985692"/>
          <a:ext cx="889000" cy="1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12142</xdr:rowOff>
    </xdr:from>
    <xdr:to>
      <xdr:col>10</xdr:col>
      <xdr:colOff>114300</xdr:colOff>
      <xdr:row>99</xdr:row>
      <xdr:rowOff>56359</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1130300" y="16985692"/>
          <a:ext cx="889000" cy="4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154966</xdr:rowOff>
    </xdr:from>
    <xdr:to>
      <xdr:col>24</xdr:col>
      <xdr:colOff>114300</xdr:colOff>
      <xdr:row>99</xdr:row>
      <xdr:rowOff>85116</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69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69893</xdr:rowOff>
    </xdr:from>
    <xdr:ext cx="534377"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68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157121</xdr:rowOff>
    </xdr:from>
    <xdr:to>
      <xdr:col>20</xdr:col>
      <xdr:colOff>38100</xdr:colOff>
      <xdr:row>99</xdr:row>
      <xdr:rowOff>87271</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95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78398</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530111" y="1705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147535</xdr:rowOff>
    </xdr:from>
    <xdr:to>
      <xdr:col>15</xdr:col>
      <xdr:colOff>101600</xdr:colOff>
      <xdr:row>99</xdr:row>
      <xdr:rowOff>77685</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9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68812</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41111" y="1704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132792</xdr:rowOff>
    </xdr:from>
    <xdr:to>
      <xdr:col>10</xdr:col>
      <xdr:colOff>165100</xdr:colOff>
      <xdr:row>99</xdr:row>
      <xdr:rowOff>62942</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9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54069</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52111" y="1702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5559</xdr:rowOff>
    </xdr:from>
    <xdr:to>
      <xdr:col>6</xdr:col>
      <xdr:colOff>38100</xdr:colOff>
      <xdr:row>99</xdr:row>
      <xdr:rowOff>107159</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69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98286</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63111" y="1707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xmlns=""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xmlns=""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a:extLst>
            <a:ext uri="{FF2B5EF4-FFF2-40B4-BE49-F238E27FC236}">
              <a16:creationId xmlns:a16="http://schemas.microsoft.com/office/drawing/2014/main" xmlns="" id="{00000000-0008-0000-0700-00001F010000}"/>
            </a:ext>
          </a:extLst>
        </xdr:cNvPr>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32068</xdr:rowOff>
    </xdr:from>
    <xdr:to>
      <xdr:col>55</xdr:col>
      <xdr:colOff>0</xdr:colOff>
      <xdr:row>38</xdr:row>
      <xdr:rowOff>32448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9639300" y="6547168"/>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8462</xdr:rowOff>
    </xdr:from>
    <xdr:ext cx="378565" cy="259045"/>
    <xdr:sp macro="" textlink="">
      <xdr:nvSpPr>
        <xdr:cNvPr id="290" name="労働費平均値テキスト">
          <a:extLst>
            <a:ext uri="{FF2B5EF4-FFF2-40B4-BE49-F238E27FC236}">
              <a16:creationId xmlns:a16="http://schemas.microsoft.com/office/drawing/2014/main" xmlns="" id="{00000000-0008-0000-0700-000022010000}"/>
            </a:ext>
          </a:extLst>
        </xdr:cNvPr>
        <xdr:cNvSpPr txBox="1"/>
      </xdr:nvSpPr>
      <xdr:spPr>
        <a:xfrm>
          <a:off x="10528300" y="6523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75502</xdr:rowOff>
    </xdr:from>
    <xdr:to>
      <xdr:col>50</xdr:col>
      <xdr:colOff>114300</xdr:colOff>
      <xdr:row>38</xdr:row>
      <xdr:rowOff>32068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8750300" y="6076252"/>
          <a:ext cx="8890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154005</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9450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75502</xdr:rowOff>
    </xdr:from>
    <xdr:to>
      <xdr:col>45</xdr:col>
      <xdr:colOff>177800</xdr:colOff>
      <xdr:row>38</xdr:row>
      <xdr:rowOff>444</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7861300" y="6076252"/>
          <a:ext cx="889000" cy="43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105236</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8561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15494</xdr:rowOff>
    </xdr:from>
    <xdr:to>
      <xdr:col>41</xdr:col>
      <xdr:colOff>50800</xdr:colOff>
      <xdr:row>38</xdr:row>
      <xdr:rowOff>444</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6972300" y="6359144"/>
          <a:ext cx="889000" cy="15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79900</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7672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71755</xdr:rowOff>
    </xdr:from>
    <xdr:to>
      <xdr:col>36</xdr:col>
      <xdr:colOff>165100</xdr:colOff>
      <xdr:row>38</xdr:row>
      <xdr:rowOff>1905</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6921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164482</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37428"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153098</xdr:rowOff>
    </xdr:from>
    <xdr:to>
      <xdr:col>55</xdr:col>
      <xdr:colOff>50800</xdr:colOff>
      <xdr:row>38</xdr:row>
      <xdr:rowOff>83248</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10426700" y="6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4525</xdr:rowOff>
    </xdr:from>
    <xdr:ext cx="378565" cy="259045"/>
    <xdr:sp macro="" textlink="">
      <xdr:nvSpPr>
        <xdr:cNvPr id="309" name="労働費該当値テキスト">
          <a:extLst>
            <a:ext uri="{FF2B5EF4-FFF2-40B4-BE49-F238E27FC236}">
              <a16:creationId xmlns:a16="http://schemas.microsoft.com/office/drawing/2014/main" xmlns="" id="{00000000-0008-0000-0700-000035010000}"/>
            </a:ext>
          </a:extLst>
        </xdr:cNvPr>
        <xdr:cNvSpPr txBox="1"/>
      </xdr:nvSpPr>
      <xdr:spPr>
        <a:xfrm>
          <a:off x="10528300" y="6348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152717</xdr:rowOff>
    </xdr:from>
    <xdr:to>
      <xdr:col>50</xdr:col>
      <xdr:colOff>165100</xdr:colOff>
      <xdr:row>38</xdr:row>
      <xdr:rowOff>82868</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9588500" y="64963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99394</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450017" y="6271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24702</xdr:rowOff>
    </xdr:from>
    <xdr:to>
      <xdr:col>46</xdr:col>
      <xdr:colOff>38100</xdr:colOff>
      <xdr:row>35</xdr:row>
      <xdr:rowOff>126302</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8699500" y="602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142829</xdr:rowOff>
    </xdr:from>
    <xdr:ext cx="469744"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8515428" y="580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121095</xdr:rowOff>
    </xdr:from>
    <xdr:to>
      <xdr:col>41</xdr:col>
      <xdr:colOff>101600</xdr:colOff>
      <xdr:row>38</xdr:row>
      <xdr:rowOff>51245</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7810500" y="64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67772</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26428" y="623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136144</xdr:rowOff>
    </xdr:from>
    <xdr:to>
      <xdr:col>36</xdr:col>
      <xdr:colOff>165100</xdr:colOff>
      <xdr:row>37</xdr:row>
      <xdr:rowOff>66294</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6921500" y="63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82821</xdr:rowOff>
    </xdr:from>
    <xdr:ext cx="469744"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737428" y="608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a:extLst>
            <a:ext uri="{FF2B5EF4-FFF2-40B4-BE49-F238E27FC236}">
              <a16:creationId xmlns:a16="http://schemas.microsoft.com/office/drawing/2014/main" xmlns="" id="{00000000-0008-0000-0700-000056010000}"/>
            </a:ext>
          </a:extLst>
        </xdr:cNvPr>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a:extLst>
            <a:ext uri="{FF2B5EF4-FFF2-40B4-BE49-F238E27FC236}">
              <a16:creationId xmlns:a16="http://schemas.microsoft.com/office/drawing/2014/main" xmlns="" id="{00000000-0008-0000-0700-000058010000}"/>
            </a:ext>
          </a:extLst>
        </xdr:cNvPr>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5100</xdr:rowOff>
    </xdr:from>
    <xdr:to>
      <xdr:col>55</xdr:col>
      <xdr:colOff>0</xdr:colOff>
      <xdr:row>58</xdr:row>
      <xdr:rowOff>113457</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9639300" y="9949200"/>
          <a:ext cx="838200" cy="10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a:extLst>
            <a:ext uri="{FF2B5EF4-FFF2-40B4-BE49-F238E27FC236}">
              <a16:creationId xmlns:a16="http://schemas.microsoft.com/office/drawing/2014/main" xmlns="" id="{00000000-0008-0000-0700-00005B010000}"/>
            </a:ext>
          </a:extLst>
        </xdr:cNvPr>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5100</xdr:rowOff>
    </xdr:from>
    <xdr:to>
      <xdr:col>50</xdr:col>
      <xdr:colOff>114300</xdr:colOff>
      <xdr:row>58</xdr:row>
      <xdr:rowOff>115408</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8750300" y="9949200"/>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21045</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9372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47148</xdr:rowOff>
    </xdr:from>
    <xdr:to>
      <xdr:col>45</xdr:col>
      <xdr:colOff>177800</xdr:colOff>
      <xdr:row>58</xdr:row>
      <xdr:rowOff>115408</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7861300" y="9991248"/>
          <a:ext cx="889000" cy="6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47148</xdr:rowOff>
    </xdr:from>
    <xdr:to>
      <xdr:col>41</xdr:col>
      <xdr:colOff>50800</xdr:colOff>
      <xdr:row>58</xdr:row>
      <xdr:rowOff>122067</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6972300" y="9991248"/>
          <a:ext cx="889000" cy="7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160650</xdr:rowOff>
    </xdr:from>
    <xdr:to>
      <xdr:col>36</xdr:col>
      <xdr:colOff>165100</xdr:colOff>
      <xdr:row>58</xdr:row>
      <xdr:rowOff>90800</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6921500" y="993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107327</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05111" y="970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62657</xdr:rowOff>
    </xdr:from>
    <xdr:to>
      <xdr:col>55</xdr:col>
      <xdr:colOff>50800</xdr:colOff>
      <xdr:row>58</xdr:row>
      <xdr:rowOff>164257</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10426700" y="100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149034</xdr:rowOff>
    </xdr:from>
    <xdr:ext cx="534377" cy="259045"/>
    <xdr:sp macro="" textlink="">
      <xdr:nvSpPr>
        <xdr:cNvPr id="366" name="農林水産業費該当値テキスト">
          <a:extLst>
            <a:ext uri="{FF2B5EF4-FFF2-40B4-BE49-F238E27FC236}">
              <a16:creationId xmlns:a16="http://schemas.microsoft.com/office/drawing/2014/main" xmlns="" id="{00000000-0008-0000-0700-00006E010000}"/>
            </a:ext>
          </a:extLst>
        </xdr:cNvPr>
        <xdr:cNvSpPr txBox="1"/>
      </xdr:nvSpPr>
      <xdr:spPr>
        <a:xfrm>
          <a:off x="10528300" y="9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125750</xdr:rowOff>
    </xdr:from>
    <xdr:to>
      <xdr:col>50</xdr:col>
      <xdr:colOff>165100</xdr:colOff>
      <xdr:row>58</xdr:row>
      <xdr:rowOff>55900</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9588500" y="98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47027</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372111" y="999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64608</xdr:rowOff>
    </xdr:from>
    <xdr:to>
      <xdr:col>46</xdr:col>
      <xdr:colOff>38100</xdr:colOff>
      <xdr:row>58</xdr:row>
      <xdr:rowOff>166208</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8699500" y="1000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157335</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483111" y="1010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167798</xdr:rowOff>
    </xdr:from>
    <xdr:to>
      <xdr:col>41</xdr:col>
      <xdr:colOff>101600</xdr:colOff>
      <xdr:row>58</xdr:row>
      <xdr:rowOff>97948</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7810500" y="994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89075</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594111" y="1003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71267</xdr:rowOff>
    </xdr:from>
    <xdr:to>
      <xdr:col>36</xdr:col>
      <xdr:colOff>165100</xdr:colOff>
      <xdr:row>59</xdr:row>
      <xdr:rowOff>1417</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6921500" y="1001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163994</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705111" y="101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a:extLst>
            <a:ext uri="{FF2B5EF4-FFF2-40B4-BE49-F238E27FC236}">
              <a16:creationId xmlns:a16="http://schemas.microsoft.com/office/drawing/2014/main" xmlns="" id="{00000000-0008-0000-0700-00008D010000}"/>
            </a:ext>
          </a:extLst>
        </xdr:cNvPr>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a:extLst>
            <a:ext uri="{FF2B5EF4-FFF2-40B4-BE49-F238E27FC236}">
              <a16:creationId xmlns:a16="http://schemas.microsoft.com/office/drawing/2014/main" xmlns="" id="{00000000-0008-0000-0700-00008F010000}"/>
            </a:ext>
          </a:extLst>
        </xdr:cNvPr>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140798</xdr:rowOff>
    </xdr:from>
    <xdr:to>
      <xdr:col>55</xdr:col>
      <xdr:colOff>0</xdr:colOff>
      <xdr:row>77</xdr:row>
      <xdr:rowOff>148273</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9639300" y="13342448"/>
          <a:ext cx="8382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2" name="商工費平均値テキスト">
          <a:extLst>
            <a:ext uri="{FF2B5EF4-FFF2-40B4-BE49-F238E27FC236}">
              <a16:creationId xmlns:a16="http://schemas.microsoft.com/office/drawing/2014/main" xmlns="" id="{00000000-0008-0000-0700-000092010000}"/>
            </a:ext>
          </a:extLst>
        </xdr:cNvPr>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59051</xdr:rowOff>
    </xdr:from>
    <xdr:to>
      <xdr:col>50</xdr:col>
      <xdr:colOff>114300</xdr:colOff>
      <xdr:row>77</xdr:row>
      <xdr:rowOff>140798</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8750300" y="13260701"/>
          <a:ext cx="889000" cy="8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33378</xdr:rowOff>
    </xdr:from>
    <xdr:to>
      <xdr:col>45</xdr:col>
      <xdr:colOff>177800</xdr:colOff>
      <xdr:row>77</xdr:row>
      <xdr:rowOff>59051</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7861300" y="13235028"/>
          <a:ext cx="889000" cy="2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33378</xdr:rowOff>
    </xdr:from>
    <xdr:to>
      <xdr:col>41</xdr:col>
      <xdr:colOff>50800</xdr:colOff>
      <xdr:row>77</xdr:row>
      <xdr:rowOff>59506</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6972300" y="13235028"/>
          <a:ext cx="889000" cy="2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48758</xdr:rowOff>
    </xdr:from>
    <xdr:to>
      <xdr:col>36</xdr:col>
      <xdr:colOff>165100</xdr:colOff>
      <xdr:row>77</xdr:row>
      <xdr:rowOff>150358</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6921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141485</xdr:rowOff>
    </xdr:from>
    <xdr:ext cx="469744"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37428"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97473</xdr:rowOff>
    </xdr:from>
    <xdr:to>
      <xdr:col>55</xdr:col>
      <xdr:colOff>50800</xdr:colOff>
      <xdr:row>78</xdr:row>
      <xdr:rowOff>27623</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10426700" y="1329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75900</xdr:rowOff>
    </xdr:from>
    <xdr:ext cx="469744" cy="259045"/>
    <xdr:sp macro="" textlink="">
      <xdr:nvSpPr>
        <xdr:cNvPr id="421" name="商工費該当値テキスト">
          <a:extLst>
            <a:ext uri="{FF2B5EF4-FFF2-40B4-BE49-F238E27FC236}">
              <a16:creationId xmlns:a16="http://schemas.microsoft.com/office/drawing/2014/main" xmlns="" id="{00000000-0008-0000-0700-0000A5010000}"/>
            </a:ext>
          </a:extLst>
        </xdr:cNvPr>
        <xdr:cNvSpPr txBox="1"/>
      </xdr:nvSpPr>
      <xdr:spPr>
        <a:xfrm>
          <a:off x="10528300" y="1327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89998</xdr:rowOff>
    </xdr:from>
    <xdr:to>
      <xdr:col>50</xdr:col>
      <xdr:colOff>165100</xdr:colOff>
      <xdr:row>78</xdr:row>
      <xdr:rowOff>20148</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9588500" y="132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11275</xdr:rowOff>
    </xdr:from>
    <xdr:ext cx="469744"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04428" y="133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8251</xdr:rowOff>
    </xdr:from>
    <xdr:to>
      <xdr:col>46</xdr:col>
      <xdr:colOff>38100</xdr:colOff>
      <xdr:row>77</xdr:row>
      <xdr:rowOff>109851</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8699500" y="1320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100978</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483111" y="1330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154028</xdr:rowOff>
    </xdr:from>
    <xdr:to>
      <xdr:col>41</xdr:col>
      <xdr:colOff>101600</xdr:colOff>
      <xdr:row>77</xdr:row>
      <xdr:rowOff>84178</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7810500" y="1318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75305</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594111" y="1327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8706</xdr:rowOff>
    </xdr:from>
    <xdr:to>
      <xdr:col>36</xdr:col>
      <xdr:colOff>165100</xdr:colOff>
      <xdr:row>77</xdr:row>
      <xdr:rowOff>110306</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6921500" y="1321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126833</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05111" y="1298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a:extLst>
            <a:ext uri="{FF2B5EF4-FFF2-40B4-BE49-F238E27FC236}">
              <a16:creationId xmlns:a16="http://schemas.microsoft.com/office/drawing/2014/main" xmlns="" id="{00000000-0008-0000-0700-0000C6010000}"/>
            </a:ext>
          </a:extLst>
        </xdr:cNvPr>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a:extLst>
            <a:ext uri="{FF2B5EF4-FFF2-40B4-BE49-F238E27FC236}">
              <a16:creationId xmlns:a16="http://schemas.microsoft.com/office/drawing/2014/main" xmlns="" id="{00000000-0008-0000-0700-0000C8010000}"/>
            </a:ext>
          </a:extLst>
        </xdr:cNvPr>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163103</xdr:rowOff>
    </xdr:from>
    <xdr:to>
      <xdr:col>55</xdr:col>
      <xdr:colOff>0</xdr:colOff>
      <xdr:row>99</xdr:row>
      <xdr:rowOff>5124</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9639300" y="16965203"/>
          <a:ext cx="838200" cy="1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a:extLst>
            <a:ext uri="{FF2B5EF4-FFF2-40B4-BE49-F238E27FC236}">
              <a16:creationId xmlns:a16="http://schemas.microsoft.com/office/drawing/2014/main" xmlns="" id="{00000000-0008-0000-0700-0000CB010000}"/>
            </a:ext>
          </a:extLst>
        </xdr:cNvPr>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148236</xdr:rowOff>
    </xdr:from>
    <xdr:to>
      <xdr:col>50</xdr:col>
      <xdr:colOff>114300</xdr:colOff>
      <xdr:row>98</xdr:row>
      <xdr:rowOff>163103</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8750300" y="16950336"/>
          <a:ext cx="889000" cy="1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148236</xdr:rowOff>
    </xdr:from>
    <xdr:to>
      <xdr:col>45</xdr:col>
      <xdr:colOff>177800</xdr:colOff>
      <xdr:row>98</xdr:row>
      <xdr:rowOff>166012</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7861300" y="16950336"/>
          <a:ext cx="889000" cy="1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151237</xdr:rowOff>
    </xdr:from>
    <xdr:to>
      <xdr:col>41</xdr:col>
      <xdr:colOff>50800</xdr:colOff>
      <xdr:row>98</xdr:row>
      <xdr:rowOff>166012</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6972300" y="16953337"/>
          <a:ext cx="889000" cy="1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87526</xdr:rowOff>
    </xdr:from>
    <xdr:to>
      <xdr:col>36</xdr:col>
      <xdr:colOff>165100</xdr:colOff>
      <xdr:row>99</xdr:row>
      <xdr:rowOff>17676</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6921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34203</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05111" y="166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125774</xdr:rowOff>
    </xdr:from>
    <xdr:to>
      <xdr:col>55</xdr:col>
      <xdr:colOff>50800</xdr:colOff>
      <xdr:row>99</xdr:row>
      <xdr:rowOff>55924</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10426700" y="1692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40701</xdr:rowOff>
    </xdr:from>
    <xdr:ext cx="534377" cy="259045"/>
    <xdr:sp macro="" textlink="">
      <xdr:nvSpPr>
        <xdr:cNvPr id="478" name="土木費該当値テキスト">
          <a:extLst>
            <a:ext uri="{FF2B5EF4-FFF2-40B4-BE49-F238E27FC236}">
              <a16:creationId xmlns:a16="http://schemas.microsoft.com/office/drawing/2014/main" xmlns="" id="{00000000-0008-0000-0700-0000DE010000}"/>
            </a:ext>
          </a:extLst>
        </xdr:cNvPr>
        <xdr:cNvSpPr txBox="1"/>
      </xdr:nvSpPr>
      <xdr:spPr>
        <a:xfrm>
          <a:off x="10528300" y="1684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112303</xdr:rowOff>
    </xdr:from>
    <xdr:to>
      <xdr:col>50</xdr:col>
      <xdr:colOff>165100</xdr:colOff>
      <xdr:row>99</xdr:row>
      <xdr:rowOff>42453</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9588500" y="169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33580</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372111" y="1700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97436</xdr:rowOff>
    </xdr:from>
    <xdr:to>
      <xdr:col>46</xdr:col>
      <xdr:colOff>38100</xdr:colOff>
      <xdr:row>99</xdr:row>
      <xdr:rowOff>27586</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8699500" y="1689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18713</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483111" y="1699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115212</xdr:rowOff>
    </xdr:from>
    <xdr:to>
      <xdr:col>41</xdr:col>
      <xdr:colOff>101600</xdr:colOff>
      <xdr:row>99</xdr:row>
      <xdr:rowOff>45362</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7810500" y="1691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36489</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701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100437</xdr:rowOff>
    </xdr:from>
    <xdr:to>
      <xdr:col>36</xdr:col>
      <xdr:colOff>165100</xdr:colOff>
      <xdr:row>99</xdr:row>
      <xdr:rowOff>30587</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6921500" y="16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21714</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99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a:extLst>
            <a:ext uri="{FF2B5EF4-FFF2-40B4-BE49-F238E27FC236}">
              <a16:creationId xmlns:a16="http://schemas.microsoft.com/office/drawing/2014/main" xmlns="" id="{00000000-0008-0000-0700-0000FF010000}"/>
            </a:ext>
          </a:extLst>
        </xdr:cNvPr>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a:extLst>
            <a:ext uri="{FF2B5EF4-FFF2-40B4-BE49-F238E27FC236}">
              <a16:creationId xmlns:a16="http://schemas.microsoft.com/office/drawing/2014/main" xmlns="" id="{00000000-0008-0000-0700-000001020000}"/>
            </a:ext>
          </a:extLst>
        </xdr:cNvPr>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164332</xdr:rowOff>
    </xdr:from>
    <xdr:to>
      <xdr:col>85</xdr:col>
      <xdr:colOff>127000</xdr:colOff>
      <xdr:row>36</xdr:row>
      <xdr:rowOff>166122</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5481300" y="6336532"/>
          <a:ext cx="8382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6" name="消防費平均値テキスト">
          <a:extLst>
            <a:ext uri="{FF2B5EF4-FFF2-40B4-BE49-F238E27FC236}">
              <a16:creationId xmlns:a16="http://schemas.microsoft.com/office/drawing/2014/main" xmlns="" id="{00000000-0008-0000-0700-000004020000}"/>
            </a:ext>
          </a:extLst>
        </xdr:cNvPr>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133947</xdr:rowOff>
    </xdr:from>
    <xdr:to>
      <xdr:col>81</xdr:col>
      <xdr:colOff>50800</xdr:colOff>
      <xdr:row>36</xdr:row>
      <xdr:rowOff>164332</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4592300" y="6306147"/>
          <a:ext cx="889000" cy="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120879</xdr:rowOff>
    </xdr:from>
    <xdr:to>
      <xdr:col>76</xdr:col>
      <xdr:colOff>114300</xdr:colOff>
      <xdr:row>36</xdr:row>
      <xdr:rowOff>133947</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3703300" y="6293079"/>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120879</xdr:rowOff>
    </xdr:from>
    <xdr:to>
      <xdr:col>71</xdr:col>
      <xdr:colOff>177800</xdr:colOff>
      <xdr:row>36</xdr:row>
      <xdr:rowOff>151016</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2814300" y="6293079"/>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115322</xdr:rowOff>
    </xdr:from>
    <xdr:to>
      <xdr:col>85</xdr:col>
      <xdr:colOff>177800</xdr:colOff>
      <xdr:row>37</xdr:row>
      <xdr:rowOff>45472</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6268700" y="62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30249</xdr:rowOff>
    </xdr:from>
    <xdr:ext cx="534377" cy="259045"/>
    <xdr:sp macro="" textlink="">
      <xdr:nvSpPr>
        <xdr:cNvPr id="535" name="消防費該当値テキスト">
          <a:extLst>
            <a:ext uri="{FF2B5EF4-FFF2-40B4-BE49-F238E27FC236}">
              <a16:creationId xmlns:a16="http://schemas.microsoft.com/office/drawing/2014/main" xmlns="" id="{00000000-0008-0000-0700-000017020000}"/>
            </a:ext>
          </a:extLst>
        </xdr:cNvPr>
        <xdr:cNvSpPr txBox="1"/>
      </xdr:nvSpPr>
      <xdr:spPr>
        <a:xfrm>
          <a:off x="16370300" y="620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113532</xdr:rowOff>
    </xdr:from>
    <xdr:to>
      <xdr:col>81</xdr:col>
      <xdr:colOff>101600</xdr:colOff>
      <xdr:row>37</xdr:row>
      <xdr:rowOff>43682</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5430500" y="628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34809</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14111" y="637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83147</xdr:rowOff>
    </xdr:from>
    <xdr:to>
      <xdr:col>76</xdr:col>
      <xdr:colOff>165100</xdr:colOff>
      <xdr:row>37</xdr:row>
      <xdr:rowOff>13297</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4541500" y="62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4424</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325111" y="634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70079</xdr:rowOff>
    </xdr:from>
    <xdr:to>
      <xdr:col>72</xdr:col>
      <xdr:colOff>38100</xdr:colOff>
      <xdr:row>37</xdr:row>
      <xdr:rowOff>229</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3652500" y="62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162806</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436111" y="633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100216</xdr:rowOff>
    </xdr:from>
    <xdr:to>
      <xdr:col>67</xdr:col>
      <xdr:colOff>101600</xdr:colOff>
      <xdr:row>37</xdr:row>
      <xdr:rowOff>30366</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2763500" y="62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21493</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547111" y="636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129618</xdr:rowOff>
    </xdr:from>
    <xdr:to>
      <xdr:col>85</xdr:col>
      <xdr:colOff>126364</xdr:colOff>
      <xdr:row>57</xdr:row>
      <xdr:rowOff>128712</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6317595" y="9045018"/>
          <a:ext cx="1269" cy="85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132539</xdr:rowOff>
    </xdr:from>
    <xdr:ext cx="534377" cy="259045"/>
    <xdr:sp macro="" textlink="">
      <xdr:nvSpPr>
        <xdr:cNvPr id="568" name="教育費最小値テキスト">
          <a:extLst>
            <a:ext uri="{FF2B5EF4-FFF2-40B4-BE49-F238E27FC236}">
              <a16:creationId xmlns:a16="http://schemas.microsoft.com/office/drawing/2014/main" xmlns="" id="{00000000-0008-0000-0700-000038020000}"/>
            </a:ext>
          </a:extLst>
        </xdr:cNvPr>
        <xdr:cNvSpPr txBox="1"/>
      </xdr:nvSpPr>
      <xdr:spPr>
        <a:xfrm>
          <a:off x="16370300" y="990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128712</xdr:rowOff>
    </xdr:from>
    <xdr:to>
      <xdr:col>86</xdr:col>
      <xdr:colOff>25400</xdr:colOff>
      <xdr:row>57</xdr:row>
      <xdr:rowOff>128712</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990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76295</xdr:rowOff>
    </xdr:from>
    <xdr:ext cx="599010" cy="259045"/>
    <xdr:sp macro="" textlink="">
      <xdr:nvSpPr>
        <xdr:cNvPr id="570" name="教育費最大値テキスト">
          <a:extLst>
            <a:ext uri="{FF2B5EF4-FFF2-40B4-BE49-F238E27FC236}">
              <a16:creationId xmlns:a16="http://schemas.microsoft.com/office/drawing/2014/main" xmlns="" id="{00000000-0008-0000-0700-00003A020000}"/>
            </a:ext>
          </a:extLst>
        </xdr:cNvPr>
        <xdr:cNvSpPr txBox="1"/>
      </xdr:nvSpPr>
      <xdr:spPr>
        <a:xfrm>
          <a:off x="16370300" y="882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129618</xdr:rowOff>
    </xdr:from>
    <xdr:to>
      <xdr:col>86</xdr:col>
      <xdr:colOff>25400</xdr:colOff>
      <xdr:row>52</xdr:row>
      <xdr:rowOff>129618</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904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116322</xdr:rowOff>
    </xdr:from>
    <xdr:to>
      <xdr:col>85</xdr:col>
      <xdr:colOff>127000</xdr:colOff>
      <xdr:row>57</xdr:row>
      <xdr:rowOff>117701</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5481300" y="9888972"/>
          <a:ext cx="8382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61462</xdr:rowOff>
    </xdr:from>
    <xdr:ext cx="534377" cy="259045"/>
    <xdr:sp macro="" textlink="">
      <xdr:nvSpPr>
        <xdr:cNvPr id="573" name="教育費平均値テキスト">
          <a:extLst>
            <a:ext uri="{FF2B5EF4-FFF2-40B4-BE49-F238E27FC236}">
              <a16:creationId xmlns:a16="http://schemas.microsoft.com/office/drawing/2014/main" xmlns="" id="{00000000-0008-0000-0700-00003D020000}"/>
            </a:ext>
          </a:extLst>
        </xdr:cNvPr>
        <xdr:cNvSpPr txBox="1"/>
      </xdr:nvSpPr>
      <xdr:spPr>
        <a:xfrm>
          <a:off x="16370300" y="949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38585</xdr:rowOff>
    </xdr:from>
    <xdr:to>
      <xdr:col>85</xdr:col>
      <xdr:colOff>177800</xdr:colOff>
      <xdr:row>56</xdr:row>
      <xdr:rowOff>140185</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62687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75753</xdr:rowOff>
    </xdr:from>
    <xdr:to>
      <xdr:col>81</xdr:col>
      <xdr:colOff>50800</xdr:colOff>
      <xdr:row>57</xdr:row>
      <xdr:rowOff>116322</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4592300" y="9848403"/>
          <a:ext cx="889000" cy="4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70779</xdr:rowOff>
    </xdr:from>
    <xdr:to>
      <xdr:col>81</xdr:col>
      <xdr:colOff>101600</xdr:colOff>
      <xdr:row>57</xdr:row>
      <xdr:rowOff>929</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5430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17456</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5214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95855</xdr:rowOff>
    </xdr:from>
    <xdr:to>
      <xdr:col>76</xdr:col>
      <xdr:colOff>114300</xdr:colOff>
      <xdr:row>57</xdr:row>
      <xdr:rowOff>75753</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3703300" y="9697055"/>
          <a:ext cx="889000" cy="15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40429</xdr:rowOff>
    </xdr:from>
    <xdr:to>
      <xdr:col>76</xdr:col>
      <xdr:colOff>165100</xdr:colOff>
      <xdr:row>56</xdr:row>
      <xdr:rowOff>142029</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4541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158556</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325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168435</xdr:rowOff>
    </xdr:from>
    <xdr:to>
      <xdr:col>71</xdr:col>
      <xdr:colOff>177800</xdr:colOff>
      <xdr:row>56</xdr:row>
      <xdr:rowOff>95855</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2814300" y="8740935"/>
          <a:ext cx="889000" cy="95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15656</xdr:rowOff>
    </xdr:from>
    <xdr:to>
      <xdr:col>72</xdr:col>
      <xdr:colOff>38100</xdr:colOff>
      <xdr:row>56</xdr:row>
      <xdr:rowOff>117256</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3652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133783</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3436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53422</xdr:rowOff>
    </xdr:from>
    <xdr:to>
      <xdr:col>67</xdr:col>
      <xdr:colOff>101600</xdr:colOff>
      <xdr:row>56</xdr:row>
      <xdr:rowOff>155022</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2763500" y="96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146149</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547111" y="97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66901</xdr:rowOff>
    </xdr:from>
    <xdr:to>
      <xdr:col>85</xdr:col>
      <xdr:colOff>177800</xdr:colOff>
      <xdr:row>57</xdr:row>
      <xdr:rowOff>168501</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6268700" y="983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153278</xdr:rowOff>
    </xdr:from>
    <xdr:ext cx="534377" cy="259045"/>
    <xdr:sp macro="" textlink="">
      <xdr:nvSpPr>
        <xdr:cNvPr id="592" name="教育費該当値テキスト">
          <a:extLst>
            <a:ext uri="{FF2B5EF4-FFF2-40B4-BE49-F238E27FC236}">
              <a16:creationId xmlns:a16="http://schemas.microsoft.com/office/drawing/2014/main" xmlns="" id="{00000000-0008-0000-0700-000050020000}"/>
            </a:ext>
          </a:extLst>
        </xdr:cNvPr>
        <xdr:cNvSpPr txBox="1"/>
      </xdr:nvSpPr>
      <xdr:spPr>
        <a:xfrm>
          <a:off x="16370300" y="975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65522</xdr:rowOff>
    </xdr:from>
    <xdr:to>
      <xdr:col>81</xdr:col>
      <xdr:colOff>101600</xdr:colOff>
      <xdr:row>57</xdr:row>
      <xdr:rowOff>167122</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5430500" y="983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158249</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14111" y="993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24953</xdr:rowOff>
    </xdr:from>
    <xdr:to>
      <xdr:col>76</xdr:col>
      <xdr:colOff>165100</xdr:colOff>
      <xdr:row>57</xdr:row>
      <xdr:rowOff>126553</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4541500" y="979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117680</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325111" y="989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45055</xdr:rowOff>
    </xdr:from>
    <xdr:to>
      <xdr:col>72</xdr:col>
      <xdr:colOff>38100</xdr:colOff>
      <xdr:row>56</xdr:row>
      <xdr:rowOff>146655</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3652500" y="96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137782</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7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117635</xdr:rowOff>
    </xdr:from>
    <xdr:to>
      <xdr:col>67</xdr:col>
      <xdr:colOff>101600</xdr:colOff>
      <xdr:row>51</xdr:row>
      <xdr:rowOff>47785</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2763500" y="869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64312</xdr:rowOff>
    </xdr:from>
    <xdr:ext cx="59901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14795" y="846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xmlns=""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xmlns=""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29" name="災害復旧費最大値テキスト">
          <a:extLst>
            <a:ext uri="{FF2B5EF4-FFF2-40B4-BE49-F238E27FC236}">
              <a16:creationId xmlns:a16="http://schemas.microsoft.com/office/drawing/2014/main" xmlns="" id="{00000000-0008-0000-0700-000075020000}"/>
            </a:ext>
          </a:extLst>
        </xdr:cNvPr>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97746</xdr:rowOff>
    </xdr:from>
    <xdr:to>
      <xdr:col>85</xdr:col>
      <xdr:colOff>127000</xdr:colOff>
      <xdr:row>79</xdr:row>
      <xdr:rowOff>98682</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5481300" y="13642296"/>
          <a:ext cx="8382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2" name="災害復旧費平均値テキスト">
          <a:extLst>
            <a:ext uri="{FF2B5EF4-FFF2-40B4-BE49-F238E27FC236}">
              <a16:creationId xmlns:a16="http://schemas.microsoft.com/office/drawing/2014/main" xmlns="" id="{00000000-0008-0000-0700-000078020000}"/>
            </a:ext>
          </a:extLst>
        </xdr:cNvPr>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98682</xdr:rowOff>
    </xdr:from>
    <xdr:to>
      <xdr:col>81</xdr:col>
      <xdr:colOff>50800</xdr:colOff>
      <xdr:row>79</xdr:row>
      <xdr:rowOff>98682</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4592300" y="136432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98682</xdr:rowOff>
    </xdr:from>
    <xdr:to>
      <xdr:col>76</xdr:col>
      <xdr:colOff>114300</xdr:colOff>
      <xdr:row>79</xdr:row>
      <xdr:rowOff>98847</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3703300" y="13643232"/>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39660</xdr:rowOff>
    </xdr:from>
    <xdr:to>
      <xdr:col>71</xdr:col>
      <xdr:colOff>177800</xdr:colOff>
      <xdr:row>79</xdr:row>
      <xdr:rowOff>98847</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2814300" y="13584210"/>
          <a:ext cx="889000" cy="5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9652</xdr:rowOff>
    </xdr:from>
    <xdr:to>
      <xdr:col>67</xdr:col>
      <xdr:colOff>101600</xdr:colOff>
      <xdr:row>79</xdr:row>
      <xdr:rowOff>111252</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2763500" y="1355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102379</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579428" y="1364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46946</xdr:rowOff>
    </xdr:from>
    <xdr:to>
      <xdr:col>85</xdr:col>
      <xdr:colOff>177800</xdr:colOff>
      <xdr:row>79</xdr:row>
      <xdr:rowOff>148546</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6268700" y="135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133323</xdr:rowOff>
    </xdr:from>
    <xdr:ext cx="378565" cy="259045"/>
    <xdr:sp macro="" textlink="">
      <xdr:nvSpPr>
        <xdr:cNvPr id="651" name="災害復旧費該当値テキスト">
          <a:extLst>
            <a:ext uri="{FF2B5EF4-FFF2-40B4-BE49-F238E27FC236}">
              <a16:creationId xmlns:a16="http://schemas.microsoft.com/office/drawing/2014/main" xmlns="" id="{00000000-0008-0000-0700-00008B020000}"/>
            </a:ext>
          </a:extLst>
        </xdr:cNvPr>
        <xdr:cNvSpPr txBox="1"/>
      </xdr:nvSpPr>
      <xdr:spPr>
        <a:xfrm>
          <a:off x="16370300" y="13506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47882</xdr:rowOff>
    </xdr:from>
    <xdr:to>
      <xdr:col>81</xdr:col>
      <xdr:colOff>101600</xdr:colOff>
      <xdr:row>79</xdr:row>
      <xdr:rowOff>149482</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5430500" y="13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140609</xdr:rowOff>
    </xdr:from>
    <xdr:ext cx="313932"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324333" y="13685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47882</xdr:rowOff>
    </xdr:from>
    <xdr:to>
      <xdr:col>76</xdr:col>
      <xdr:colOff>165100</xdr:colOff>
      <xdr:row>79</xdr:row>
      <xdr:rowOff>149482</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4541500" y="13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140609</xdr:rowOff>
    </xdr:from>
    <xdr:ext cx="313932"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435333" y="13685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48047</xdr:rowOff>
    </xdr:from>
    <xdr:to>
      <xdr:col>72</xdr:col>
      <xdr:colOff>38100</xdr:colOff>
      <xdr:row>79</xdr:row>
      <xdr:rowOff>149647</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3652500" y="135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140774</xdr:rowOff>
    </xdr:from>
    <xdr:ext cx="249299"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3578650" y="1368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160310</xdr:rowOff>
    </xdr:from>
    <xdr:to>
      <xdr:col>67</xdr:col>
      <xdr:colOff>101600</xdr:colOff>
      <xdr:row>79</xdr:row>
      <xdr:rowOff>90460</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2763500" y="1353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106987</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579428" y="1330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xmlns=""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4" name="公債費最小値テキスト">
          <a:extLst>
            <a:ext uri="{FF2B5EF4-FFF2-40B4-BE49-F238E27FC236}">
              <a16:creationId xmlns:a16="http://schemas.microsoft.com/office/drawing/2014/main" xmlns="" id="{00000000-0008-0000-0700-0000AC020000}"/>
            </a:ext>
          </a:extLst>
        </xdr:cNvPr>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6" name="公債費最大値テキスト">
          <a:extLst>
            <a:ext uri="{FF2B5EF4-FFF2-40B4-BE49-F238E27FC236}">
              <a16:creationId xmlns:a16="http://schemas.microsoft.com/office/drawing/2014/main" xmlns="" id="{00000000-0008-0000-0700-0000AE020000}"/>
            </a:ext>
          </a:extLst>
        </xdr:cNvPr>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16180</xdr:rowOff>
    </xdr:from>
    <xdr:to>
      <xdr:col>85</xdr:col>
      <xdr:colOff>127000</xdr:colOff>
      <xdr:row>97</xdr:row>
      <xdr:rowOff>49288</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5481300" y="16646830"/>
          <a:ext cx="838200" cy="3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89" name="公債費平均値テキスト">
          <a:extLst>
            <a:ext uri="{FF2B5EF4-FFF2-40B4-BE49-F238E27FC236}">
              <a16:creationId xmlns:a16="http://schemas.microsoft.com/office/drawing/2014/main" xmlns="" id="{00000000-0008-0000-0700-0000B1020000}"/>
            </a:ext>
          </a:extLst>
        </xdr:cNvPr>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49288</xdr:rowOff>
    </xdr:from>
    <xdr:to>
      <xdr:col>81</xdr:col>
      <xdr:colOff>50800</xdr:colOff>
      <xdr:row>97</xdr:row>
      <xdr:rowOff>81803</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4592300" y="16679938"/>
          <a:ext cx="889000" cy="3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68354</xdr:rowOff>
    </xdr:from>
    <xdr:to>
      <xdr:col>76</xdr:col>
      <xdr:colOff>114300</xdr:colOff>
      <xdr:row>97</xdr:row>
      <xdr:rowOff>81803</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3703300" y="16699004"/>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54730</xdr:rowOff>
    </xdr:from>
    <xdr:to>
      <xdr:col>71</xdr:col>
      <xdr:colOff>177800</xdr:colOff>
      <xdr:row>97</xdr:row>
      <xdr:rowOff>68354</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814300" y="16685380"/>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91156</xdr:rowOff>
    </xdr:from>
    <xdr:to>
      <xdr:col>67</xdr:col>
      <xdr:colOff>101600</xdr:colOff>
      <xdr:row>97</xdr:row>
      <xdr:rowOff>21306</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2763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37833</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547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136830</xdr:rowOff>
    </xdr:from>
    <xdr:to>
      <xdr:col>85</xdr:col>
      <xdr:colOff>177800</xdr:colOff>
      <xdr:row>97</xdr:row>
      <xdr:rowOff>66980</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6268700" y="165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115257</xdr:rowOff>
    </xdr:from>
    <xdr:ext cx="534377" cy="259045"/>
    <xdr:sp macro="" textlink="">
      <xdr:nvSpPr>
        <xdr:cNvPr id="708" name="公債費該当値テキスト">
          <a:extLst>
            <a:ext uri="{FF2B5EF4-FFF2-40B4-BE49-F238E27FC236}">
              <a16:creationId xmlns:a16="http://schemas.microsoft.com/office/drawing/2014/main" xmlns="" id="{00000000-0008-0000-0700-0000C4020000}"/>
            </a:ext>
          </a:extLst>
        </xdr:cNvPr>
        <xdr:cNvSpPr txBox="1"/>
      </xdr:nvSpPr>
      <xdr:spPr>
        <a:xfrm>
          <a:off x="16370300" y="165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169938</xdr:rowOff>
    </xdr:from>
    <xdr:to>
      <xdr:col>81</xdr:col>
      <xdr:colOff>101600</xdr:colOff>
      <xdr:row>97</xdr:row>
      <xdr:rowOff>100088</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5430500" y="166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91215</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72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31003</xdr:rowOff>
    </xdr:from>
    <xdr:to>
      <xdr:col>76</xdr:col>
      <xdr:colOff>165100</xdr:colOff>
      <xdr:row>97</xdr:row>
      <xdr:rowOff>132603</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4541500" y="1666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123730</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325111" y="1675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17554</xdr:rowOff>
    </xdr:from>
    <xdr:to>
      <xdr:col>72</xdr:col>
      <xdr:colOff>38100</xdr:colOff>
      <xdr:row>97</xdr:row>
      <xdr:rowOff>119154</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3652500" y="1664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110281</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436111" y="167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3930</xdr:rowOff>
    </xdr:from>
    <xdr:to>
      <xdr:col>67</xdr:col>
      <xdr:colOff>101600</xdr:colOff>
      <xdr:row>97</xdr:row>
      <xdr:rowOff>105530</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2763500" y="166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96657</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547111" y="1672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xmlns=""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88265</xdr:rowOff>
    </xdr:from>
    <xdr:to>
      <xdr:col>116</xdr:col>
      <xdr:colOff>62864</xdr:colOff>
      <xdr:row>38</xdr:row>
      <xdr:rowOff>25400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flipV="1">
          <a:off x="22159595" y="6431915"/>
          <a:ext cx="1269" cy="10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7" name="諸支出金最小値テキスト">
          <a:extLst>
            <a:ext uri="{FF2B5EF4-FFF2-40B4-BE49-F238E27FC236}">
              <a16:creationId xmlns:a16="http://schemas.microsoft.com/office/drawing/2014/main" xmlns="" id="{00000000-0008-0000-0700-0000E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34942</xdr:rowOff>
    </xdr:from>
    <xdr:ext cx="313932" cy="259045"/>
    <xdr:sp macro="" textlink="">
      <xdr:nvSpPr>
        <xdr:cNvPr id="739" name="諸支出金最大値テキスト">
          <a:extLst>
            <a:ext uri="{FF2B5EF4-FFF2-40B4-BE49-F238E27FC236}">
              <a16:creationId xmlns:a16="http://schemas.microsoft.com/office/drawing/2014/main" xmlns="" id="{00000000-0008-0000-0700-0000E3020000}"/>
            </a:ext>
          </a:extLst>
        </xdr:cNvPr>
        <xdr:cNvSpPr txBox="1"/>
      </xdr:nvSpPr>
      <xdr:spPr>
        <a:xfrm>
          <a:off x="22212300" y="6207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88265</xdr:rowOff>
    </xdr:from>
    <xdr:to>
      <xdr:col>116</xdr:col>
      <xdr:colOff>152400</xdr:colOff>
      <xdr:row>37</xdr:row>
      <xdr:rowOff>88265</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2072600" y="643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163212</xdr:rowOff>
    </xdr:from>
    <xdr:ext cx="249299" cy="259045"/>
    <xdr:sp macro="" textlink="">
      <xdr:nvSpPr>
        <xdr:cNvPr id="742" name="諸支出金平均値テキスト">
          <a:extLst>
            <a:ext uri="{FF2B5EF4-FFF2-40B4-BE49-F238E27FC236}">
              <a16:creationId xmlns:a16="http://schemas.microsoft.com/office/drawing/2014/main" xmlns="" id="{00000000-0008-0000-0700-0000E6020000}"/>
            </a:ext>
          </a:extLst>
        </xdr:cNvPr>
        <xdr:cNvSpPr txBox="1"/>
      </xdr:nvSpPr>
      <xdr:spPr>
        <a:xfrm>
          <a:off x="22212300" y="633541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140335</xdr:rowOff>
    </xdr:from>
    <xdr:to>
      <xdr:col>116</xdr:col>
      <xdr:colOff>114300</xdr:colOff>
      <xdr:row>38</xdr:row>
      <xdr:rowOff>70485</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2110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128905</xdr:rowOff>
    </xdr:from>
    <xdr:to>
      <xdr:col>112</xdr:col>
      <xdr:colOff>38100</xdr:colOff>
      <xdr:row>38</xdr:row>
      <xdr:rowOff>59055</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1272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75582</xdr:rowOff>
    </xdr:from>
    <xdr:ext cx="24929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1198650" y="6247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43180</xdr:rowOff>
    </xdr:from>
    <xdr:to>
      <xdr:col>107</xdr:col>
      <xdr:colOff>101600</xdr:colOff>
      <xdr:row>31</xdr:row>
      <xdr:rowOff>144780</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0383500" y="53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161307</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0245017" y="513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77470</xdr:rowOff>
    </xdr:from>
    <xdr:to>
      <xdr:col>102</xdr:col>
      <xdr:colOff>165100</xdr:colOff>
      <xdr:row>35</xdr:row>
      <xdr:rowOff>7620</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19494500" y="590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24147</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9356017" y="5681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100330</xdr:rowOff>
    </xdr:from>
    <xdr:to>
      <xdr:col>98</xdr:col>
      <xdr:colOff>38100</xdr:colOff>
      <xdr:row>31</xdr:row>
      <xdr:rowOff>30480</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18605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47007</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8467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1" name="諸支出金該当値テキスト">
          <a:extLst>
            <a:ext uri="{FF2B5EF4-FFF2-40B4-BE49-F238E27FC236}">
              <a16:creationId xmlns:a16="http://schemas.microsoft.com/office/drawing/2014/main" xmlns="" id="{00000000-0008-0000-0700-0000F9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xmlns=""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xmlns=""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xmlns=""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xmlns=""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xmlns=""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教育費</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において</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平成２６年度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極端に高い数値を示しているのは、山辺中学校の改築事業において本校舎建設などの主要事業が実施されたためである。これら教育施設整備事業費等の増が、普通建設事業費が増加したことの主な要因となっている。しかしながら、主要な普通建設事業が終了したことに伴い、平成２８年度においては住民一人当たり４０．９千円となっており、</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以降は</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類似団体内平均値を</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大幅に</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下回っている。民生費は、町直営施設がないことなどから類似団体内平均値を大</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幅に</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下回っているが、毎年度の実績に加え、今後も</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増加傾向</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が見込まれることから危惧される。労働費は、平成２８年度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おり、他年度に比べ</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突出している</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これは</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地方創生加速化交付金事業の実施によるものである。消防費は、住民一人当たり２０．</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千円と類似団体内平均値との差が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差額が減少している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。近年、全国で</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さまざまな</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災害が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多発</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していること</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もあり</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、特に安全・安心確保のための事業強化に取り組んできたことや消防事務委託の増額に伴い、増加</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することが予想される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ことから注視していく必要がある。公債費は、住民一人当たり４</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８</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７</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千円となっており、平成２８年度までは起債発行の抑制効果に</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減額傾向であったが</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、前述した山辺中学校改築事業による多額の起債発行などに伴う</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元利</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償還等により</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、平成２９年度以降は</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に転じて</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財政調整基金残高については、山辺中学校改築事業等における負担の軽減のため、計画的な基金積立実施後、事業実施に伴う取崩しを行ったことにより減少し、</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以降１０パーセント前半で推移していたが、平成３０年度は土地開発公社の解散に伴う清算金、ふるさと応援寄付金の増加及び事業精査などにより、実質単年度収支がプラスになると同時に、財政調整基金を増額することができてい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今後も様々な施策の展開を図りながら、</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後年度</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における安定した</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財政運営可能な自治体の確立が急務である。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ja-JP" altLang="ja-JP" sz="1300">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一般会計については、</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平成２５年度以降、山辺中学校建設事業等の大規模事業の実施に伴い、歳出が増加し</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ものの、基金の活用も含めた調整の結果、平成２５年度から平成２７年度まで実質収支額が２００百万円台であったため、６～７％で推移していたが、平成２８年度及び平成２９年度に１００万円台となっていることなどから、平成２８年度は５．０７％、平成２９年度には４．５３％に低下している。</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平成３０年度においても３．７７</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と低下に歯止めが係らず、</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一般会計の黒字の減少が顕著なため、喫緊の対策が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急務</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その他特別会計については、年度毎に多少の増減はあるもの、一般会計からの繰入金が増加傾向で高い水準にあるため、公営企業の独立採算制の原則、保険料や使用料金等の定期的な見直しによる料金体制の適正化を図り、一般会計の負担軽減に努める</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必要がある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80</v>
      </c>
      <c r="C3" s="440"/>
      <c r="D3" s="440"/>
      <c r="E3" s="441"/>
      <c r="F3" s="441"/>
      <c r="G3" s="441"/>
      <c r="H3" s="441"/>
      <c r="I3" s="441"/>
      <c r="J3" s="441"/>
      <c r="K3" s="441"/>
      <c r="L3" s="441" t="s">
        <v>81</v>
      </c>
      <c r="M3" s="441"/>
      <c r="N3" s="441"/>
      <c r="O3" s="441"/>
      <c r="P3" s="441"/>
      <c r="Q3" s="441"/>
      <c r="R3" s="448"/>
      <c r="S3" s="448"/>
      <c r="T3" s="448"/>
      <c r="U3" s="448"/>
      <c r="V3" s="449"/>
      <c r="W3" s="423" t="s">
        <v>82</v>
      </c>
      <c r="X3" s="424"/>
      <c r="Y3" s="424"/>
      <c r="Z3" s="424"/>
      <c r="AA3" s="424"/>
      <c r="AB3" s="440"/>
      <c r="AC3" s="448" t="s">
        <v>83</v>
      </c>
      <c r="AD3" s="424"/>
      <c r="AE3" s="424"/>
      <c r="AF3" s="424"/>
      <c r="AG3" s="424"/>
      <c r="AH3" s="424"/>
      <c r="AI3" s="424"/>
      <c r="AJ3" s="424"/>
      <c r="AK3" s="424"/>
      <c r="AL3" s="425"/>
      <c r="AM3" s="423" t="s">
        <v>84</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85</v>
      </c>
      <c r="BO3" s="424"/>
      <c r="BP3" s="424"/>
      <c r="BQ3" s="424"/>
      <c r="BR3" s="424"/>
      <c r="BS3" s="424"/>
      <c r="BT3" s="424"/>
      <c r="BU3" s="425"/>
      <c r="BV3" s="423" t="s">
        <v>86</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87</v>
      </c>
      <c r="CU3" s="424"/>
      <c r="CV3" s="424"/>
      <c r="CW3" s="424"/>
      <c r="CX3" s="424"/>
      <c r="CY3" s="424"/>
      <c r="CZ3" s="424"/>
      <c r="DA3" s="425"/>
      <c r="DB3" s="423" t="s">
        <v>88</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89</v>
      </c>
      <c r="AZ4" s="427"/>
      <c r="BA4" s="427"/>
      <c r="BB4" s="427"/>
      <c r="BC4" s="427"/>
      <c r="BD4" s="427"/>
      <c r="BE4" s="427"/>
      <c r="BF4" s="427"/>
      <c r="BG4" s="427"/>
      <c r="BH4" s="427"/>
      <c r="BI4" s="427"/>
      <c r="BJ4" s="427"/>
      <c r="BK4" s="427"/>
      <c r="BL4" s="427"/>
      <c r="BM4" s="428"/>
      <c r="BN4" s="429">
        <v>5389661</v>
      </c>
      <c r="BO4" s="430"/>
      <c r="BP4" s="430"/>
      <c r="BQ4" s="430"/>
      <c r="BR4" s="430"/>
      <c r="BS4" s="430"/>
      <c r="BT4" s="430"/>
      <c r="BU4" s="431"/>
      <c r="BV4" s="429">
        <v>5683727</v>
      </c>
      <c r="BW4" s="430"/>
      <c r="BX4" s="430"/>
      <c r="BY4" s="430"/>
      <c r="BZ4" s="430"/>
      <c r="CA4" s="430"/>
      <c r="CB4" s="430"/>
      <c r="CC4" s="431"/>
      <c r="CD4" s="432" t="s">
        <v>90</v>
      </c>
      <c r="CE4" s="433"/>
      <c r="CF4" s="433"/>
      <c r="CG4" s="433"/>
      <c r="CH4" s="433"/>
      <c r="CI4" s="433"/>
      <c r="CJ4" s="433"/>
      <c r="CK4" s="433"/>
      <c r="CL4" s="433"/>
      <c r="CM4" s="433"/>
      <c r="CN4" s="433"/>
      <c r="CO4" s="433"/>
      <c r="CP4" s="433"/>
      <c r="CQ4" s="433"/>
      <c r="CR4" s="433"/>
      <c r="CS4" s="434"/>
      <c r="CT4" s="435">
        <v>3.8</v>
      </c>
      <c r="CU4" s="436"/>
      <c r="CV4" s="436"/>
      <c r="CW4" s="436"/>
      <c r="CX4" s="436"/>
      <c r="CY4" s="436"/>
      <c r="CZ4" s="436"/>
      <c r="DA4" s="437"/>
      <c r="DB4" s="435">
        <v>4.5</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91</v>
      </c>
      <c r="AN5" s="496"/>
      <c r="AO5" s="496"/>
      <c r="AP5" s="496"/>
      <c r="AQ5" s="496"/>
      <c r="AR5" s="496"/>
      <c r="AS5" s="496"/>
      <c r="AT5" s="497"/>
      <c r="AU5" s="498" t="s">
        <v>92</v>
      </c>
      <c r="AV5" s="499"/>
      <c r="AW5" s="499"/>
      <c r="AX5" s="499"/>
      <c r="AY5" s="500" t="s">
        <v>93</v>
      </c>
      <c r="AZ5" s="501"/>
      <c r="BA5" s="501"/>
      <c r="BB5" s="501"/>
      <c r="BC5" s="501"/>
      <c r="BD5" s="501"/>
      <c r="BE5" s="501"/>
      <c r="BF5" s="501"/>
      <c r="BG5" s="501"/>
      <c r="BH5" s="501"/>
      <c r="BI5" s="501"/>
      <c r="BJ5" s="501"/>
      <c r="BK5" s="501"/>
      <c r="BL5" s="501"/>
      <c r="BM5" s="502"/>
      <c r="BN5" s="466">
        <v>5251769</v>
      </c>
      <c r="BO5" s="467"/>
      <c r="BP5" s="467"/>
      <c r="BQ5" s="467"/>
      <c r="BR5" s="467"/>
      <c r="BS5" s="467"/>
      <c r="BT5" s="467"/>
      <c r="BU5" s="468"/>
      <c r="BV5" s="466">
        <v>5492877</v>
      </c>
      <c r="BW5" s="467"/>
      <c r="BX5" s="467"/>
      <c r="BY5" s="467"/>
      <c r="BZ5" s="467"/>
      <c r="CA5" s="467"/>
      <c r="CB5" s="467"/>
      <c r="CC5" s="468"/>
      <c r="CD5" s="469" t="s">
        <v>94</v>
      </c>
      <c r="CE5" s="470"/>
      <c r="CF5" s="470"/>
      <c r="CG5" s="470"/>
      <c r="CH5" s="470"/>
      <c r="CI5" s="470"/>
      <c r="CJ5" s="470"/>
      <c r="CK5" s="470"/>
      <c r="CL5" s="470"/>
      <c r="CM5" s="470"/>
      <c r="CN5" s="470"/>
      <c r="CO5" s="470"/>
      <c r="CP5" s="470"/>
      <c r="CQ5" s="470"/>
      <c r="CR5" s="470"/>
      <c r="CS5" s="471"/>
      <c r="CT5" s="463">
        <v>94.6</v>
      </c>
      <c r="CU5" s="464"/>
      <c r="CV5" s="464"/>
      <c r="CW5" s="464"/>
      <c r="CX5" s="464"/>
      <c r="CY5" s="464"/>
      <c r="CZ5" s="464"/>
      <c r="DA5" s="465"/>
      <c r="DB5" s="463">
        <v>95.5</v>
      </c>
      <c r="DC5" s="464"/>
      <c r="DD5" s="464"/>
      <c r="DE5" s="464"/>
      <c r="DF5" s="464"/>
      <c r="DG5" s="464"/>
      <c r="DH5" s="464"/>
      <c r="DI5" s="465"/>
      <c r="DJ5" s="185"/>
      <c r="DK5" s="185"/>
      <c r="DL5" s="185"/>
      <c r="DM5" s="185"/>
      <c r="DN5" s="185"/>
      <c r="DO5" s="185"/>
    </row>
    <row r="6" spans="1:119" ht="18.75" customHeight="1">
      <c r="A6" s="186"/>
      <c r="B6" s="472" t="s">
        <v>95</v>
      </c>
      <c r="C6" s="473"/>
      <c r="D6" s="473"/>
      <c r="E6" s="474"/>
      <c r="F6" s="474"/>
      <c r="G6" s="474"/>
      <c r="H6" s="474"/>
      <c r="I6" s="474"/>
      <c r="J6" s="474"/>
      <c r="K6" s="474"/>
      <c r="L6" s="474" t="s">
        <v>96</v>
      </c>
      <c r="M6" s="474"/>
      <c r="N6" s="474"/>
      <c r="O6" s="474"/>
      <c r="P6" s="474"/>
      <c r="Q6" s="474"/>
      <c r="R6" s="478"/>
      <c r="S6" s="478"/>
      <c r="T6" s="478"/>
      <c r="U6" s="478"/>
      <c r="V6" s="479"/>
      <c r="W6" s="482" t="s">
        <v>97</v>
      </c>
      <c r="X6" s="483"/>
      <c r="Y6" s="483"/>
      <c r="Z6" s="483"/>
      <c r="AA6" s="483"/>
      <c r="AB6" s="473"/>
      <c r="AC6" s="486" t="s">
        <v>98</v>
      </c>
      <c r="AD6" s="487"/>
      <c r="AE6" s="487"/>
      <c r="AF6" s="487"/>
      <c r="AG6" s="487"/>
      <c r="AH6" s="487"/>
      <c r="AI6" s="487"/>
      <c r="AJ6" s="487"/>
      <c r="AK6" s="487"/>
      <c r="AL6" s="488"/>
      <c r="AM6" s="495" t="s">
        <v>99</v>
      </c>
      <c r="AN6" s="496"/>
      <c r="AO6" s="496"/>
      <c r="AP6" s="496"/>
      <c r="AQ6" s="496"/>
      <c r="AR6" s="496"/>
      <c r="AS6" s="496"/>
      <c r="AT6" s="497"/>
      <c r="AU6" s="498" t="s">
        <v>100</v>
      </c>
      <c r="AV6" s="499"/>
      <c r="AW6" s="499"/>
      <c r="AX6" s="499"/>
      <c r="AY6" s="500" t="s">
        <v>101</v>
      </c>
      <c r="AZ6" s="501"/>
      <c r="BA6" s="501"/>
      <c r="BB6" s="501"/>
      <c r="BC6" s="501"/>
      <c r="BD6" s="501"/>
      <c r="BE6" s="501"/>
      <c r="BF6" s="501"/>
      <c r="BG6" s="501"/>
      <c r="BH6" s="501"/>
      <c r="BI6" s="501"/>
      <c r="BJ6" s="501"/>
      <c r="BK6" s="501"/>
      <c r="BL6" s="501"/>
      <c r="BM6" s="502"/>
      <c r="BN6" s="466">
        <v>137892</v>
      </c>
      <c r="BO6" s="467"/>
      <c r="BP6" s="467"/>
      <c r="BQ6" s="467"/>
      <c r="BR6" s="467"/>
      <c r="BS6" s="467"/>
      <c r="BT6" s="467"/>
      <c r="BU6" s="468"/>
      <c r="BV6" s="466">
        <v>190850</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99.3</v>
      </c>
      <c r="CU6" s="504"/>
      <c r="CV6" s="504"/>
      <c r="CW6" s="504"/>
      <c r="CX6" s="504"/>
      <c r="CY6" s="504"/>
      <c r="CZ6" s="504"/>
      <c r="DA6" s="505"/>
      <c r="DB6" s="503">
        <v>100.3</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100</v>
      </c>
      <c r="AV7" s="499"/>
      <c r="AW7" s="499"/>
      <c r="AX7" s="499"/>
      <c r="AY7" s="500" t="s">
        <v>104</v>
      </c>
      <c r="AZ7" s="501"/>
      <c r="BA7" s="501"/>
      <c r="BB7" s="501"/>
      <c r="BC7" s="501"/>
      <c r="BD7" s="501"/>
      <c r="BE7" s="501"/>
      <c r="BF7" s="501"/>
      <c r="BG7" s="501"/>
      <c r="BH7" s="501"/>
      <c r="BI7" s="501"/>
      <c r="BJ7" s="501"/>
      <c r="BK7" s="501"/>
      <c r="BL7" s="501"/>
      <c r="BM7" s="502"/>
      <c r="BN7" s="466">
        <v>411</v>
      </c>
      <c r="BO7" s="467"/>
      <c r="BP7" s="467"/>
      <c r="BQ7" s="467"/>
      <c r="BR7" s="467"/>
      <c r="BS7" s="467"/>
      <c r="BT7" s="467"/>
      <c r="BU7" s="468"/>
      <c r="BV7" s="466">
        <v>27650</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3638677</v>
      </c>
      <c r="CU7" s="467"/>
      <c r="CV7" s="467"/>
      <c r="CW7" s="467"/>
      <c r="CX7" s="467"/>
      <c r="CY7" s="467"/>
      <c r="CZ7" s="467"/>
      <c r="DA7" s="468"/>
      <c r="DB7" s="466">
        <v>3600778</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100</v>
      </c>
      <c r="AV8" s="499"/>
      <c r="AW8" s="499"/>
      <c r="AX8" s="499"/>
      <c r="AY8" s="500" t="s">
        <v>107</v>
      </c>
      <c r="AZ8" s="501"/>
      <c r="BA8" s="501"/>
      <c r="BB8" s="501"/>
      <c r="BC8" s="501"/>
      <c r="BD8" s="501"/>
      <c r="BE8" s="501"/>
      <c r="BF8" s="501"/>
      <c r="BG8" s="501"/>
      <c r="BH8" s="501"/>
      <c r="BI8" s="501"/>
      <c r="BJ8" s="501"/>
      <c r="BK8" s="501"/>
      <c r="BL8" s="501"/>
      <c r="BM8" s="502"/>
      <c r="BN8" s="466">
        <v>137481</v>
      </c>
      <c r="BO8" s="467"/>
      <c r="BP8" s="467"/>
      <c r="BQ8" s="467"/>
      <c r="BR8" s="467"/>
      <c r="BS8" s="467"/>
      <c r="BT8" s="467"/>
      <c r="BU8" s="468"/>
      <c r="BV8" s="466">
        <v>163200</v>
      </c>
      <c r="BW8" s="467"/>
      <c r="BX8" s="467"/>
      <c r="BY8" s="467"/>
      <c r="BZ8" s="467"/>
      <c r="CA8" s="467"/>
      <c r="CB8" s="467"/>
      <c r="CC8" s="468"/>
      <c r="CD8" s="469" t="s">
        <v>108</v>
      </c>
      <c r="CE8" s="470"/>
      <c r="CF8" s="470"/>
      <c r="CG8" s="470"/>
      <c r="CH8" s="470"/>
      <c r="CI8" s="470"/>
      <c r="CJ8" s="470"/>
      <c r="CK8" s="470"/>
      <c r="CL8" s="470"/>
      <c r="CM8" s="470"/>
      <c r="CN8" s="470"/>
      <c r="CO8" s="470"/>
      <c r="CP8" s="470"/>
      <c r="CQ8" s="470"/>
      <c r="CR8" s="470"/>
      <c r="CS8" s="471"/>
      <c r="CT8" s="506">
        <v>0.39</v>
      </c>
      <c r="CU8" s="507"/>
      <c r="CV8" s="507"/>
      <c r="CW8" s="507"/>
      <c r="CX8" s="507"/>
      <c r="CY8" s="507"/>
      <c r="CZ8" s="507"/>
      <c r="DA8" s="508"/>
      <c r="DB8" s="506">
        <v>0.38</v>
      </c>
      <c r="DC8" s="507"/>
      <c r="DD8" s="507"/>
      <c r="DE8" s="507"/>
      <c r="DF8" s="507"/>
      <c r="DG8" s="507"/>
      <c r="DH8" s="507"/>
      <c r="DI8" s="508"/>
      <c r="DJ8" s="185"/>
      <c r="DK8" s="185"/>
      <c r="DL8" s="185"/>
      <c r="DM8" s="185"/>
      <c r="DN8" s="185"/>
      <c r="DO8" s="185"/>
    </row>
    <row r="9" spans="1:119" ht="18.75" customHeight="1" thickBot="1">
      <c r="A9" s="186"/>
      <c r="B9" s="460" t="s">
        <v>109</v>
      </c>
      <c r="C9" s="461"/>
      <c r="D9" s="461"/>
      <c r="E9" s="461"/>
      <c r="F9" s="461"/>
      <c r="G9" s="461"/>
      <c r="H9" s="461"/>
      <c r="I9" s="461"/>
      <c r="J9" s="461"/>
      <c r="K9" s="509"/>
      <c r="L9" s="510" t="s">
        <v>110</v>
      </c>
      <c r="M9" s="511"/>
      <c r="N9" s="511"/>
      <c r="O9" s="511"/>
      <c r="P9" s="511"/>
      <c r="Q9" s="512"/>
      <c r="R9" s="513">
        <v>14369</v>
      </c>
      <c r="S9" s="514"/>
      <c r="T9" s="514"/>
      <c r="U9" s="514"/>
      <c r="V9" s="515"/>
      <c r="W9" s="423" t="s">
        <v>111</v>
      </c>
      <c r="X9" s="424"/>
      <c r="Y9" s="424"/>
      <c r="Z9" s="424"/>
      <c r="AA9" s="424"/>
      <c r="AB9" s="424"/>
      <c r="AC9" s="424"/>
      <c r="AD9" s="424"/>
      <c r="AE9" s="424"/>
      <c r="AF9" s="424"/>
      <c r="AG9" s="424"/>
      <c r="AH9" s="424"/>
      <c r="AI9" s="424"/>
      <c r="AJ9" s="424"/>
      <c r="AK9" s="424"/>
      <c r="AL9" s="425"/>
      <c r="AM9" s="495" t="s">
        <v>112</v>
      </c>
      <c r="AN9" s="496"/>
      <c r="AO9" s="496"/>
      <c r="AP9" s="496"/>
      <c r="AQ9" s="496"/>
      <c r="AR9" s="496"/>
      <c r="AS9" s="496"/>
      <c r="AT9" s="497"/>
      <c r="AU9" s="498" t="s">
        <v>113</v>
      </c>
      <c r="AV9" s="499"/>
      <c r="AW9" s="499"/>
      <c r="AX9" s="499"/>
      <c r="AY9" s="500" t="s">
        <v>114</v>
      </c>
      <c r="AZ9" s="501"/>
      <c r="BA9" s="501"/>
      <c r="BB9" s="501"/>
      <c r="BC9" s="501"/>
      <c r="BD9" s="501"/>
      <c r="BE9" s="501"/>
      <c r="BF9" s="501"/>
      <c r="BG9" s="501"/>
      <c r="BH9" s="501"/>
      <c r="BI9" s="501"/>
      <c r="BJ9" s="501"/>
      <c r="BK9" s="501"/>
      <c r="BL9" s="501"/>
      <c r="BM9" s="502"/>
      <c r="BN9" s="466">
        <v>-25719</v>
      </c>
      <c r="BO9" s="467"/>
      <c r="BP9" s="467"/>
      <c r="BQ9" s="467"/>
      <c r="BR9" s="467"/>
      <c r="BS9" s="467"/>
      <c r="BT9" s="467"/>
      <c r="BU9" s="468"/>
      <c r="BV9" s="466">
        <v>-20433</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17</v>
      </c>
      <c r="CU9" s="464"/>
      <c r="CV9" s="464"/>
      <c r="CW9" s="464"/>
      <c r="CX9" s="464"/>
      <c r="CY9" s="464"/>
      <c r="CZ9" s="464"/>
      <c r="DA9" s="465"/>
      <c r="DB9" s="463">
        <v>15.6</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116</v>
      </c>
      <c r="M10" s="496"/>
      <c r="N10" s="496"/>
      <c r="O10" s="496"/>
      <c r="P10" s="496"/>
      <c r="Q10" s="497"/>
      <c r="R10" s="517">
        <v>15139</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92</v>
      </c>
      <c r="AV10" s="499"/>
      <c r="AW10" s="499"/>
      <c r="AX10" s="499"/>
      <c r="AY10" s="500" t="s">
        <v>118</v>
      </c>
      <c r="AZ10" s="501"/>
      <c r="BA10" s="501"/>
      <c r="BB10" s="501"/>
      <c r="BC10" s="501"/>
      <c r="BD10" s="501"/>
      <c r="BE10" s="501"/>
      <c r="BF10" s="501"/>
      <c r="BG10" s="501"/>
      <c r="BH10" s="501"/>
      <c r="BI10" s="501"/>
      <c r="BJ10" s="501"/>
      <c r="BK10" s="501"/>
      <c r="BL10" s="501"/>
      <c r="BM10" s="502"/>
      <c r="BN10" s="466">
        <v>234523</v>
      </c>
      <c r="BO10" s="467"/>
      <c r="BP10" s="467"/>
      <c r="BQ10" s="467"/>
      <c r="BR10" s="467"/>
      <c r="BS10" s="467"/>
      <c r="BT10" s="467"/>
      <c r="BU10" s="468"/>
      <c r="BV10" s="466">
        <v>81</v>
      </c>
      <c r="BW10" s="467"/>
      <c r="BX10" s="467"/>
      <c r="BY10" s="467"/>
      <c r="BZ10" s="467"/>
      <c r="CA10" s="467"/>
      <c r="CB10" s="467"/>
      <c r="CC10" s="468"/>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120</v>
      </c>
      <c r="M11" s="521"/>
      <c r="N11" s="521"/>
      <c r="O11" s="521"/>
      <c r="P11" s="521"/>
      <c r="Q11" s="522"/>
      <c r="R11" s="523" t="s">
        <v>121</v>
      </c>
      <c r="S11" s="524"/>
      <c r="T11" s="524"/>
      <c r="U11" s="524"/>
      <c r="V11" s="525"/>
      <c r="W11" s="454"/>
      <c r="X11" s="455"/>
      <c r="Y11" s="455"/>
      <c r="Z11" s="455"/>
      <c r="AA11" s="455"/>
      <c r="AB11" s="455"/>
      <c r="AC11" s="455"/>
      <c r="AD11" s="455"/>
      <c r="AE11" s="455"/>
      <c r="AF11" s="455"/>
      <c r="AG11" s="455"/>
      <c r="AH11" s="455"/>
      <c r="AI11" s="455"/>
      <c r="AJ11" s="455"/>
      <c r="AK11" s="455"/>
      <c r="AL11" s="458"/>
      <c r="AM11" s="495" t="s">
        <v>122</v>
      </c>
      <c r="AN11" s="496"/>
      <c r="AO11" s="496"/>
      <c r="AP11" s="496"/>
      <c r="AQ11" s="496"/>
      <c r="AR11" s="496"/>
      <c r="AS11" s="496"/>
      <c r="AT11" s="497"/>
      <c r="AU11" s="498" t="s">
        <v>92</v>
      </c>
      <c r="AV11" s="499"/>
      <c r="AW11" s="499"/>
      <c r="AX11" s="499"/>
      <c r="AY11" s="500" t="s">
        <v>123</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124</v>
      </c>
      <c r="CE11" s="470"/>
      <c r="CF11" s="470"/>
      <c r="CG11" s="470"/>
      <c r="CH11" s="470"/>
      <c r="CI11" s="470"/>
      <c r="CJ11" s="470"/>
      <c r="CK11" s="470"/>
      <c r="CL11" s="470"/>
      <c r="CM11" s="470"/>
      <c r="CN11" s="470"/>
      <c r="CO11" s="470"/>
      <c r="CP11" s="470"/>
      <c r="CQ11" s="470"/>
      <c r="CR11" s="470"/>
      <c r="CS11" s="471"/>
      <c r="CT11" s="506" t="s">
        <v>125</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c r="A12" s="186"/>
      <c r="B12" s="526" t="s">
        <v>127</v>
      </c>
      <c r="C12" s="527"/>
      <c r="D12" s="527"/>
      <c r="E12" s="527"/>
      <c r="F12" s="527"/>
      <c r="G12" s="527"/>
      <c r="H12" s="527"/>
      <c r="I12" s="527"/>
      <c r="J12" s="527"/>
      <c r="K12" s="528"/>
      <c r="L12" s="535" t="s">
        <v>128</v>
      </c>
      <c r="M12" s="536"/>
      <c r="N12" s="536"/>
      <c r="O12" s="536"/>
      <c r="P12" s="536"/>
      <c r="Q12" s="537"/>
      <c r="R12" s="538">
        <v>14347</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132</v>
      </c>
      <c r="AV12" s="499"/>
      <c r="AW12" s="499"/>
      <c r="AX12" s="499"/>
      <c r="AY12" s="500" t="s">
        <v>133</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90000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126</v>
      </c>
      <c r="CU12" s="507"/>
      <c r="CV12" s="507"/>
      <c r="CW12" s="507"/>
      <c r="CX12" s="507"/>
      <c r="CY12" s="507"/>
      <c r="CZ12" s="507"/>
      <c r="DA12" s="508"/>
      <c r="DB12" s="506" t="s">
        <v>126</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135</v>
      </c>
      <c r="N13" s="555"/>
      <c r="O13" s="555"/>
      <c r="P13" s="555"/>
      <c r="Q13" s="556"/>
      <c r="R13" s="547">
        <v>14296</v>
      </c>
      <c r="S13" s="548"/>
      <c r="T13" s="548"/>
      <c r="U13" s="548"/>
      <c r="V13" s="549"/>
      <c r="W13" s="482" t="s">
        <v>136</v>
      </c>
      <c r="X13" s="483"/>
      <c r="Y13" s="483"/>
      <c r="Z13" s="483"/>
      <c r="AA13" s="483"/>
      <c r="AB13" s="473"/>
      <c r="AC13" s="517">
        <v>435</v>
      </c>
      <c r="AD13" s="518"/>
      <c r="AE13" s="518"/>
      <c r="AF13" s="518"/>
      <c r="AG13" s="557"/>
      <c r="AH13" s="517">
        <v>574</v>
      </c>
      <c r="AI13" s="518"/>
      <c r="AJ13" s="518"/>
      <c r="AK13" s="518"/>
      <c r="AL13" s="519"/>
      <c r="AM13" s="495" t="s">
        <v>137</v>
      </c>
      <c r="AN13" s="496"/>
      <c r="AO13" s="496"/>
      <c r="AP13" s="496"/>
      <c r="AQ13" s="496"/>
      <c r="AR13" s="496"/>
      <c r="AS13" s="496"/>
      <c r="AT13" s="497"/>
      <c r="AU13" s="498" t="s">
        <v>138</v>
      </c>
      <c r="AV13" s="499"/>
      <c r="AW13" s="499"/>
      <c r="AX13" s="499"/>
      <c r="AY13" s="500" t="s">
        <v>139</v>
      </c>
      <c r="AZ13" s="501"/>
      <c r="BA13" s="501"/>
      <c r="BB13" s="501"/>
      <c r="BC13" s="501"/>
      <c r="BD13" s="501"/>
      <c r="BE13" s="501"/>
      <c r="BF13" s="501"/>
      <c r="BG13" s="501"/>
      <c r="BH13" s="501"/>
      <c r="BI13" s="501"/>
      <c r="BJ13" s="501"/>
      <c r="BK13" s="501"/>
      <c r="BL13" s="501"/>
      <c r="BM13" s="502"/>
      <c r="BN13" s="466">
        <v>208804</v>
      </c>
      <c r="BO13" s="467"/>
      <c r="BP13" s="467"/>
      <c r="BQ13" s="467"/>
      <c r="BR13" s="467"/>
      <c r="BS13" s="467"/>
      <c r="BT13" s="467"/>
      <c r="BU13" s="468"/>
      <c r="BV13" s="466">
        <v>-110352</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10.5</v>
      </c>
      <c r="CU13" s="464"/>
      <c r="CV13" s="464"/>
      <c r="CW13" s="464"/>
      <c r="CX13" s="464"/>
      <c r="CY13" s="464"/>
      <c r="CZ13" s="464"/>
      <c r="DA13" s="465"/>
      <c r="DB13" s="463">
        <v>9.6999999999999993</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141</v>
      </c>
      <c r="M14" s="545"/>
      <c r="N14" s="545"/>
      <c r="O14" s="545"/>
      <c r="P14" s="545"/>
      <c r="Q14" s="546"/>
      <c r="R14" s="547">
        <v>14521</v>
      </c>
      <c r="S14" s="548"/>
      <c r="T14" s="548"/>
      <c r="U14" s="548"/>
      <c r="V14" s="549"/>
      <c r="W14" s="456"/>
      <c r="X14" s="457"/>
      <c r="Y14" s="457"/>
      <c r="Z14" s="457"/>
      <c r="AA14" s="457"/>
      <c r="AB14" s="446"/>
      <c r="AC14" s="550">
        <v>6.3</v>
      </c>
      <c r="AD14" s="551"/>
      <c r="AE14" s="551"/>
      <c r="AF14" s="551"/>
      <c r="AG14" s="552"/>
      <c r="AH14" s="550">
        <v>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v>61.3</v>
      </c>
      <c r="CU14" s="562"/>
      <c r="CV14" s="562"/>
      <c r="CW14" s="562"/>
      <c r="CX14" s="562"/>
      <c r="CY14" s="562"/>
      <c r="CZ14" s="562"/>
      <c r="DA14" s="563"/>
      <c r="DB14" s="561">
        <v>79.400000000000006</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143</v>
      </c>
      <c r="N15" s="555"/>
      <c r="O15" s="555"/>
      <c r="P15" s="555"/>
      <c r="Q15" s="556"/>
      <c r="R15" s="547">
        <v>14477</v>
      </c>
      <c r="S15" s="548"/>
      <c r="T15" s="548"/>
      <c r="U15" s="548"/>
      <c r="V15" s="549"/>
      <c r="W15" s="482" t="s">
        <v>144</v>
      </c>
      <c r="X15" s="483"/>
      <c r="Y15" s="483"/>
      <c r="Z15" s="483"/>
      <c r="AA15" s="483"/>
      <c r="AB15" s="473"/>
      <c r="AC15" s="517">
        <v>2202</v>
      </c>
      <c r="AD15" s="518"/>
      <c r="AE15" s="518"/>
      <c r="AF15" s="518"/>
      <c r="AG15" s="557"/>
      <c r="AH15" s="517">
        <v>2252</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1242659</v>
      </c>
      <c r="BO15" s="430"/>
      <c r="BP15" s="430"/>
      <c r="BQ15" s="430"/>
      <c r="BR15" s="430"/>
      <c r="BS15" s="430"/>
      <c r="BT15" s="430"/>
      <c r="BU15" s="431"/>
      <c r="BV15" s="429">
        <v>1217327</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32</v>
      </c>
      <c r="AD16" s="551"/>
      <c r="AE16" s="551"/>
      <c r="AF16" s="551"/>
      <c r="AG16" s="552"/>
      <c r="AH16" s="550">
        <v>31.2</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3151401</v>
      </c>
      <c r="BO16" s="467"/>
      <c r="BP16" s="467"/>
      <c r="BQ16" s="467"/>
      <c r="BR16" s="467"/>
      <c r="BS16" s="467"/>
      <c r="BT16" s="467"/>
      <c r="BU16" s="468"/>
      <c r="BV16" s="466">
        <v>3120532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4240</v>
      </c>
      <c r="AD17" s="518"/>
      <c r="AE17" s="518"/>
      <c r="AF17" s="518"/>
      <c r="AG17" s="557"/>
      <c r="AH17" s="517">
        <v>4388</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1552905</v>
      </c>
      <c r="BO17" s="467"/>
      <c r="BP17" s="467"/>
      <c r="BQ17" s="467"/>
      <c r="BR17" s="467"/>
      <c r="BS17" s="467"/>
      <c r="BT17" s="467"/>
      <c r="BU17" s="468"/>
      <c r="BV17" s="466">
        <v>1523954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154</v>
      </c>
      <c r="C18" s="509"/>
      <c r="D18" s="509"/>
      <c r="E18" s="578"/>
      <c r="F18" s="578"/>
      <c r="G18" s="578"/>
      <c r="H18" s="578"/>
      <c r="I18" s="578"/>
      <c r="J18" s="578"/>
      <c r="K18" s="578"/>
      <c r="L18" s="579">
        <v>61.45</v>
      </c>
      <c r="M18" s="579"/>
      <c r="N18" s="579"/>
      <c r="O18" s="579"/>
      <c r="P18" s="579"/>
      <c r="Q18" s="579"/>
      <c r="R18" s="580"/>
      <c r="S18" s="580"/>
      <c r="T18" s="580"/>
      <c r="U18" s="580"/>
      <c r="V18" s="581"/>
      <c r="W18" s="484"/>
      <c r="X18" s="485"/>
      <c r="Y18" s="485"/>
      <c r="Z18" s="485"/>
      <c r="AA18" s="485"/>
      <c r="AB18" s="476"/>
      <c r="AC18" s="582">
        <v>61.7</v>
      </c>
      <c r="AD18" s="583"/>
      <c r="AE18" s="583"/>
      <c r="AF18" s="583"/>
      <c r="AG18" s="584"/>
      <c r="AH18" s="582">
        <v>60.8</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3483197</v>
      </c>
      <c r="BO18" s="467"/>
      <c r="BP18" s="467"/>
      <c r="BQ18" s="467"/>
      <c r="BR18" s="467"/>
      <c r="BS18" s="467"/>
      <c r="BT18" s="467"/>
      <c r="BU18" s="468"/>
      <c r="BV18" s="466">
        <v>3493698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156</v>
      </c>
      <c r="C19" s="509"/>
      <c r="D19" s="509"/>
      <c r="E19" s="578"/>
      <c r="F19" s="578"/>
      <c r="G19" s="578"/>
      <c r="H19" s="578"/>
      <c r="I19" s="578"/>
      <c r="J19" s="578"/>
      <c r="K19" s="578"/>
      <c r="L19" s="586">
        <v>234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4113598</v>
      </c>
      <c r="BO19" s="467"/>
      <c r="BP19" s="467"/>
      <c r="BQ19" s="467"/>
      <c r="BR19" s="467"/>
      <c r="BS19" s="467"/>
      <c r="BT19" s="467"/>
      <c r="BU19" s="468"/>
      <c r="BV19" s="466">
        <v>4120829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158</v>
      </c>
      <c r="C20" s="509"/>
      <c r="D20" s="509"/>
      <c r="E20" s="578"/>
      <c r="F20" s="578"/>
      <c r="G20" s="578"/>
      <c r="H20" s="578"/>
      <c r="I20" s="578"/>
      <c r="J20" s="578"/>
      <c r="K20" s="578"/>
      <c r="L20" s="586">
        <v>4440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6141426</v>
      </c>
      <c r="BO23" s="467"/>
      <c r="BP23" s="467"/>
      <c r="BQ23" s="467"/>
      <c r="BR23" s="467"/>
      <c r="BS23" s="467"/>
      <c r="BT23" s="467"/>
      <c r="BU23" s="468"/>
      <c r="BV23" s="466">
        <v>6574037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167</v>
      </c>
      <c r="F24" s="496"/>
      <c r="G24" s="496"/>
      <c r="H24" s="496"/>
      <c r="I24" s="496"/>
      <c r="J24" s="496"/>
      <c r="K24" s="497"/>
      <c r="L24" s="517">
        <v>1</v>
      </c>
      <c r="M24" s="518"/>
      <c r="N24" s="518"/>
      <c r="O24" s="518"/>
      <c r="P24" s="557"/>
      <c r="Q24" s="517">
        <v>5740</v>
      </c>
      <c r="R24" s="518"/>
      <c r="S24" s="518"/>
      <c r="T24" s="518"/>
      <c r="U24" s="518"/>
      <c r="V24" s="557"/>
      <c r="W24" s="616"/>
      <c r="X24" s="604"/>
      <c r="Y24" s="605"/>
      <c r="Z24" s="516" t="s">
        <v>168</v>
      </c>
      <c r="AA24" s="496"/>
      <c r="AB24" s="496"/>
      <c r="AC24" s="496"/>
      <c r="AD24" s="496"/>
      <c r="AE24" s="496"/>
      <c r="AF24" s="496"/>
      <c r="AG24" s="497"/>
      <c r="AH24" s="517">
        <v>107</v>
      </c>
      <c r="AI24" s="518"/>
      <c r="AJ24" s="518"/>
      <c r="AK24" s="518"/>
      <c r="AL24" s="557"/>
      <c r="AM24" s="517">
        <v>323247</v>
      </c>
      <c r="AN24" s="518"/>
      <c r="AO24" s="518"/>
      <c r="AP24" s="518"/>
      <c r="AQ24" s="518"/>
      <c r="AR24" s="557"/>
      <c r="AS24" s="517">
        <v>3021</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2643072</v>
      </c>
      <c r="BO24" s="467"/>
      <c r="BP24" s="467"/>
      <c r="BQ24" s="467"/>
      <c r="BR24" s="467"/>
      <c r="BS24" s="467"/>
      <c r="BT24" s="467"/>
      <c r="BU24" s="468"/>
      <c r="BV24" s="466">
        <v>2920136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170</v>
      </c>
      <c r="F25" s="496"/>
      <c r="G25" s="496"/>
      <c r="H25" s="496"/>
      <c r="I25" s="496"/>
      <c r="J25" s="496"/>
      <c r="K25" s="497"/>
      <c r="L25" s="517">
        <v>1</v>
      </c>
      <c r="M25" s="518"/>
      <c r="N25" s="518"/>
      <c r="O25" s="518"/>
      <c r="P25" s="557"/>
      <c r="Q25" s="517">
        <v>5715</v>
      </c>
      <c r="R25" s="518"/>
      <c r="S25" s="518"/>
      <c r="T25" s="518"/>
      <c r="U25" s="518"/>
      <c r="V25" s="557"/>
      <c r="W25" s="616"/>
      <c r="X25" s="604"/>
      <c r="Y25" s="605"/>
      <c r="Z25" s="516" t="s">
        <v>171</v>
      </c>
      <c r="AA25" s="496"/>
      <c r="AB25" s="496"/>
      <c r="AC25" s="496"/>
      <c r="AD25" s="496"/>
      <c r="AE25" s="496"/>
      <c r="AF25" s="496"/>
      <c r="AG25" s="497"/>
      <c r="AH25" s="517" t="s">
        <v>172</v>
      </c>
      <c r="AI25" s="518"/>
      <c r="AJ25" s="518"/>
      <c r="AK25" s="518"/>
      <c r="AL25" s="557"/>
      <c r="AM25" s="517" t="s">
        <v>172</v>
      </c>
      <c r="AN25" s="518"/>
      <c r="AO25" s="518"/>
      <c r="AP25" s="518"/>
      <c r="AQ25" s="518"/>
      <c r="AR25" s="557"/>
      <c r="AS25" s="517" t="s">
        <v>172</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149239</v>
      </c>
      <c r="BO25" s="430"/>
      <c r="BP25" s="430"/>
      <c r="BQ25" s="430"/>
      <c r="BR25" s="430"/>
      <c r="BS25" s="430"/>
      <c r="BT25" s="430"/>
      <c r="BU25" s="431"/>
      <c r="BV25" s="429">
        <v>229078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174</v>
      </c>
      <c r="F26" s="496"/>
      <c r="G26" s="496"/>
      <c r="H26" s="496"/>
      <c r="I26" s="496"/>
      <c r="J26" s="496"/>
      <c r="K26" s="497"/>
      <c r="L26" s="517">
        <v>1</v>
      </c>
      <c r="M26" s="518"/>
      <c r="N26" s="518"/>
      <c r="O26" s="518"/>
      <c r="P26" s="557"/>
      <c r="Q26" s="517">
        <v>5382</v>
      </c>
      <c r="R26" s="518"/>
      <c r="S26" s="518"/>
      <c r="T26" s="518"/>
      <c r="U26" s="518"/>
      <c r="V26" s="557"/>
      <c r="W26" s="616"/>
      <c r="X26" s="604"/>
      <c r="Y26" s="605"/>
      <c r="Z26" s="516" t="s">
        <v>175</v>
      </c>
      <c r="AA26" s="626"/>
      <c r="AB26" s="626"/>
      <c r="AC26" s="626"/>
      <c r="AD26" s="626"/>
      <c r="AE26" s="626"/>
      <c r="AF26" s="626"/>
      <c r="AG26" s="627"/>
      <c r="AH26" s="517">
        <v>10</v>
      </c>
      <c r="AI26" s="518"/>
      <c r="AJ26" s="518"/>
      <c r="AK26" s="518"/>
      <c r="AL26" s="557"/>
      <c r="AM26" s="517">
        <v>34490</v>
      </c>
      <c r="AN26" s="518"/>
      <c r="AO26" s="518"/>
      <c r="AP26" s="518"/>
      <c r="AQ26" s="518"/>
      <c r="AR26" s="557"/>
      <c r="AS26" s="517">
        <v>3449</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172</v>
      </c>
      <c r="BO26" s="467"/>
      <c r="BP26" s="467"/>
      <c r="BQ26" s="467"/>
      <c r="BR26" s="467"/>
      <c r="BS26" s="467"/>
      <c r="BT26" s="467"/>
      <c r="BU26" s="468"/>
      <c r="BV26" s="466" t="s">
        <v>172</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177</v>
      </c>
      <c r="F27" s="496"/>
      <c r="G27" s="496"/>
      <c r="H27" s="496"/>
      <c r="I27" s="496"/>
      <c r="J27" s="496"/>
      <c r="K27" s="497"/>
      <c r="L27" s="517">
        <v>1</v>
      </c>
      <c r="M27" s="518"/>
      <c r="N27" s="518"/>
      <c r="O27" s="518"/>
      <c r="P27" s="557"/>
      <c r="Q27" s="517">
        <v>3100</v>
      </c>
      <c r="R27" s="518"/>
      <c r="S27" s="518"/>
      <c r="T27" s="518"/>
      <c r="U27" s="518"/>
      <c r="V27" s="557"/>
      <c r="W27" s="616"/>
      <c r="X27" s="604"/>
      <c r="Y27" s="605"/>
      <c r="Z27" s="516" t="s">
        <v>178</v>
      </c>
      <c r="AA27" s="496"/>
      <c r="AB27" s="496"/>
      <c r="AC27" s="496"/>
      <c r="AD27" s="496"/>
      <c r="AE27" s="496"/>
      <c r="AF27" s="496"/>
      <c r="AG27" s="497"/>
      <c r="AH27" s="517">
        <v>1</v>
      </c>
      <c r="AI27" s="518"/>
      <c r="AJ27" s="518"/>
      <c r="AK27" s="518"/>
      <c r="AL27" s="557"/>
      <c r="AM27" s="517" t="s">
        <v>179</v>
      </c>
      <c r="AN27" s="518"/>
      <c r="AO27" s="518"/>
      <c r="AP27" s="518"/>
      <c r="AQ27" s="518"/>
      <c r="AR27" s="557"/>
      <c r="AS27" s="517" t="s">
        <v>179</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245113</v>
      </c>
      <c r="BO27" s="640"/>
      <c r="BP27" s="640"/>
      <c r="BQ27" s="640"/>
      <c r="BR27" s="640"/>
      <c r="BS27" s="640"/>
      <c r="BT27" s="640"/>
      <c r="BU27" s="641"/>
      <c r="BV27" s="639">
        <v>245104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181</v>
      </c>
      <c r="F28" s="496"/>
      <c r="G28" s="496"/>
      <c r="H28" s="496"/>
      <c r="I28" s="496"/>
      <c r="J28" s="496"/>
      <c r="K28" s="497"/>
      <c r="L28" s="517">
        <v>1</v>
      </c>
      <c r="M28" s="518"/>
      <c r="N28" s="518"/>
      <c r="O28" s="518"/>
      <c r="P28" s="557"/>
      <c r="Q28" s="517">
        <v>2550</v>
      </c>
      <c r="R28" s="518"/>
      <c r="S28" s="518"/>
      <c r="T28" s="518"/>
      <c r="U28" s="518"/>
      <c r="V28" s="557"/>
      <c r="W28" s="616"/>
      <c r="X28" s="604"/>
      <c r="Y28" s="605"/>
      <c r="Z28" s="516" t="s">
        <v>182</v>
      </c>
      <c r="AA28" s="496"/>
      <c r="AB28" s="496"/>
      <c r="AC28" s="496"/>
      <c r="AD28" s="496"/>
      <c r="AE28" s="496"/>
      <c r="AF28" s="496"/>
      <c r="AG28" s="497"/>
      <c r="AH28" s="517" t="s">
        <v>172</v>
      </c>
      <c r="AI28" s="518"/>
      <c r="AJ28" s="518"/>
      <c r="AK28" s="518"/>
      <c r="AL28" s="557"/>
      <c r="AM28" s="517" t="s">
        <v>172</v>
      </c>
      <c r="AN28" s="518"/>
      <c r="AO28" s="518"/>
      <c r="AP28" s="518"/>
      <c r="AQ28" s="518"/>
      <c r="AR28" s="557"/>
      <c r="AS28" s="517" t="s">
        <v>172</v>
      </c>
      <c r="AT28" s="518"/>
      <c r="AU28" s="518"/>
      <c r="AV28" s="518"/>
      <c r="AW28" s="518"/>
      <c r="AX28" s="519"/>
      <c r="AY28" s="642" t="s">
        <v>183</v>
      </c>
      <c r="AZ28" s="643"/>
      <c r="BA28" s="643"/>
      <c r="BB28" s="644"/>
      <c r="BC28" s="426" t="s">
        <v>47</v>
      </c>
      <c r="BD28" s="427"/>
      <c r="BE28" s="427"/>
      <c r="BF28" s="427"/>
      <c r="BG28" s="427"/>
      <c r="BH28" s="427"/>
      <c r="BI28" s="427"/>
      <c r="BJ28" s="427"/>
      <c r="BK28" s="427"/>
      <c r="BL28" s="427"/>
      <c r="BM28" s="428"/>
      <c r="BN28" s="429">
        <v>647787</v>
      </c>
      <c r="BO28" s="430"/>
      <c r="BP28" s="430"/>
      <c r="BQ28" s="430"/>
      <c r="BR28" s="430"/>
      <c r="BS28" s="430"/>
      <c r="BT28" s="430"/>
      <c r="BU28" s="431"/>
      <c r="BV28" s="429">
        <v>413264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184</v>
      </c>
      <c r="F29" s="496"/>
      <c r="G29" s="496"/>
      <c r="H29" s="496"/>
      <c r="I29" s="496"/>
      <c r="J29" s="496"/>
      <c r="K29" s="497"/>
      <c r="L29" s="517">
        <v>10</v>
      </c>
      <c r="M29" s="518"/>
      <c r="N29" s="518"/>
      <c r="O29" s="518"/>
      <c r="P29" s="557"/>
      <c r="Q29" s="517">
        <v>2400</v>
      </c>
      <c r="R29" s="518"/>
      <c r="S29" s="518"/>
      <c r="T29" s="518"/>
      <c r="U29" s="518"/>
      <c r="V29" s="557"/>
      <c r="W29" s="617"/>
      <c r="X29" s="618"/>
      <c r="Y29" s="619"/>
      <c r="Z29" s="516" t="s">
        <v>185</v>
      </c>
      <c r="AA29" s="496"/>
      <c r="AB29" s="496"/>
      <c r="AC29" s="496"/>
      <c r="AD29" s="496"/>
      <c r="AE29" s="496"/>
      <c r="AF29" s="496"/>
      <c r="AG29" s="497"/>
      <c r="AH29" s="517">
        <v>108</v>
      </c>
      <c r="AI29" s="518"/>
      <c r="AJ29" s="518"/>
      <c r="AK29" s="518"/>
      <c r="AL29" s="557"/>
      <c r="AM29" s="517">
        <v>327433</v>
      </c>
      <c r="AN29" s="518"/>
      <c r="AO29" s="518"/>
      <c r="AP29" s="518"/>
      <c r="AQ29" s="518"/>
      <c r="AR29" s="557"/>
      <c r="AS29" s="517">
        <v>3032</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150386</v>
      </c>
      <c r="BO29" s="467"/>
      <c r="BP29" s="467"/>
      <c r="BQ29" s="467"/>
      <c r="BR29" s="467"/>
      <c r="BS29" s="467"/>
      <c r="BT29" s="467"/>
      <c r="BU29" s="468"/>
      <c r="BV29" s="466">
        <v>149320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94.2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780925</v>
      </c>
      <c r="BO30" s="640"/>
      <c r="BP30" s="640"/>
      <c r="BQ30" s="640"/>
      <c r="BR30" s="640"/>
      <c r="BS30" s="640"/>
      <c r="BT30" s="640"/>
      <c r="BU30" s="641"/>
      <c r="BV30" s="639">
        <v>785328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194</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山辺町国民健康保険特別会計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山辺町公共下水道事業特別会計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山形県消防補償等組合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山辺町介護保険特別会計（保険事業）</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6</v>
      </c>
      <c r="BF35" s="652"/>
      <c r="BG35" s="653" t="str">
        <f>IF('各会計、関係団体の財政状況及び健全化判断比率'!B32="","",'各会計、関係団体の財政状況及び健全化判断比率'!B32)</f>
        <v>山辺町簡易水道等特別会計</v>
      </c>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山形県自治会館管理組合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山辺町後期高齢者医療特別会計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山形県市町村職員退職手当組合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山形広域環境事務組合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山形県市町村交通災害共済組合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山形県後期高齢者医療広域連合（普通会計分）</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山形県後期高齢者医療広域連合（事業会計分）</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最上川中部水道企業団</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h90n9/3HbMjduOQPKcBXgDoCDcUSsHtdKbOVuGmBsbwozNzosUcZTsXb3gOv5iQ+xagFcQDglKcDEmuCzeKsCw==" saltValue="3/dVawqrSqZFmP52d4NZ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537</v>
      </c>
      <c r="G33" s="29" t="s">
        <v>538</v>
      </c>
      <c r="H33" s="29" t="s">
        <v>539</v>
      </c>
      <c r="I33" s="29" t="s">
        <v>540</v>
      </c>
      <c r="J33" s="30" t="s">
        <v>541</v>
      </c>
      <c r="K33" s="22"/>
      <c r="L33" s="22"/>
      <c r="M33" s="22"/>
      <c r="N33" s="22"/>
      <c r="O33" s="22"/>
      <c r="P33" s="22"/>
    </row>
    <row r="34" spans="1:16" ht="39" customHeight="1">
      <c r="A34" s="22"/>
      <c r="B34" s="31"/>
      <c r="C34" s="1244" t="s">
        <v>545</v>
      </c>
      <c r="D34" s="1244"/>
      <c r="E34" s="1245"/>
      <c r="F34" s="32">
        <v>0.05</v>
      </c>
      <c r="G34" s="33">
        <v>0.04</v>
      </c>
      <c r="H34" s="33">
        <v>0.39</v>
      </c>
      <c r="I34" s="33">
        <v>0.4</v>
      </c>
      <c r="J34" s="34" t="s">
        <v>546</v>
      </c>
      <c r="K34" s="22"/>
      <c r="L34" s="22"/>
      <c r="M34" s="22"/>
      <c r="N34" s="22"/>
      <c r="O34" s="22"/>
      <c r="P34" s="22"/>
    </row>
    <row r="35" spans="1:16" ht="39" customHeight="1">
      <c r="A35" s="22"/>
      <c r="B35" s="35"/>
      <c r="C35" s="1238" t="s">
        <v>547</v>
      </c>
      <c r="D35" s="1239"/>
      <c r="E35" s="1240"/>
      <c r="F35" s="36">
        <v>7.6</v>
      </c>
      <c r="G35" s="37">
        <v>7.12</v>
      </c>
      <c r="H35" s="37">
        <v>5.07</v>
      </c>
      <c r="I35" s="37">
        <v>4.53</v>
      </c>
      <c r="J35" s="38">
        <v>3.77</v>
      </c>
      <c r="K35" s="22"/>
      <c r="L35" s="22"/>
      <c r="M35" s="22"/>
      <c r="N35" s="22"/>
      <c r="O35" s="22"/>
      <c r="P35" s="22"/>
    </row>
    <row r="36" spans="1:16" ht="39" customHeight="1">
      <c r="A36" s="22"/>
      <c r="B36" s="35"/>
      <c r="C36" s="1238" t="s">
        <v>548</v>
      </c>
      <c r="D36" s="1239"/>
      <c r="E36" s="1240"/>
      <c r="F36" s="36">
        <v>2.4700000000000002</v>
      </c>
      <c r="G36" s="37">
        <v>1.49</v>
      </c>
      <c r="H36" s="37">
        <v>2.14</v>
      </c>
      <c r="I36" s="37">
        <v>1.91</v>
      </c>
      <c r="J36" s="38">
        <v>1.79</v>
      </c>
      <c r="K36" s="22"/>
      <c r="L36" s="22"/>
      <c r="M36" s="22"/>
      <c r="N36" s="22"/>
      <c r="O36" s="22"/>
      <c r="P36" s="22"/>
    </row>
    <row r="37" spans="1:16" ht="39" customHeight="1">
      <c r="A37" s="22"/>
      <c r="B37" s="35"/>
      <c r="C37" s="1238" t="s">
        <v>549</v>
      </c>
      <c r="D37" s="1239"/>
      <c r="E37" s="1240"/>
      <c r="F37" s="36">
        <v>0.98</v>
      </c>
      <c r="G37" s="37">
        <v>0.51</v>
      </c>
      <c r="H37" s="37">
        <v>1.2</v>
      </c>
      <c r="I37" s="37">
        <v>0.2</v>
      </c>
      <c r="J37" s="38">
        <v>1.1000000000000001</v>
      </c>
      <c r="K37" s="22"/>
      <c r="L37" s="22"/>
      <c r="M37" s="22"/>
      <c r="N37" s="22"/>
      <c r="O37" s="22"/>
      <c r="P37" s="22"/>
    </row>
    <row r="38" spans="1:16" ht="39" customHeight="1">
      <c r="A38" s="22"/>
      <c r="B38" s="35"/>
      <c r="C38" s="1238" t="s">
        <v>550</v>
      </c>
      <c r="D38" s="1239"/>
      <c r="E38" s="1240"/>
      <c r="F38" s="36">
        <v>0.06</v>
      </c>
      <c r="G38" s="37">
        <v>0.06</v>
      </c>
      <c r="H38" s="37">
        <v>0.04</v>
      </c>
      <c r="I38" s="37">
        <v>0.04</v>
      </c>
      <c r="J38" s="38">
        <v>0.01</v>
      </c>
      <c r="K38" s="22"/>
      <c r="L38" s="22"/>
      <c r="M38" s="22"/>
      <c r="N38" s="22"/>
      <c r="O38" s="22"/>
      <c r="P38" s="22"/>
    </row>
    <row r="39" spans="1:16" ht="39" customHeight="1">
      <c r="A39" s="22"/>
      <c r="B39" s="35"/>
      <c r="C39" s="1238" t="s">
        <v>551</v>
      </c>
      <c r="D39" s="1239"/>
      <c r="E39" s="1240"/>
      <c r="F39" s="36">
        <v>0</v>
      </c>
      <c r="G39" s="37">
        <v>0</v>
      </c>
      <c r="H39" s="37">
        <v>0</v>
      </c>
      <c r="I39" s="37">
        <v>0</v>
      </c>
      <c r="J39" s="38">
        <v>0</v>
      </c>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552</v>
      </c>
      <c r="D42" s="1239"/>
      <c r="E42" s="1240"/>
      <c r="F42" s="36" t="s">
        <v>495</v>
      </c>
      <c r="G42" s="37" t="s">
        <v>495</v>
      </c>
      <c r="H42" s="37" t="s">
        <v>495</v>
      </c>
      <c r="I42" s="37" t="s">
        <v>495</v>
      </c>
      <c r="J42" s="38" t="s">
        <v>495</v>
      </c>
      <c r="K42" s="22"/>
      <c r="L42" s="22"/>
      <c r="M42" s="22"/>
      <c r="N42" s="22"/>
      <c r="O42" s="22"/>
      <c r="P42" s="22"/>
    </row>
    <row r="43" spans="1:16" ht="39" customHeight="1" thickBot="1">
      <c r="A43" s="22"/>
      <c r="B43" s="40"/>
      <c r="C43" s="1241" t="s">
        <v>553</v>
      </c>
      <c r="D43" s="1242"/>
      <c r="E43" s="1243"/>
      <c r="F43" s="41">
        <v>0</v>
      </c>
      <c r="G43" s="42">
        <v>0</v>
      </c>
      <c r="H43" s="42" t="s">
        <v>495</v>
      </c>
      <c r="I43" s="42" t="s">
        <v>495</v>
      </c>
      <c r="J43" s="43" t="s">
        <v>495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MAZUDHGQQNkU9Kr4PHkI6r59WAdX57VYvUecCBwcvkTMMruvskR6q5X9tDllfF5GqqPXtpWeuHwsWwNNm7pvA==" saltValue="7Ln6QDeCOtRZ0LCN0xFY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537</v>
      </c>
      <c r="L44" s="56" t="s">
        <v>538</v>
      </c>
      <c r="M44" s="56" t="s">
        <v>539</v>
      </c>
      <c r="N44" s="56" t="s">
        <v>540</v>
      </c>
      <c r="O44" s="57" t="s">
        <v>541</v>
      </c>
      <c r="P44" s="48"/>
      <c r="Q44" s="48"/>
      <c r="R44" s="48"/>
      <c r="S44" s="48"/>
      <c r="T44" s="48"/>
      <c r="U44" s="48"/>
    </row>
    <row r="45" spans="1:21" ht="30.75" customHeight="1">
      <c r="A45" s="48"/>
      <c r="B45" s="1246" t="s">
        <v>10</v>
      </c>
      <c r="C45" s="1247"/>
      <c r="D45" s="58"/>
      <c r="E45" s="1252" t="s">
        <v>11</v>
      </c>
      <c r="F45" s="1252"/>
      <c r="G45" s="1252"/>
      <c r="H45" s="1252"/>
      <c r="I45" s="1252"/>
      <c r="J45" s="1253"/>
      <c r="K45" s="59">
        <v>649</v>
      </c>
      <c r="L45" s="60">
        <v>617</v>
      </c>
      <c r="M45" s="60">
        <v>588</v>
      </c>
      <c r="N45" s="60">
        <v>644</v>
      </c>
      <c r="O45" s="61">
        <v>699</v>
      </c>
      <c r="P45" s="48"/>
      <c r="Q45" s="48"/>
      <c r="R45" s="48"/>
      <c r="S45" s="48"/>
      <c r="T45" s="48"/>
      <c r="U45" s="48"/>
    </row>
    <row r="46" spans="1:21" ht="30.75" customHeight="1">
      <c r="A46" s="48"/>
      <c r="B46" s="1248"/>
      <c r="C46" s="1249"/>
      <c r="D46" s="62"/>
      <c r="E46" s="1254" t="s">
        <v>12</v>
      </c>
      <c r="F46" s="1254"/>
      <c r="G46" s="1254"/>
      <c r="H46" s="1254"/>
      <c r="I46" s="1254"/>
      <c r="J46" s="1255"/>
      <c r="K46" s="63" t="s">
        <v>495</v>
      </c>
      <c r="L46" s="64" t="s">
        <v>495</v>
      </c>
      <c r="M46" s="64" t="s">
        <v>495</v>
      </c>
      <c r="N46" s="64" t="s">
        <v>495</v>
      </c>
      <c r="O46" s="65" t="s">
        <v>495</v>
      </c>
      <c r="P46" s="48"/>
      <c r="Q46" s="48"/>
      <c r="R46" s="48"/>
      <c r="S46" s="48"/>
      <c r="T46" s="48"/>
      <c r="U46" s="48"/>
    </row>
    <row r="47" spans="1:21" ht="30.75" customHeight="1">
      <c r="A47" s="48"/>
      <c r="B47" s="1248"/>
      <c r="C47" s="1249"/>
      <c r="D47" s="62"/>
      <c r="E47" s="1254" t="s">
        <v>13</v>
      </c>
      <c r="F47" s="1254"/>
      <c r="G47" s="1254"/>
      <c r="H47" s="1254"/>
      <c r="I47" s="1254"/>
      <c r="J47" s="1255"/>
      <c r="K47" s="63" t="s">
        <v>495</v>
      </c>
      <c r="L47" s="64" t="s">
        <v>495</v>
      </c>
      <c r="M47" s="64" t="s">
        <v>495</v>
      </c>
      <c r="N47" s="64" t="s">
        <v>495</v>
      </c>
      <c r="O47" s="65" t="s">
        <v>495</v>
      </c>
      <c r="P47" s="48"/>
      <c r="Q47" s="48"/>
      <c r="R47" s="48"/>
      <c r="S47" s="48"/>
      <c r="T47" s="48"/>
      <c r="U47" s="48"/>
    </row>
    <row r="48" spans="1:21" ht="30.75" customHeight="1">
      <c r="A48" s="48"/>
      <c r="B48" s="1248"/>
      <c r="C48" s="1249"/>
      <c r="D48" s="62"/>
      <c r="E48" s="1254" t="s">
        <v>14</v>
      </c>
      <c r="F48" s="1254"/>
      <c r="G48" s="1254"/>
      <c r="H48" s="1254"/>
      <c r="I48" s="1254"/>
      <c r="J48" s="1255"/>
      <c r="K48" s="63">
        <v>123</v>
      </c>
      <c r="L48" s="64">
        <v>130</v>
      </c>
      <c r="M48" s="64">
        <v>146</v>
      </c>
      <c r="N48" s="64">
        <v>143</v>
      </c>
      <c r="O48" s="65">
        <v>156</v>
      </c>
      <c r="P48" s="48"/>
      <c r="Q48" s="48"/>
      <c r="R48" s="48"/>
      <c r="S48" s="48"/>
      <c r="T48" s="48"/>
      <c r="U48" s="48"/>
    </row>
    <row r="49" spans="1:21" ht="30.75" customHeight="1">
      <c r="A49" s="48"/>
      <c r="B49" s="1248"/>
      <c r="C49" s="1249"/>
      <c r="D49" s="62"/>
      <c r="E49" s="1254" t="s">
        <v>15</v>
      </c>
      <c r="F49" s="1254"/>
      <c r="G49" s="1254"/>
      <c r="H49" s="1254"/>
      <c r="I49" s="1254"/>
      <c r="J49" s="1255"/>
      <c r="K49" s="63">
        <v>1</v>
      </c>
      <c r="L49" s="64">
        <v>1</v>
      </c>
      <c r="M49" s="64">
        <v>1</v>
      </c>
      <c r="N49" s="64">
        <v>1</v>
      </c>
      <c r="O49" s="65">
        <v>2</v>
      </c>
      <c r="P49" s="48"/>
      <c r="Q49" s="48"/>
      <c r="R49" s="48"/>
      <c r="S49" s="48"/>
      <c r="T49" s="48"/>
      <c r="U49" s="48"/>
    </row>
    <row r="50" spans="1:21" ht="30.75" customHeight="1">
      <c r="A50" s="48"/>
      <c r="B50" s="1248"/>
      <c r="C50" s="1249"/>
      <c r="D50" s="62"/>
      <c r="E50" s="1254" t="s">
        <v>16</v>
      </c>
      <c r="F50" s="1254"/>
      <c r="G50" s="1254"/>
      <c r="H50" s="1254"/>
      <c r="I50" s="1254"/>
      <c r="J50" s="1255"/>
      <c r="K50" s="63">
        <v>16</v>
      </c>
      <c r="L50" s="64">
        <v>16</v>
      </c>
      <c r="M50" s="64">
        <v>16</v>
      </c>
      <c r="N50" s="64" t="s">
        <v>495</v>
      </c>
      <c r="O50" s="65" t="s">
        <v>495</v>
      </c>
      <c r="P50" s="48"/>
      <c r="Q50" s="48"/>
      <c r="R50" s="48"/>
      <c r="S50" s="48"/>
      <c r="T50" s="48"/>
      <c r="U50" s="48"/>
    </row>
    <row r="51" spans="1:21" ht="30.75" customHeight="1">
      <c r="A51" s="48"/>
      <c r="B51" s="1250"/>
      <c r="C51" s="1251"/>
      <c r="D51" s="66"/>
      <c r="E51" s="1254" t="s">
        <v>17</v>
      </c>
      <c r="F51" s="1254"/>
      <c r="G51" s="1254"/>
      <c r="H51" s="1254"/>
      <c r="I51" s="1254"/>
      <c r="J51" s="1255"/>
      <c r="K51" s="63" t="s">
        <v>495</v>
      </c>
      <c r="L51" s="64" t="s">
        <v>495</v>
      </c>
      <c r="M51" s="64" t="s">
        <v>495</v>
      </c>
      <c r="N51" s="64" t="s">
        <v>495</v>
      </c>
      <c r="O51" s="65" t="s">
        <v>495</v>
      </c>
      <c r="P51" s="48"/>
      <c r="Q51" s="48"/>
      <c r="R51" s="48"/>
      <c r="S51" s="48"/>
      <c r="T51" s="48"/>
      <c r="U51" s="48"/>
    </row>
    <row r="52" spans="1:21" ht="30.75" customHeight="1">
      <c r="A52" s="48"/>
      <c r="B52" s="1256" t="s">
        <v>18</v>
      </c>
      <c r="C52" s="1257"/>
      <c r="D52" s="66"/>
      <c r="E52" s="1254" t="s">
        <v>19</v>
      </c>
      <c r="F52" s="1254"/>
      <c r="G52" s="1254"/>
      <c r="H52" s="1254"/>
      <c r="I52" s="1254"/>
      <c r="J52" s="1255"/>
      <c r="K52" s="63">
        <v>472</v>
      </c>
      <c r="L52" s="64">
        <v>455</v>
      </c>
      <c r="M52" s="64">
        <v>449</v>
      </c>
      <c r="N52" s="64">
        <v>468</v>
      </c>
      <c r="O52" s="65">
        <v>486</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317</v>
      </c>
      <c r="L53" s="69">
        <v>309</v>
      </c>
      <c r="M53" s="69">
        <v>302</v>
      </c>
      <c r="N53" s="69">
        <v>320</v>
      </c>
      <c r="O53" s="70">
        <v>371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554</v>
      </c>
      <c r="L56" s="80" t="s">
        <v>555</v>
      </c>
      <c r="M56" s="80" t="s">
        <v>556</v>
      </c>
      <c r="N56" s="80" t="s">
        <v>557</v>
      </c>
      <c r="O56" s="81" t="s">
        <v>558</v>
      </c>
      <c r="P56" s="48"/>
      <c r="Q56" s="48"/>
      <c r="R56" s="48"/>
      <c r="S56" s="48"/>
      <c r="T56" s="48"/>
      <c r="U56" s="48"/>
    </row>
    <row r="57" spans="1:21" ht="31.5" customHeight="1">
      <c r="B57" s="1262" t="s">
        <v>24</v>
      </c>
      <c r="C57" s="1263"/>
      <c r="D57" s="1266" t="s">
        <v>25</v>
      </c>
      <c r="E57" s="1267"/>
      <c r="F57" s="1267"/>
      <c r="G57" s="1267"/>
      <c r="H57" s="1267"/>
      <c r="I57" s="1267"/>
      <c r="J57" s="1268"/>
      <c r="K57" s="82" t="s">
        <v>579</v>
      </c>
      <c r="L57" s="83" t="s">
        <v>579</v>
      </c>
      <c r="M57" s="83" t="s">
        <v>579</v>
      </c>
      <c r="N57" s="83" t="s">
        <v>580</v>
      </c>
      <c r="O57" s="84" t="s">
        <v>579</v>
      </c>
    </row>
    <row r="58" spans="1:21" ht="31.5" customHeight="1" thickBot="1">
      <c r="B58" s="1264"/>
      <c r="C58" s="1265"/>
      <c r="D58" s="1269" t="s">
        <v>26</v>
      </c>
      <c r="E58" s="1270"/>
      <c r="F58" s="1270"/>
      <c r="G58" s="1270"/>
      <c r="H58" s="1270"/>
      <c r="I58" s="1270"/>
      <c r="J58" s="1271"/>
      <c r="K58" s="85" t="s">
        <v>579</v>
      </c>
      <c r="L58" s="86" t="s">
        <v>579</v>
      </c>
      <c r="M58" s="86" t="s">
        <v>579</v>
      </c>
      <c r="N58" s="86" t="s">
        <v>579</v>
      </c>
      <c r="O58" s="87" t="s">
        <v>579</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7P+42iAif3yYdi5AcF6m8OoRVWHu8/yDIAyNjvvy8YEUU7X6+hL++MhDBKY1AHTtf3qhGMaeBk5yNcT3aHMnA==" saltValue="RE/vYS+5foqcgw2eAhHF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537</v>
      </c>
      <c r="J40" s="99" t="s">
        <v>538</v>
      </c>
      <c r="K40" s="99" t="s">
        <v>539</v>
      </c>
      <c r="L40" s="99" t="s">
        <v>540</v>
      </c>
      <c r="M40" s="100" t="s">
        <v>541</v>
      </c>
    </row>
    <row r="41" spans="2:13" ht="27.75" customHeight="1">
      <c r="B41" s="1272" t="s">
        <v>29</v>
      </c>
      <c r="C41" s="1273"/>
      <c r="D41" s="101"/>
      <c r="E41" s="1278" t="s">
        <v>30</v>
      </c>
      <c r="F41" s="1278"/>
      <c r="G41" s="1278"/>
      <c r="H41" s="1279"/>
      <c r="I41" s="102">
        <v>6883</v>
      </c>
      <c r="J41" s="103">
        <v>6941</v>
      </c>
      <c r="K41" s="103">
        <v>6915</v>
      </c>
      <c r="L41" s="103">
        <v>6574</v>
      </c>
      <c r="M41" s="104">
        <v>6141</v>
      </c>
    </row>
    <row r="42" spans="2:13" ht="27.75" customHeight="1">
      <c r="B42" s="1274"/>
      <c r="C42" s="1275"/>
      <c r="D42" s="105"/>
      <c r="E42" s="1280" t="s">
        <v>31</v>
      </c>
      <c r="F42" s="1280"/>
      <c r="G42" s="1280"/>
      <c r="H42" s="1281"/>
      <c r="I42" s="106">
        <v>48</v>
      </c>
      <c r="J42" s="107">
        <v>32</v>
      </c>
      <c r="K42" s="107">
        <v>16</v>
      </c>
      <c r="L42" s="107" t="s">
        <v>495</v>
      </c>
      <c r="M42" s="108" t="s">
        <v>495</v>
      </c>
    </row>
    <row r="43" spans="2:13" ht="27.75" customHeight="1">
      <c r="B43" s="1274"/>
      <c r="C43" s="1275"/>
      <c r="D43" s="105"/>
      <c r="E43" s="1280" t="s">
        <v>32</v>
      </c>
      <c r="F43" s="1280"/>
      <c r="G43" s="1280"/>
      <c r="H43" s="1281"/>
      <c r="I43" s="106">
        <v>2400</v>
      </c>
      <c r="J43" s="107">
        <v>2302</v>
      </c>
      <c r="K43" s="107">
        <v>2290</v>
      </c>
      <c r="L43" s="107">
        <v>2181</v>
      </c>
      <c r="M43" s="108">
        <v>2122</v>
      </c>
    </row>
    <row r="44" spans="2:13" ht="27.75" customHeight="1">
      <c r="B44" s="1274"/>
      <c r="C44" s="1275"/>
      <c r="D44" s="105"/>
      <c r="E44" s="1280" t="s">
        <v>33</v>
      </c>
      <c r="F44" s="1280"/>
      <c r="G44" s="1280"/>
      <c r="H44" s="1281"/>
      <c r="I44" s="106">
        <v>12</v>
      </c>
      <c r="J44" s="107">
        <v>44</v>
      </c>
      <c r="K44" s="107">
        <v>240</v>
      </c>
      <c r="L44" s="107">
        <v>467</v>
      </c>
      <c r="M44" s="108">
        <v>582</v>
      </c>
    </row>
    <row r="45" spans="2:13" ht="27.75" customHeight="1">
      <c r="B45" s="1274"/>
      <c r="C45" s="1275"/>
      <c r="D45" s="105"/>
      <c r="E45" s="1280" t="s">
        <v>34</v>
      </c>
      <c r="F45" s="1280"/>
      <c r="G45" s="1280"/>
      <c r="H45" s="1281"/>
      <c r="I45" s="106">
        <v>908</v>
      </c>
      <c r="J45" s="107">
        <v>904</v>
      </c>
      <c r="K45" s="107">
        <v>843</v>
      </c>
      <c r="L45" s="107">
        <v>839</v>
      </c>
      <c r="M45" s="108">
        <v>754</v>
      </c>
    </row>
    <row r="46" spans="2:13" ht="27.75" customHeight="1">
      <c r="B46" s="1274"/>
      <c r="C46" s="1275"/>
      <c r="D46" s="109"/>
      <c r="E46" s="1280" t="s">
        <v>35</v>
      </c>
      <c r="F46" s="1280"/>
      <c r="G46" s="1280"/>
      <c r="H46" s="1281"/>
      <c r="I46" s="106" t="s">
        <v>495</v>
      </c>
      <c r="J46" s="107" t="s">
        <v>495</v>
      </c>
      <c r="K46" s="107" t="s">
        <v>495</v>
      </c>
      <c r="L46" s="107" t="s">
        <v>495</v>
      </c>
      <c r="M46" s="108" t="s">
        <v>495</v>
      </c>
    </row>
    <row r="47" spans="2:13" ht="27.75" customHeight="1">
      <c r="B47" s="1274"/>
      <c r="C47" s="1275"/>
      <c r="D47" s="110"/>
      <c r="E47" s="1282" t="s">
        <v>36</v>
      </c>
      <c r="F47" s="1283"/>
      <c r="G47" s="1283"/>
      <c r="H47" s="1284"/>
      <c r="I47" s="106" t="s">
        <v>495</v>
      </c>
      <c r="J47" s="107" t="s">
        <v>495</v>
      </c>
      <c r="K47" s="107" t="s">
        <v>495</v>
      </c>
      <c r="L47" s="107" t="s">
        <v>495</v>
      </c>
      <c r="M47" s="108" t="s">
        <v>495</v>
      </c>
    </row>
    <row r="48" spans="2:13" ht="27.75" customHeight="1">
      <c r="B48" s="1274"/>
      <c r="C48" s="1275"/>
      <c r="D48" s="105"/>
      <c r="E48" s="1280" t="s">
        <v>37</v>
      </c>
      <c r="F48" s="1280"/>
      <c r="G48" s="1280"/>
      <c r="H48" s="1281"/>
      <c r="I48" s="106" t="s">
        <v>495</v>
      </c>
      <c r="J48" s="107" t="s">
        <v>495</v>
      </c>
      <c r="K48" s="107" t="s">
        <v>495</v>
      </c>
      <c r="L48" s="107" t="s">
        <v>495</v>
      </c>
      <c r="M48" s="108" t="s">
        <v>495</v>
      </c>
    </row>
    <row r="49" spans="2:13" ht="27.75" customHeight="1">
      <c r="B49" s="1276"/>
      <c r="C49" s="1277"/>
      <c r="D49" s="105"/>
      <c r="E49" s="1280" t="s">
        <v>38</v>
      </c>
      <c r="F49" s="1280"/>
      <c r="G49" s="1280"/>
      <c r="H49" s="1281"/>
      <c r="I49" s="106" t="s">
        <v>495</v>
      </c>
      <c r="J49" s="107" t="s">
        <v>495</v>
      </c>
      <c r="K49" s="107" t="s">
        <v>495</v>
      </c>
      <c r="L49" s="107" t="s">
        <v>495</v>
      </c>
      <c r="M49" s="108" t="s">
        <v>495</v>
      </c>
    </row>
    <row r="50" spans="2:13" ht="27.75" customHeight="1">
      <c r="B50" s="1285" t="s">
        <v>39</v>
      </c>
      <c r="C50" s="1286"/>
      <c r="D50" s="111"/>
      <c r="E50" s="1280" t="s">
        <v>40</v>
      </c>
      <c r="F50" s="1280"/>
      <c r="G50" s="1280"/>
      <c r="H50" s="1281"/>
      <c r="I50" s="106">
        <v>1655</v>
      </c>
      <c r="J50" s="107">
        <v>1746</v>
      </c>
      <c r="K50" s="107">
        <v>1798</v>
      </c>
      <c r="L50" s="107">
        <v>1793</v>
      </c>
      <c r="M50" s="108">
        <v>2024</v>
      </c>
    </row>
    <row r="51" spans="2:13" ht="27.75" customHeight="1">
      <c r="B51" s="1274"/>
      <c r="C51" s="1275"/>
      <c r="D51" s="105"/>
      <c r="E51" s="1280" t="s">
        <v>41</v>
      </c>
      <c r="F51" s="1280"/>
      <c r="G51" s="1280"/>
      <c r="H51" s="1281"/>
      <c r="I51" s="106" t="s">
        <v>495</v>
      </c>
      <c r="J51" s="107" t="s">
        <v>495</v>
      </c>
      <c r="K51" s="107" t="s">
        <v>495</v>
      </c>
      <c r="L51" s="107" t="s">
        <v>495</v>
      </c>
      <c r="M51" s="108" t="s">
        <v>495</v>
      </c>
    </row>
    <row r="52" spans="2:13" ht="27.75" customHeight="1">
      <c r="B52" s="1276"/>
      <c r="C52" s="1277"/>
      <c r="D52" s="105"/>
      <c r="E52" s="1280" t="s">
        <v>42</v>
      </c>
      <c r="F52" s="1280"/>
      <c r="G52" s="1280"/>
      <c r="H52" s="1281"/>
      <c r="I52" s="106">
        <v>6135</v>
      </c>
      <c r="J52" s="107">
        <v>6069</v>
      </c>
      <c r="K52" s="107">
        <v>5963</v>
      </c>
      <c r="L52" s="107">
        <v>5779</v>
      </c>
      <c r="M52" s="108">
        <v>5640</v>
      </c>
    </row>
    <row r="53" spans="2:13" ht="27.75" customHeight="1" thickBot="1">
      <c r="B53" s="1287" t="s">
        <v>43</v>
      </c>
      <c r="C53" s="1288"/>
      <c r="D53" s="112"/>
      <c r="E53" s="1289" t="s">
        <v>44</v>
      </c>
      <c r="F53" s="1289"/>
      <c r="G53" s="1289"/>
      <c r="H53" s="1290"/>
      <c r="I53" s="113">
        <v>2463</v>
      </c>
      <c r="J53" s="114">
        <v>2408</v>
      </c>
      <c r="K53" s="114">
        <v>2542</v>
      </c>
      <c r="L53" s="114">
        <v>2489</v>
      </c>
      <c r="M53" s="115">
        <v>1935</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hDJ2EzewxyghxhphIvv0C8gdczbRfXJbaTlLKcOtJmupC9ipC71w3Zhs1US0u7ZBWomjxX4DeewOomc0LBHcQ==" saltValue="axO1RLTuHyLXirakX0ka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539</v>
      </c>
      <c r="G54" s="124" t="s">
        <v>540</v>
      </c>
      <c r="H54" s="125" t="s">
        <v>541</v>
      </c>
    </row>
    <row r="55" spans="2:8" ht="52.5" customHeight="1">
      <c r="B55" s="126"/>
      <c r="C55" s="1299" t="s">
        <v>47</v>
      </c>
      <c r="D55" s="1299"/>
      <c r="E55" s="1300"/>
      <c r="F55" s="127">
        <v>503</v>
      </c>
      <c r="G55" s="127">
        <v>413</v>
      </c>
      <c r="H55" s="128">
        <v>648</v>
      </c>
    </row>
    <row r="56" spans="2:8" ht="52.5" customHeight="1">
      <c r="B56" s="129"/>
      <c r="C56" s="1301" t="s">
        <v>48</v>
      </c>
      <c r="D56" s="1301"/>
      <c r="E56" s="1302"/>
      <c r="F56" s="130">
        <v>149</v>
      </c>
      <c r="G56" s="130">
        <v>149</v>
      </c>
      <c r="H56" s="131">
        <v>150</v>
      </c>
    </row>
    <row r="57" spans="2:8" ht="53.25" customHeight="1">
      <c r="B57" s="129"/>
      <c r="C57" s="1303" t="s">
        <v>49</v>
      </c>
      <c r="D57" s="1303"/>
      <c r="E57" s="1304"/>
      <c r="F57" s="132">
        <v>748</v>
      </c>
      <c r="G57" s="132">
        <v>785</v>
      </c>
      <c r="H57" s="133">
        <v>781</v>
      </c>
    </row>
    <row r="58" spans="2:8" ht="45.75" customHeight="1">
      <c r="B58" s="134"/>
      <c r="C58" s="1291" t="s">
        <v>567</v>
      </c>
      <c r="D58" s="1292"/>
      <c r="E58" s="1293"/>
      <c r="F58" s="135">
        <v>524</v>
      </c>
      <c r="G58" s="135">
        <v>524</v>
      </c>
      <c r="H58" s="136">
        <v>524</v>
      </c>
    </row>
    <row r="59" spans="2:8" ht="45.75" customHeight="1">
      <c r="B59" s="134"/>
      <c r="C59" s="1291" t="s">
        <v>568</v>
      </c>
      <c r="D59" s="1292"/>
      <c r="E59" s="1293"/>
      <c r="F59" s="135">
        <v>83</v>
      </c>
      <c r="G59" s="135">
        <v>119</v>
      </c>
      <c r="H59" s="136">
        <v>112</v>
      </c>
    </row>
    <row r="60" spans="2:8" ht="45.75" customHeight="1">
      <c r="B60" s="134"/>
      <c r="C60" s="1291" t="s">
        <v>569</v>
      </c>
      <c r="D60" s="1292"/>
      <c r="E60" s="1293"/>
      <c r="F60" s="135">
        <v>85</v>
      </c>
      <c r="G60" s="135">
        <v>88</v>
      </c>
      <c r="H60" s="136">
        <v>93</v>
      </c>
    </row>
    <row r="61" spans="2:8" ht="45.75" customHeight="1">
      <c r="B61" s="134"/>
      <c r="C61" s="1291" t="s">
        <v>570</v>
      </c>
      <c r="D61" s="1292"/>
      <c r="E61" s="1293"/>
      <c r="F61" s="135">
        <v>45</v>
      </c>
      <c r="G61" s="135">
        <v>43</v>
      </c>
      <c r="H61" s="136">
        <v>41</v>
      </c>
    </row>
    <row r="62" spans="2:8" ht="45.75" customHeight="1" thickBot="1">
      <c r="B62" s="137"/>
      <c r="C62" s="1294" t="s">
        <v>571</v>
      </c>
      <c r="D62" s="1295"/>
      <c r="E62" s="1296"/>
      <c r="F62" s="138">
        <v>11</v>
      </c>
      <c r="G62" s="138">
        <v>11</v>
      </c>
      <c r="H62" s="139">
        <v>11</v>
      </c>
    </row>
    <row r="63" spans="2:8" ht="52.5" customHeight="1" thickBot="1">
      <c r="B63" s="140"/>
      <c r="C63" s="1297" t="s">
        <v>50</v>
      </c>
      <c r="D63" s="1297"/>
      <c r="E63" s="1298"/>
      <c r="F63" s="141">
        <v>1400</v>
      </c>
      <c r="G63" s="141">
        <v>1348</v>
      </c>
      <c r="H63" s="142">
        <v>1579</v>
      </c>
    </row>
    <row r="64" spans="2:8" ht="15" customHeight="1"/>
    <row r="65" ht="0" hidden="1" customHeight="1"/>
    <row r="66" ht="0" hidden="1" customHeight="1"/>
  </sheetData>
  <sheetProtection algorithmName="SHA-512" hashValue="lTWRET9jZs5UHiNTKETw+UUV0hRjZ9+waeXZnUjejkBhxPvER7p0K3kdRIuRzYsJYaZU9TTibjh2FiqnRPOuBg==" saltValue="gTsjYy14aQlF7TLfPA5Y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593</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587</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18" t="s">
        <v>596</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5">
      <c r="B44" s="386"/>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5">
      <c r="B45" s="386"/>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5">
      <c r="B46" s="386"/>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5">
      <c r="B47" s="386"/>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586</v>
      </c>
    </row>
    <row r="50" spans="1:109" ht="13.5">
      <c r="B50" s="386"/>
      <c r="G50" s="1310"/>
      <c r="H50" s="1310"/>
      <c r="I50" s="1310"/>
      <c r="J50" s="1310"/>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7" t="s">
        <v>537</v>
      </c>
      <c r="BQ50" s="1307"/>
      <c r="BR50" s="1307"/>
      <c r="BS50" s="1307"/>
      <c r="BT50" s="1307"/>
      <c r="BU50" s="1307"/>
      <c r="BV50" s="1307"/>
      <c r="BW50" s="1307"/>
      <c r="BX50" s="1307" t="s">
        <v>538</v>
      </c>
      <c r="BY50" s="1307"/>
      <c r="BZ50" s="1307"/>
      <c r="CA50" s="1307"/>
      <c r="CB50" s="1307"/>
      <c r="CC50" s="1307"/>
      <c r="CD50" s="1307"/>
      <c r="CE50" s="1307"/>
      <c r="CF50" s="1307" t="s">
        <v>539</v>
      </c>
      <c r="CG50" s="1307"/>
      <c r="CH50" s="1307"/>
      <c r="CI50" s="1307"/>
      <c r="CJ50" s="1307"/>
      <c r="CK50" s="1307"/>
      <c r="CL50" s="1307"/>
      <c r="CM50" s="1307"/>
      <c r="CN50" s="1307" t="s">
        <v>540</v>
      </c>
      <c r="CO50" s="1307"/>
      <c r="CP50" s="1307"/>
      <c r="CQ50" s="1307"/>
      <c r="CR50" s="1307"/>
      <c r="CS50" s="1307"/>
      <c r="CT50" s="1307"/>
      <c r="CU50" s="1307"/>
      <c r="CV50" s="1307" t="s">
        <v>541</v>
      </c>
      <c r="CW50" s="1307"/>
      <c r="CX50" s="1307"/>
      <c r="CY50" s="1307"/>
      <c r="CZ50" s="1307"/>
      <c r="DA50" s="1307"/>
      <c r="DB50" s="1307"/>
      <c r="DC50" s="1307"/>
    </row>
    <row r="51" spans="1:109" ht="13.5" customHeight="1">
      <c r="B51" s="386"/>
      <c r="G51" s="1316"/>
      <c r="H51" s="1316"/>
      <c r="I51" s="1317"/>
      <c r="J51" s="1317"/>
      <c r="K51" s="1309"/>
      <c r="L51" s="1309"/>
      <c r="M51" s="1309"/>
      <c r="N51" s="1309"/>
      <c r="AM51" s="393"/>
      <c r="AN51" s="1308" t="s">
        <v>585</v>
      </c>
      <c r="AO51" s="1308"/>
      <c r="AP51" s="1308"/>
      <c r="AQ51" s="1308"/>
      <c r="AR51" s="1308"/>
      <c r="AS51" s="1308"/>
      <c r="AT51" s="1308"/>
      <c r="AU51" s="1308"/>
      <c r="AV51" s="1308"/>
      <c r="AW51" s="1308"/>
      <c r="AX51" s="1308"/>
      <c r="AY51" s="1308"/>
      <c r="AZ51" s="1308"/>
      <c r="BA51" s="1308"/>
      <c r="BB51" s="1308" t="s">
        <v>582</v>
      </c>
      <c r="BC51" s="1308"/>
      <c r="BD51" s="1308"/>
      <c r="BE51" s="1308"/>
      <c r="BF51" s="1308"/>
      <c r="BG51" s="1308"/>
      <c r="BH51" s="1308"/>
      <c r="BI51" s="1308"/>
      <c r="BJ51" s="1308"/>
      <c r="BK51" s="1308"/>
      <c r="BL51" s="1308"/>
      <c r="BM51" s="1308"/>
      <c r="BN51" s="1308"/>
      <c r="BO51" s="1308"/>
      <c r="BP51" s="1327"/>
      <c r="BQ51" s="1305"/>
      <c r="BR51" s="1305"/>
      <c r="BS51" s="1305"/>
      <c r="BT51" s="1305"/>
      <c r="BU51" s="1305"/>
      <c r="BV51" s="1305"/>
      <c r="BW51" s="1305"/>
      <c r="BX51" s="1327"/>
      <c r="BY51" s="1305"/>
      <c r="BZ51" s="1305"/>
      <c r="CA51" s="1305"/>
      <c r="CB51" s="1305"/>
      <c r="CC51" s="1305"/>
      <c r="CD51" s="1305"/>
      <c r="CE51" s="1305"/>
      <c r="CF51" s="1305">
        <v>80.099999999999994</v>
      </c>
      <c r="CG51" s="1305"/>
      <c r="CH51" s="1305"/>
      <c r="CI51" s="1305"/>
      <c r="CJ51" s="1305"/>
      <c r="CK51" s="1305"/>
      <c r="CL51" s="1305"/>
      <c r="CM51" s="1305"/>
      <c r="CN51" s="1305">
        <v>79.400000000000006</v>
      </c>
      <c r="CO51" s="1305"/>
      <c r="CP51" s="1305"/>
      <c r="CQ51" s="1305"/>
      <c r="CR51" s="1305"/>
      <c r="CS51" s="1305"/>
      <c r="CT51" s="1305"/>
      <c r="CU51" s="1305"/>
      <c r="CV51" s="1305">
        <v>61.3</v>
      </c>
      <c r="CW51" s="1305"/>
      <c r="CX51" s="1305"/>
      <c r="CY51" s="1305"/>
      <c r="CZ51" s="1305"/>
      <c r="DA51" s="1305"/>
      <c r="DB51" s="1305"/>
      <c r="DC51" s="1305"/>
    </row>
    <row r="52" spans="1:109" ht="13.5">
      <c r="B52" s="386"/>
      <c r="G52" s="1316"/>
      <c r="H52" s="1316"/>
      <c r="I52" s="1317"/>
      <c r="J52" s="1317"/>
      <c r="K52" s="1309"/>
      <c r="L52" s="1309"/>
      <c r="M52" s="1309"/>
      <c r="N52" s="1309"/>
      <c r="AM52" s="39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c r="A53" s="401"/>
      <c r="B53" s="386"/>
      <c r="G53" s="1316"/>
      <c r="H53" s="1316"/>
      <c r="I53" s="1310"/>
      <c r="J53" s="1310"/>
      <c r="K53" s="1309"/>
      <c r="L53" s="1309"/>
      <c r="M53" s="1309"/>
      <c r="N53" s="1309"/>
      <c r="AM53" s="393"/>
      <c r="AN53" s="1308"/>
      <c r="AO53" s="1308"/>
      <c r="AP53" s="1308"/>
      <c r="AQ53" s="1308"/>
      <c r="AR53" s="1308"/>
      <c r="AS53" s="1308"/>
      <c r="AT53" s="1308"/>
      <c r="AU53" s="1308"/>
      <c r="AV53" s="1308"/>
      <c r="AW53" s="1308"/>
      <c r="AX53" s="1308"/>
      <c r="AY53" s="1308"/>
      <c r="AZ53" s="1308"/>
      <c r="BA53" s="1308"/>
      <c r="BB53" s="1308" t="s">
        <v>592</v>
      </c>
      <c r="BC53" s="1308"/>
      <c r="BD53" s="1308"/>
      <c r="BE53" s="1308"/>
      <c r="BF53" s="1308"/>
      <c r="BG53" s="1308"/>
      <c r="BH53" s="1308"/>
      <c r="BI53" s="1308"/>
      <c r="BJ53" s="1308"/>
      <c r="BK53" s="1308"/>
      <c r="BL53" s="1308"/>
      <c r="BM53" s="1308"/>
      <c r="BN53" s="1308"/>
      <c r="BO53" s="1308"/>
      <c r="BP53" s="1327"/>
      <c r="BQ53" s="1305"/>
      <c r="BR53" s="1305"/>
      <c r="BS53" s="1305"/>
      <c r="BT53" s="1305"/>
      <c r="BU53" s="1305"/>
      <c r="BV53" s="1305"/>
      <c r="BW53" s="1305"/>
      <c r="BX53" s="1327"/>
      <c r="BY53" s="1305"/>
      <c r="BZ53" s="1305"/>
      <c r="CA53" s="1305"/>
      <c r="CB53" s="1305"/>
      <c r="CC53" s="1305"/>
      <c r="CD53" s="1305"/>
      <c r="CE53" s="1305"/>
      <c r="CF53" s="1305">
        <v>58.8</v>
      </c>
      <c r="CG53" s="1305"/>
      <c r="CH53" s="1305"/>
      <c r="CI53" s="1305"/>
      <c r="CJ53" s="1305"/>
      <c r="CK53" s="1305"/>
      <c r="CL53" s="1305"/>
      <c r="CM53" s="1305"/>
      <c r="CN53" s="1305">
        <v>60.2</v>
      </c>
      <c r="CO53" s="1305"/>
      <c r="CP53" s="1305"/>
      <c r="CQ53" s="1305"/>
      <c r="CR53" s="1305"/>
      <c r="CS53" s="1305"/>
      <c r="CT53" s="1305"/>
      <c r="CU53" s="1305"/>
      <c r="CV53" s="1305">
        <v>62.2</v>
      </c>
      <c r="CW53" s="1305"/>
      <c r="CX53" s="1305"/>
      <c r="CY53" s="1305"/>
      <c r="CZ53" s="1305"/>
      <c r="DA53" s="1305"/>
      <c r="DB53" s="1305"/>
      <c r="DC53" s="1305"/>
    </row>
    <row r="54" spans="1:109" ht="13.5">
      <c r="A54" s="401"/>
      <c r="B54" s="386"/>
      <c r="G54" s="1316"/>
      <c r="H54" s="1316"/>
      <c r="I54" s="1310"/>
      <c r="J54" s="1310"/>
      <c r="K54" s="1309"/>
      <c r="L54" s="1309"/>
      <c r="M54" s="1309"/>
      <c r="N54" s="1309"/>
      <c r="AM54" s="39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c r="A55" s="401"/>
      <c r="B55" s="386"/>
      <c r="G55" s="1310"/>
      <c r="H55" s="1310"/>
      <c r="I55" s="1310"/>
      <c r="J55" s="1310"/>
      <c r="K55" s="1309"/>
      <c r="L55" s="1309"/>
      <c r="M55" s="1309"/>
      <c r="N55" s="1309"/>
      <c r="AN55" s="1307" t="s">
        <v>591</v>
      </c>
      <c r="AO55" s="1307"/>
      <c r="AP55" s="1307"/>
      <c r="AQ55" s="1307"/>
      <c r="AR55" s="1307"/>
      <c r="AS55" s="1307"/>
      <c r="AT55" s="1307"/>
      <c r="AU55" s="1307"/>
      <c r="AV55" s="1307"/>
      <c r="AW55" s="1307"/>
      <c r="AX55" s="1307"/>
      <c r="AY55" s="1307"/>
      <c r="AZ55" s="1307"/>
      <c r="BA55" s="1307"/>
      <c r="BB55" s="1308" t="s">
        <v>590</v>
      </c>
      <c r="BC55" s="1308"/>
      <c r="BD55" s="1308"/>
      <c r="BE55" s="1308"/>
      <c r="BF55" s="1308"/>
      <c r="BG55" s="1308"/>
      <c r="BH55" s="1308"/>
      <c r="BI55" s="1308"/>
      <c r="BJ55" s="1308"/>
      <c r="BK55" s="1308"/>
      <c r="BL55" s="1308"/>
      <c r="BM55" s="1308"/>
      <c r="BN55" s="1308"/>
      <c r="BO55" s="1308"/>
      <c r="BP55" s="1327"/>
      <c r="BQ55" s="1305"/>
      <c r="BR55" s="1305"/>
      <c r="BS55" s="1305"/>
      <c r="BT55" s="1305"/>
      <c r="BU55" s="1305"/>
      <c r="BV55" s="1305"/>
      <c r="BW55" s="1305"/>
      <c r="BX55" s="1327"/>
      <c r="BY55" s="1305"/>
      <c r="BZ55" s="1305"/>
      <c r="CA55" s="1305"/>
      <c r="CB55" s="1305"/>
      <c r="CC55" s="1305"/>
      <c r="CD55" s="1305"/>
      <c r="CE55" s="1305"/>
      <c r="CF55" s="1305">
        <v>38.5</v>
      </c>
      <c r="CG55" s="1305"/>
      <c r="CH55" s="1305"/>
      <c r="CI55" s="1305"/>
      <c r="CJ55" s="1305"/>
      <c r="CK55" s="1305"/>
      <c r="CL55" s="1305"/>
      <c r="CM55" s="1305"/>
      <c r="CN55" s="1305">
        <v>32.799999999999997</v>
      </c>
      <c r="CO55" s="1305"/>
      <c r="CP55" s="1305"/>
      <c r="CQ55" s="1305"/>
      <c r="CR55" s="1305"/>
      <c r="CS55" s="1305"/>
      <c r="CT55" s="1305"/>
      <c r="CU55" s="1305"/>
      <c r="CV55" s="1305">
        <v>20.9</v>
      </c>
      <c r="CW55" s="1305"/>
      <c r="CX55" s="1305"/>
      <c r="CY55" s="1305"/>
      <c r="CZ55" s="1305"/>
      <c r="DA55" s="1305"/>
      <c r="DB55" s="1305"/>
      <c r="DC55" s="1305"/>
    </row>
    <row r="56" spans="1:109" ht="13.5">
      <c r="A56" s="401"/>
      <c r="B56" s="386"/>
      <c r="G56" s="1310"/>
      <c r="H56" s="1310"/>
      <c r="I56" s="1310"/>
      <c r="J56" s="1310"/>
      <c r="K56" s="1309"/>
      <c r="L56" s="1309"/>
      <c r="M56" s="1309"/>
      <c r="N56" s="1309"/>
      <c r="AN56" s="1307"/>
      <c r="AO56" s="1307"/>
      <c r="AP56" s="1307"/>
      <c r="AQ56" s="1307"/>
      <c r="AR56" s="1307"/>
      <c r="AS56" s="1307"/>
      <c r="AT56" s="1307"/>
      <c r="AU56" s="1307"/>
      <c r="AV56" s="1307"/>
      <c r="AW56" s="1307"/>
      <c r="AX56" s="1307"/>
      <c r="AY56" s="1307"/>
      <c r="AZ56" s="1307"/>
      <c r="BA56" s="1307"/>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c r="B57" s="407"/>
      <c r="G57" s="1310"/>
      <c r="H57" s="1310"/>
      <c r="I57" s="1311"/>
      <c r="J57" s="1311"/>
      <c r="K57" s="1309"/>
      <c r="L57" s="1309"/>
      <c r="M57" s="1309"/>
      <c r="N57" s="1309"/>
      <c r="AM57" s="385"/>
      <c r="AN57" s="1307"/>
      <c r="AO57" s="1307"/>
      <c r="AP57" s="1307"/>
      <c r="AQ57" s="1307"/>
      <c r="AR57" s="1307"/>
      <c r="AS57" s="1307"/>
      <c r="AT57" s="1307"/>
      <c r="AU57" s="1307"/>
      <c r="AV57" s="1307"/>
      <c r="AW57" s="1307"/>
      <c r="AX57" s="1307"/>
      <c r="AY57" s="1307"/>
      <c r="AZ57" s="1307"/>
      <c r="BA57" s="1307"/>
      <c r="BB57" s="1308" t="s">
        <v>589</v>
      </c>
      <c r="BC57" s="1308"/>
      <c r="BD57" s="1308"/>
      <c r="BE57" s="1308"/>
      <c r="BF57" s="1308"/>
      <c r="BG57" s="1308"/>
      <c r="BH57" s="1308"/>
      <c r="BI57" s="1308"/>
      <c r="BJ57" s="1308"/>
      <c r="BK57" s="1308"/>
      <c r="BL57" s="1308"/>
      <c r="BM57" s="1308"/>
      <c r="BN57" s="1308"/>
      <c r="BO57" s="1308"/>
      <c r="BP57" s="1327"/>
      <c r="BQ57" s="1305"/>
      <c r="BR57" s="1305"/>
      <c r="BS57" s="1305"/>
      <c r="BT57" s="1305"/>
      <c r="BU57" s="1305"/>
      <c r="BV57" s="1305"/>
      <c r="BW57" s="1305"/>
      <c r="BX57" s="1327"/>
      <c r="BY57" s="1305"/>
      <c r="BZ57" s="1305"/>
      <c r="CA57" s="1305"/>
      <c r="CB57" s="1305"/>
      <c r="CC57" s="1305"/>
      <c r="CD57" s="1305"/>
      <c r="CE57" s="1305"/>
      <c r="CF57" s="1305">
        <v>57.6</v>
      </c>
      <c r="CG57" s="1305"/>
      <c r="CH57" s="1305"/>
      <c r="CI57" s="1305"/>
      <c r="CJ57" s="1305"/>
      <c r="CK57" s="1305"/>
      <c r="CL57" s="1305"/>
      <c r="CM57" s="1305"/>
      <c r="CN57" s="1305">
        <v>58.9</v>
      </c>
      <c r="CO57" s="1305"/>
      <c r="CP57" s="1305"/>
      <c r="CQ57" s="1305"/>
      <c r="CR57" s="1305"/>
      <c r="CS57" s="1305"/>
      <c r="CT57" s="1305"/>
      <c r="CU57" s="1305"/>
      <c r="CV57" s="1305">
        <v>60.2</v>
      </c>
      <c r="CW57" s="1305"/>
      <c r="CX57" s="1305"/>
      <c r="CY57" s="1305"/>
      <c r="CZ57" s="1305"/>
      <c r="DA57" s="1305"/>
      <c r="DB57" s="1305"/>
      <c r="DC57" s="1305"/>
      <c r="DD57" s="412"/>
      <c r="DE57" s="407"/>
    </row>
    <row r="58" spans="1:109" s="401" customFormat="1" ht="13.5">
      <c r="A58" s="385"/>
      <c r="B58" s="407"/>
      <c r="G58" s="1310"/>
      <c r="H58" s="1310"/>
      <c r="I58" s="1311"/>
      <c r="J58" s="1311"/>
      <c r="K58" s="1309"/>
      <c r="L58" s="1309"/>
      <c r="M58" s="1309"/>
      <c r="N58" s="1309"/>
      <c r="AM58" s="385"/>
      <c r="AN58" s="1307"/>
      <c r="AO58" s="1307"/>
      <c r="AP58" s="1307"/>
      <c r="AQ58" s="1307"/>
      <c r="AR58" s="1307"/>
      <c r="AS58" s="1307"/>
      <c r="AT58" s="1307"/>
      <c r="AU58" s="1307"/>
      <c r="AV58" s="1307"/>
      <c r="AW58" s="1307"/>
      <c r="AX58" s="1307"/>
      <c r="AY58" s="1307"/>
      <c r="AZ58" s="1307"/>
      <c r="BA58" s="1307"/>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588</v>
      </c>
    </row>
    <row r="64" spans="1:109" ht="13.5">
      <c r="B64" s="386"/>
      <c r="G64" s="402"/>
      <c r="I64" s="404"/>
      <c r="J64" s="404"/>
      <c r="K64" s="404"/>
      <c r="L64" s="404"/>
      <c r="M64" s="404"/>
      <c r="N64" s="403"/>
      <c r="AM64" s="402"/>
      <c r="AN64" s="402" t="s">
        <v>587</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18" t="s">
        <v>597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5">
      <c r="B66" s="386"/>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5">
      <c r="B67" s="386"/>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5">
      <c r="B68" s="386"/>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5">
      <c r="B69" s="386"/>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586</v>
      </c>
    </row>
    <row r="72" spans="2:107" ht="13.5">
      <c r="B72" s="386"/>
      <c r="G72" s="1310"/>
      <c r="H72" s="1310"/>
      <c r="I72" s="1310"/>
      <c r="J72" s="1310"/>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7" t="s">
        <v>537</v>
      </c>
      <c r="BQ72" s="1307"/>
      <c r="BR72" s="1307"/>
      <c r="BS72" s="1307"/>
      <c r="BT72" s="1307"/>
      <c r="BU72" s="1307"/>
      <c r="BV72" s="1307"/>
      <c r="BW72" s="1307"/>
      <c r="BX72" s="1307" t="s">
        <v>538</v>
      </c>
      <c r="BY72" s="1307"/>
      <c r="BZ72" s="1307"/>
      <c r="CA72" s="1307"/>
      <c r="CB72" s="1307"/>
      <c r="CC72" s="1307"/>
      <c r="CD72" s="1307"/>
      <c r="CE72" s="1307"/>
      <c r="CF72" s="1307" t="s">
        <v>539</v>
      </c>
      <c r="CG72" s="1307"/>
      <c r="CH72" s="1307"/>
      <c r="CI72" s="1307"/>
      <c r="CJ72" s="1307"/>
      <c r="CK72" s="1307"/>
      <c r="CL72" s="1307"/>
      <c r="CM72" s="1307"/>
      <c r="CN72" s="1307" t="s">
        <v>540</v>
      </c>
      <c r="CO72" s="1307"/>
      <c r="CP72" s="1307"/>
      <c r="CQ72" s="1307"/>
      <c r="CR72" s="1307"/>
      <c r="CS72" s="1307"/>
      <c r="CT72" s="1307"/>
      <c r="CU72" s="1307"/>
      <c r="CV72" s="1307" t="s">
        <v>541</v>
      </c>
      <c r="CW72" s="1307"/>
      <c r="CX72" s="1307"/>
      <c r="CY72" s="1307"/>
      <c r="CZ72" s="1307"/>
      <c r="DA72" s="1307"/>
      <c r="DB72" s="1307"/>
      <c r="DC72" s="1307"/>
    </row>
    <row r="73" spans="2:107" ht="13.5">
      <c r="B73" s="386"/>
      <c r="G73" s="1316"/>
      <c r="H73" s="1316"/>
      <c r="I73" s="1316"/>
      <c r="J73" s="1316"/>
      <c r="K73" s="1306"/>
      <c r="L73" s="1306"/>
      <c r="M73" s="1306"/>
      <c r="N73" s="1306"/>
      <c r="AM73" s="393"/>
      <c r="AN73" s="1308" t="s">
        <v>585</v>
      </c>
      <c r="AO73" s="1308"/>
      <c r="AP73" s="1308"/>
      <c r="AQ73" s="1308"/>
      <c r="AR73" s="1308"/>
      <c r="AS73" s="1308"/>
      <c r="AT73" s="1308"/>
      <c r="AU73" s="1308"/>
      <c r="AV73" s="1308"/>
      <c r="AW73" s="1308"/>
      <c r="AX73" s="1308"/>
      <c r="AY73" s="1308"/>
      <c r="AZ73" s="1308"/>
      <c r="BA73" s="1308"/>
      <c r="BB73" s="1308" t="s">
        <v>582</v>
      </c>
      <c r="BC73" s="1308"/>
      <c r="BD73" s="1308"/>
      <c r="BE73" s="1308"/>
      <c r="BF73" s="1308"/>
      <c r="BG73" s="1308"/>
      <c r="BH73" s="1308"/>
      <c r="BI73" s="1308"/>
      <c r="BJ73" s="1308"/>
      <c r="BK73" s="1308"/>
      <c r="BL73" s="1308"/>
      <c r="BM73" s="1308"/>
      <c r="BN73" s="1308"/>
      <c r="BO73" s="1308"/>
      <c r="BP73" s="1305">
        <v>80.8</v>
      </c>
      <c r="BQ73" s="1305"/>
      <c r="BR73" s="1305"/>
      <c r="BS73" s="1305"/>
      <c r="BT73" s="1305"/>
      <c r="BU73" s="1305"/>
      <c r="BV73" s="1305"/>
      <c r="BW73" s="1305"/>
      <c r="BX73" s="1305">
        <v>74.099999999999994</v>
      </c>
      <c r="BY73" s="1305"/>
      <c r="BZ73" s="1305"/>
      <c r="CA73" s="1305"/>
      <c r="CB73" s="1305"/>
      <c r="CC73" s="1305"/>
      <c r="CD73" s="1305"/>
      <c r="CE73" s="1305"/>
      <c r="CF73" s="1305">
        <v>80.099999999999994</v>
      </c>
      <c r="CG73" s="1305"/>
      <c r="CH73" s="1305"/>
      <c r="CI73" s="1305"/>
      <c r="CJ73" s="1305"/>
      <c r="CK73" s="1305"/>
      <c r="CL73" s="1305"/>
      <c r="CM73" s="1305"/>
      <c r="CN73" s="1305">
        <v>79.400000000000006</v>
      </c>
      <c r="CO73" s="1305"/>
      <c r="CP73" s="1305"/>
      <c r="CQ73" s="1305"/>
      <c r="CR73" s="1305"/>
      <c r="CS73" s="1305"/>
      <c r="CT73" s="1305"/>
      <c r="CU73" s="1305"/>
      <c r="CV73" s="1305">
        <v>61.3</v>
      </c>
      <c r="CW73" s="1305"/>
      <c r="CX73" s="1305"/>
      <c r="CY73" s="1305"/>
      <c r="CZ73" s="1305"/>
      <c r="DA73" s="1305"/>
      <c r="DB73" s="1305"/>
      <c r="DC73" s="1305"/>
    </row>
    <row r="74" spans="2:107" ht="13.5">
      <c r="B74" s="386"/>
      <c r="G74" s="1316"/>
      <c r="H74" s="1316"/>
      <c r="I74" s="1316"/>
      <c r="J74" s="1316"/>
      <c r="K74" s="1306"/>
      <c r="L74" s="1306"/>
      <c r="M74" s="1306"/>
      <c r="N74" s="1306"/>
      <c r="AM74" s="39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c r="B75" s="386"/>
      <c r="G75" s="1316"/>
      <c r="H75" s="1316"/>
      <c r="I75" s="1310"/>
      <c r="J75" s="1310"/>
      <c r="K75" s="1309"/>
      <c r="L75" s="1309"/>
      <c r="M75" s="1309"/>
      <c r="N75" s="1309"/>
      <c r="AM75" s="393"/>
      <c r="AN75" s="1308"/>
      <c r="AO75" s="1308"/>
      <c r="AP75" s="1308"/>
      <c r="AQ75" s="1308"/>
      <c r="AR75" s="1308"/>
      <c r="AS75" s="1308"/>
      <c r="AT75" s="1308"/>
      <c r="AU75" s="1308"/>
      <c r="AV75" s="1308"/>
      <c r="AW75" s="1308"/>
      <c r="AX75" s="1308"/>
      <c r="AY75" s="1308"/>
      <c r="AZ75" s="1308"/>
      <c r="BA75" s="1308"/>
      <c r="BB75" s="1308" t="s">
        <v>584</v>
      </c>
      <c r="BC75" s="1308"/>
      <c r="BD75" s="1308"/>
      <c r="BE75" s="1308"/>
      <c r="BF75" s="1308"/>
      <c r="BG75" s="1308"/>
      <c r="BH75" s="1308"/>
      <c r="BI75" s="1308"/>
      <c r="BJ75" s="1308"/>
      <c r="BK75" s="1308"/>
      <c r="BL75" s="1308"/>
      <c r="BM75" s="1308"/>
      <c r="BN75" s="1308"/>
      <c r="BO75" s="1308"/>
      <c r="BP75" s="1305">
        <v>11.2</v>
      </c>
      <c r="BQ75" s="1305"/>
      <c r="BR75" s="1305"/>
      <c r="BS75" s="1305"/>
      <c r="BT75" s="1305"/>
      <c r="BU75" s="1305"/>
      <c r="BV75" s="1305"/>
      <c r="BW75" s="1305"/>
      <c r="BX75" s="1305">
        <v>10.3</v>
      </c>
      <c r="BY75" s="1305"/>
      <c r="BZ75" s="1305"/>
      <c r="CA75" s="1305"/>
      <c r="CB75" s="1305"/>
      <c r="CC75" s="1305"/>
      <c r="CD75" s="1305"/>
      <c r="CE75" s="1305"/>
      <c r="CF75" s="1305">
        <v>9.8000000000000007</v>
      </c>
      <c r="CG75" s="1305"/>
      <c r="CH75" s="1305"/>
      <c r="CI75" s="1305"/>
      <c r="CJ75" s="1305"/>
      <c r="CK75" s="1305"/>
      <c r="CL75" s="1305"/>
      <c r="CM75" s="1305"/>
      <c r="CN75" s="1305">
        <v>9.6999999999999993</v>
      </c>
      <c r="CO75" s="1305"/>
      <c r="CP75" s="1305"/>
      <c r="CQ75" s="1305"/>
      <c r="CR75" s="1305"/>
      <c r="CS75" s="1305"/>
      <c r="CT75" s="1305"/>
      <c r="CU75" s="1305"/>
      <c r="CV75" s="1305">
        <v>10.5</v>
      </c>
      <c r="CW75" s="1305"/>
      <c r="CX75" s="1305"/>
      <c r="CY75" s="1305"/>
      <c r="CZ75" s="1305"/>
      <c r="DA75" s="1305"/>
      <c r="DB75" s="1305"/>
      <c r="DC75" s="1305"/>
    </row>
    <row r="76" spans="2:107" ht="13.5">
      <c r="B76" s="386"/>
      <c r="G76" s="1316"/>
      <c r="H76" s="1316"/>
      <c r="I76" s="1310"/>
      <c r="J76" s="1310"/>
      <c r="K76" s="1309"/>
      <c r="L76" s="1309"/>
      <c r="M76" s="1309"/>
      <c r="N76" s="1309"/>
      <c r="AM76" s="39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c r="B77" s="386"/>
      <c r="G77" s="1310"/>
      <c r="H77" s="1310"/>
      <c r="I77" s="1310"/>
      <c r="J77" s="1310"/>
      <c r="K77" s="1306"/>
      <c r="L77" s="1306"/>
      <c r="M77" s="1306"/>
      <c r="N77" s="1306"/>
      <c r="AN77" s="1307" t="s">
        <v>583</v>
      </c>
      <c r="AO77" s="1307"/>
      <c r="AP77" s="1307"/>
      <c r="AQ77" s="1307"/>
      <c r="AR77" s="1307"/>
      <c r="AS77" s="1307"/>
      <c r="AT77" s="1307"/>
      <c r="AU77" s="1307"/>
      <c r="AV77" s="1307"/>
      <c r="AW77" s="1307"/>
      <c r="AX77" s="1307"/>
      <c r="AY77" s="1307"/>
      <c r="AZ77" s="1307"/>
      <c r="BA77" s="1307"/>
      <c r="BB77" s="1308" t="s">
        <v>582</v>
      </c>
      <c r="BC77" s="1308"/>
      <c r="BD77" s="1308"/>
      <c r="BE77" s="1308"/>
      <c r="BF77" s="1308"/>
      <c r="BG77" s="1308"/>
      <c r="BH77" s="1308"/>
      <c r="BI77" s="1308"/>
      <c r="BJ77" s="1308"/>
      <c r="BK77" s="1308"/>
      <c r="BL77" s="1308"/>
      <c r="BM77" s="1308"/>
      <c r="BN77" s="1308"/>
      <c r="BO77" s="1308"/>
      <c r="BP77" s="1305">
        <v>48.7</v>
      </c>
      <c r="BQ77" s="1305"/>
      <c r="BR77" s="1305"/>
      <c r="BS77" s="1305"/>
      <c r="BT77" s="1305"/>
      <c r="BU77" s="1305"/>
      <c r="BV77" s="1305"/>
      <c r="BW77" s="1305"/>
      <c r="BX77" s="1305">
        <v>20.2</v>
      </c>
      <c r="BY77" s="1305"/>
      <c r="BZ77" s="1305"/>
      <c r="CA77" s="1305"/>
      <c r="CB77" s="1305"/>
      <c r="CC77" s="1305"/>
      <c r="CD77" s="1305"/>
      <c r="CE77" s="1305"/>
      <c r="CF77" s="1305">
        <v>38.5</v>
      </c>
      <c r="CG77" s="1305"/>
      <c r="CH77" s="1305"/>
      <c r="CI77" s="1305"/>
      <c r="CJ77" s="1305"/>
      <c r="CK77" s="1305"/>
      <c r="CL77" s="1305"/>
      <c r="CM77" s="1305"/>
      <c r="CN77" s="1305">
        <v>32.799999999999997</v>
      </c>
      <c r="CO77" s="1305"/>
      <c r="CP77" s="1305"/>
      <c r="CQ77" s="1305"/>
      <c r="CR77" s="1305"/>
      <c r="CS77" s="1305"/>
      <c r="CT77" s="1305"/>
      <c r="CU77" s="1305"/>
      <c r="CV77" s="1305">
        <v>20.9</v>
      </c>
      <c r="CW77" s="1305"/>
      <c r="CX77" s="1305"/>
      <c r="CY77" s="1305"/>
      <c r="CZ77" s="1305"/>
      <c r="DA77" s="1305"/>
      <c r="DB77" s="1305"/>
      <c r="DC77" s="1305"/>
    </row>
    <row r="78" spans="2:107" ht="13.5">
      <c r="B78" s="386"/>
      <c r="G78" s="1310"/>
      <c r="H78" s="1310"/>
      <c r="I78" s="1310"/>
      <c r="J78" s="1310"/>
      <c r="K78" s="1306"/>
      <c r="L78" s="1306"/>
      <c r="M78" s="1306"/>
      <c r="N78" s="1306"/>
      <c r="AN78" s="1307"/>
      <c r="AO78" s="1307"/>
      <c r="AP78" s="1307"/>
      <c r="AQ78" s="1307"/>
      <c r="AR78" s="1307"/>
      <c r="AS78" s="1307"/>
      <c r="AT78" s="1307"/>
      <c r="AU78" s="1307"/>
      <c r="AV78" s="1307"/>
      <c r="AW78" s="1307"/>
      <c r="AX78" s="1307"/>
      <c r="AY78" s="1307"/>
      <c r="AZ78" s="1307"/>
      <c r="BA78" s="1307"/>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c r="B79" s="386"/>
      <c r="G79" s="1310"/>
      <c r="H79" s="1310"/>
      <c r="I79" s="1311"/>
      <c r="J79" s="1311"/>
      <c r="K79" s="1312"/>
      <c r="L79" s="1312"/>
      <c r="M79" s="1312"/>
      <c r="N79" s="1312"/>
      <c r="AN79" s="1307"/>
      <c r="AO79" s="1307"/>
      <c r="AP79" s="1307"/>
      <c r="AQ79" s="1307"/>
      <c r="AR79" s="1307"/>
      <c r="AS79" s="1307"/>
      <c r="AT79" s="1307"/>
      <c r="AU79" s="1307"/>
      <c r="AV79" s="1307"/>
      <c r="AW79" s="1307"/>
      <c r="AX79" s="1307"/>
      <c r="AY79" s="1307"/>
      <c r="AZ79" s="1307"/>
      <c r="BA79" s="1307"/>
      <c r="BB79" s="1308" t="s">
        <v>581</v>
      </c>
      <c r="BC79" s="1308"/>
      <c r="BD79" s="1308"/>
      <c r="BE79" s="1308"/>
      <c r="BF79" s="1308"/>
      <c r="BG79" s="1308"/>
      <c r="BH79" s="1308"/>
      <c r="BI79" s="1308"/>
      <c r="BJ79" s="1308"/>
      <c r="BK79" s="1308"/>
      <c r="BL79" s="1308"/>
      <c r="BM79" s="1308"/>
      <c r="BN79" s="1308"/>
      <c r="BO79" s="1308"/>
      <c r="BP79" s="1305">
        <v>10.4</v>
      </c>
      <c r="BQ79" s="1305"/>
      <c r="BR79" s="1305"/>
      <c r="BS79" s="1305"/>
      <c r="BT79" s="1305"/>
      <c r="BU79" s="1305"/>
      <c r="BV79" s="1305"/>
      <c r="BW79" s="1305"/>
      <c r="BX79" s="1305">
        <v>9.3000000000000007</v>
      </c>
      <c r="BY79" s="1305"/>
      <c r="BZ79" s="1305"/>
      <c r="CA79" s="1305"/>
      <c r="CB79" s="1305"/>
      <c r="CC79" s="1305"/>
      <c r="CD79" s="1305"/>
      <c r="CE79" s="1305"/>
      <c r="CF79" s="1305">
        <v>9.1999999999999993</v>
      </c>
      <c r="CG79" s="1305"/>
      <c r="CH79" s="1305"/>
      <c r="CI79" s="1305"/>
      <c r="CJ79" s="1305"/>
      <c r="CK79" s="1305"/>
      <c r="CL79" s="1305"/>
      <c r="CM79" s="1305"/>
      <c r="CN79" s="1305">
        <v>9.1</v>
      </c>
      <c r="CO79" s="1305"/>
      <c r="CP79" s="1305"/>
      <c r="CQ79" s="1305"/>
      <c r="CR79" s="1305"/>
      <c r="CS79" s="1305"/>
      <c r="CT79" s="1305"/>
      <c r="CU79" s="1305"/>
      <c r="CV79" s="1305">
        <v>9.1</v>
      </c>
      <c r="CW79" s="1305"/>
      <c r="CX79" s="1305"/>
      <c r="CY79" s="1305"/>
      <c r="CZ79" s="1305"/>
      <c r="DA79" s="1305"/>
      <c r="DB79" s="1305"/>
      <c r="DC79" s="1305"/>
    </row>
    <row r="80" spans="2:107" ht="13.5">
      <c r="B80" s="386"/>
      <c r="G80" s="1310"/>
      <c r="H80" s="1310"/>
      <c r="I80" s="1311"/>
      <c r="J80" s="1311"/>
      <c r="K80" s="1312"/>
      <c r="L80" s="1312"/>
      <c r="M80" s="1312"/>
      <c r="N80" s="1312"/>
      <c r="AN80" s="1307"/>
      <c r="AO80" s="1307"/>
      <c r="AP80" s="1307"/>
      <c r="AQ80" s="1307"/>
      <c r="AR80" s="1307"/>
      <c r="AS80" s="1307"/>
      <c r="AT80" s="1307"/>
      <c r="AU80" s="1307"/>
      <c r="AV80" s="1307"/>
      <c r="AW80" s="1307"/>
      <c r="AX80" s="1307"/>
      <c r="AY80" s="1307"/>
      <c r="AZ80" s="1307"/>
      <c r="BA80" s="1307"/>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8aOeFWPGr/hGhMtOubmF7gCT2mU8Ql6vpGXh2SLtHQAoub0hglVaav/3LSUx9LRxSyGgwjQ5d6QbwHU1n9SG/w==" saltValue="XBZZUzROFW187gMXepVHj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ojHQKB85IPnPdDoeWt7LweVPOB+hBxbqnlbeLs5C/5qILon4+U0d1RAaNDnCwkYtBUmc8KIWOPMl3rumeJBLw==" saltValue="wpPqQcor3Fq78UHQBmIIB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SP907VeT2PZSF+GqZND9jPBeF8GA9Uvm0DVtYi23ZH9c0LBEY0iDd6xzzvNPS+EiLjLHjFbFGp+cEGQ0u1ZTw==" saltValue="9KQsub0dw1sPRNCDLocrr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534</v>
      </c>
      <c r="G2" s="156"/>
      <c r="H2" s="157"/>
    </row>
    <row r="3" spans="1:8">
      <c r="A3" s="153" t="s">
        <v>527</v>
      </c>
      <c r="B3" s="158"/>
      <c r="C3" s="159"/>
      <c r="D3" s="160">
        <v>190197</v>
      </c>
      <c r="E3" s="161"/>
      <c r="F3" s="162">
        <v>85205</v>
      </c>
      <c r="G3" s="163"/>
      <c r="H3" s="164"/>
    </row>
    <row r="4" spans="1:8">
      <c r="A4" s="165"/>
      <c r="B4" s="166"/>
      <c r="C4" s="167"/>
      <c r="D4" s="168">
        <v>19541</v>
      </c>
      <c r="E4" s="169"/>
      <c r="F4" s="170">
        <v>38847</v>
      </c>
      <c r="G4" s="171"/>
      <c r="H4" s="172"/>
    </row>
    <row r="5" spans="1:8">
      <c r="A5" s="153" t="s">
        <v>529</v>
      </c>
      <c r="B5" s="158"/>
      <c r="C5" s="159"/>
      <c r="D5" s="160">
        <v>57748</v>
      </c>
      <c r="E5" s="161"/>
      <c r="F5" s="162">
        <v>106092</v>
      </c>
      <c r="G5" s="163"/>
      <c r="H5" s="164"/>
    </row>
    <row r="6" spans="1:8">
      <c r="A6" s="165"/>
      <c r="B6" s="166"/>
      <c r="C6" s="167"/>
      <c r="D6" s="168">
        <v>36118</v>
      </c>
      <c r="E6" s="169"/>
      <c r="F6" s="170">
        <v>44299</v>
      </c>
      <c r="G6" s="171"/>
      <c r="H6" s="172"/>
    </row>
    <row r="7" spans="1:8">
      <c r="A7" s="153" t="s">
        <v>530</v>
      </c>
      <c r="B7" s="158"/>
      <c r="C7" s="159"/>
      <c r="D7" s="160">
        <v>40935</v>
      </c>
      <c r="E7" s="161"/>
      <c r="F7" s="162">
        <v>78903</v>
      </c>
      <c r="G7" s="163"/>
      <c r="H7" s="164"/>
    </row>
    <row r="8" spans="1:8">
      <c r="A8" s="165"/>
      <c r="B8" s="166"/>
      <c r="C8" s="167"/>
      <c r="D8" s="168">
        <v>18345</v>
      </c>
      <c r="E8" s="169"/>
      <c r="F8" s="170">
        <v>49201</v>
      </c>
      <c r="G8" s="171"/>
      <c r="H8" s="172"/>
    </row>
    <row r="9" spans="1:8">
      <c r="A9" s="153" t="s">
        <v>531</v>
      </c>
      <c r="B9" s="158"/>
      <c r="C9" s="159"/>
      <c r="D9" s="160">
        <v>16610</v>
      </c>
      <c r="E9" s="161"/>
      <c r="F9" s="162">
        <v>82993</v>
      </c>
      <c r="G9" s="163"/>
      <c r="H9" s="164"/>
    </row>
    <row r="10" spans="1:8">
      <c r="A10" s="165"/>
      <c r="B10" s="166"/>
      <c r="C10" s="167"/>
      <c r="D10" s="168">
        <v>5390</v>
      </c>
      <c r="E10" s="169"/>
      <c r="F10" s="170">
        <v>46787</v>
      </c>
      <c r="G10" s="171"/>
      <c r="H10" s="172"/>
    </row>
    <row r="11" spans="1:8">
      <c r="A11" s="153" t="s">
        <v>532</v>
      </c>
      <c r="B11" s="158"/>
      <c r="C11" s="159"/>
      <c r="D11" s="160">
        <v>11672</v>
      </c>
      <c r="E11" s="161"/>
      <c r="F11" s="162">
        <v>108252</v>
      </c>
      <c r="G11" s="163"/>
      <c r="H11" s="164"/>
    </row>
    <row r="12" spans="1:8">
      <c r="A12" s="165"/>
      <c r="B12" s="166"/>
      <c r="C12" s="173"/>
      <c r="D12" s="168">
        <v>5817</v>
      </c>
      <c r="E12" s="169"/>
      <c r="F12" s="170">
        <v>50321</v>
      </c>
      <c r="G12" s="171"/>
      <c r="H12" s="172"/>
    </row>
    <row r="13" spans="1:8">
      <c r="A13" s="153"/>
      <c r="B13" s="158"/>
      <c r="C13" s="174"/>
      <c r="D13" s="175">
        <v>63432</v>
      </c>
      <c r="E13" s="176"/>
      <c r="F13" s="177">
        <v>92289</v>
      </c>
      <c r="G13" s="178"/>
      <c r="H13" s="164"/>
    </row>
    <row r="14" spans="1:8">
      <c r="A14" s="165"/>
      <c r="B14" s="166"/>
      <c r="C14" s="167"/>
      <c r="D14" s="168">
        <v>17042</v>
      </c>
      <c r="E14" s="169"/>
      <c r="F14" s="170">
        <v>45891</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7.61</v>
      </c>
      <c r="C19" s="179">
        <f>ROUND(VALUE(SUBSTITUTE(実質収支比率等に係る経年分析!G$48,"▲","-")),2)</f>
        <v>7.12</v>
      </c>
      <c r="D19" s="179">
        <f>ROUND(VALUE(SUBSTITUTE(実質収支比率等に係る経年分析!H$48,"▲","-")),2)</f>
        <v>5.08</v>
      </c>
      <c r="E19" s="179">
        <f>ROUND(VALUE(SUBSTITUTE(実質収支比率等に係る経年分析!I$48,"▲","-")),2)</f>
        <v>4.53</v>
      </c>
      <c r="F19" s="179">
        <f>ROUND(VALUE(SUBSTITUTE(実質収支比率等に係る経年分析!J$48,"▲","-")),2)</f>
        <v>3.78</v>
      </c>
    </row>
    <row r="20" spans="1:11">
      <c r="A20" s="179" t="s">
        <v>54</v>
      </c>
      <c r="B20" s="179">
        <f>ROUND(VALUE(SUBSTITUTE(実質収支比率等に係る経年分析!F$47,"▲","-")),2)</f>
        <v>11.74</v>
      </c>
      <c r="C20" s="179">
        <f>ROUND(VALUE(SUBSTITUTE(実質収支比率等に係る経年分析!G$47,"▲","-")),2)</f>
        <v>12.77</v>
      </c>
      <c r="D20" s="179">
        <f>ROUND(VALUE(SUBSTITUTE(実質収支比率等に係る経年分析!H$47,"▲","-")),2)</f>
        <v>13.91</v>
      </c>
      <c r="E20" s="179">
        <f>ROUND(VALUE(SUBSTITUTE(実質収支比率等に係る経年分析!I$47,"▲","-")),2)</f>
        <v>11.48</v>
      </c>
      <c r="F20" s="179">
        <f>ROUND(VALUE(SUBSTITUTE(実質収支比率等に係る経年分析!J$47,"▲","-")),2)</f>
        <v>17.8</v>
      </c>
    </row>
    <row r="21" spans="1:11">
      <c r="A21" s="179" t="s">
        <v>55</v>
      </c>
      <c r="B21" s="179">
        <f>IF(ISNUMBER(VALUE(SUBSTITUTE(実質収支比率等に係る経年分析!F$49,"▲","-"))),ROUND(VALUE(SUBSTITUTE(実質収支比率等に係る経年分析!F$49,"▲","-")),2),NA())</f>
        <v>-3.23</v>
      </c>
      <c r="C21" s="179">
        <f>IF(ISNUMBER(VALUE(SUBSTITUTE(実質収支比率等に係る経年分析!G$49,"▲","-"))),ROUND(VALUE(SUBSTITUTE(実質収支比率等に係る経年分析!G$49,"▲","-")),2),NA())</f>
        <v>1.52</v>
      </c>
      <c r="D21" s="179">
        <f>IF(ISNUMBER(VALUE(SUBSTITUTE(実質収支比率等に係る経年分析!H$49,"▲","-"))),ROUND(VALUE(SUBSTITUTE(実質収支比率等に係る経年分析!H$49,"▲","-")),2),NA())</f>
        <v>-1.38</v>
      </c>
      <c r="E21" s="179">
        <f>IF(ISNUMBER(VALUE(SUBSTITUTE(実質収支比率等に係る経年分析!I$49,"▲","-"))),ROUND(VALUE(SUBSTITUTE(実質収支比率等に係る経年分析!I$49,"▲","-")),2),NA())</f>
        <v>-3.06</v>
      </c>
      <c r="F21" s="179">
        <f>IF(ISNUMBER(VALUE(SUBSTITUTE(実質収支比率等に係る経年分析!J$49,"▲","-"))),ROUND(VALUE(SUBSTITUTE(実質収支比率等に係る経年分析!J$49,"▲","-")),2),NA())</f>
        <v>5.74</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山辺町公共下水道事業特別会計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山辺町簡易水道等特別会計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c r="A33" s="180" t="str">
        <f>IF(連結実質赤字比率に係る赤字・黒字の構成分析!C$37="",NA(),連結実質赤字比率に係る赤字・黒字の構成分析!C$37)</f>
        <v>山辺町介護保険特別会計（保険事業）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1.1000000000000001</v>
      </c>
    </row>
    <row r="34" spans="1:16">
      <c r="A34" s="180" t="str">
        <f>IF(連結実質赤字比率に係る赤字・黒字の構成分析!C$36="",NA(),連結実質赤字比率に係る赤字・黒字の構成分析!C$36)</f>
        <v>山辺町国民健康保険特別会計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2.4700000000000002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2.14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1.79</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7.12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5.07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4.53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3.77</v>
      </c>
    </row>
    <row r="36" spans="1:16">
      <c r="A36" s="180" t="str">
        <f>IF(連結実質赤字比率に係る赤字・黒字の構成分析!C$34="",NA(),連結実質赤字比率に係る赤字・黒字の構成分析!C$34)</f>
        <v>山辺町後期高齢者医療特別会計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0.05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0.04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0.39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0.4</v>
      </c>
      <c r="J36" s="180">
        <f>IF(ROUND(VALUE(SUBSTITUTE(連結実質赤字比率に係る赤字・黒字の構成分析!J$34,"▲", "-")), 2) &lt; 0, ABS(ROUND(VALUE(SUBSTITUTE(連結実質赤字比率に係る赤字・黒字の構成分析!J$34,"▲", "-")), 2)), NA())</f>
        <v>0.06</v>
      </c>
      <c r="K36" s="180" t="e">
        <f>IF(ROUND(VALUE(SUBSTITUTE(連結実質赤字比率に係る赤字・黒字の構成分析!J$34,"▲", "-")), 2) &gt;= 0, ABS(ROUND(VALUE(SUBSTITUTE(連結実質赤字比率に係る赤字・黒字の構成分析!J$34,"▲", "-")), 2)), NA())</f>
        <v>#N/A</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472</v>
      </c>
      <c r="E42" s="181"/>
      <c r="F42" s="181"/>
      <c r="G42" s="181">
        <f>'実質公債費比率（分子）の構造'!L$52</f>
        <v>455</v>
      </c>
      <c r="H42" s="181"/>
      <c r="I42" s="181"/>
      <c r="J42" s="181">
        <f>'実質公債費比率（分子）の構造'!M$52</f>
        <v>449</v>
      </c>
      <c r="K42" s="181"/>
      <c r="L42" s="181"/>
      <c r="M42" s="181">
        <f>'実質公債費比率（分子）の構造'!N$52</f>
        <v>468</v>
      </c>
      <c r="N42" s="181"/>
      <c r="O42" s="181"/>
      <c r="P42" s="181">
        <f>'実質公債費比率（分子）の構造'!O$52</f>
        <v>486</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16</v>
      </c>
      <c r="C44" s="181"/>
      <c r="D44" s="181"/>
      <c r="E44" s="181">
        <f>'実質公債費比率（分子）の構造'!L$50</f>
        <v>16</v>
      </c>
      <c r="F44" s="181"/>
      <c r="G44" s="181"/>
      <c r="H44" s="181">
        <f>'実質公債費比率（分子）の構造'!M$50</f>
        <v>16</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1</v>
      </c>
      <c r="C45" s="181"/>
      <c r="D45" s="181"/>
      <c r="E45" s="181">
        <f>'実質公債費比率（分子）の構造'!L$49</f>
        <v>1</v>
      </c>
      <c r="F45" s="181"/>
      <c r="G45" s="181"/>
      <c r="H45" s="181">
        <f>'実質公債費比率（分子）の構造'!M$49</f>
        <v>1</v>
      </c>
      <c r="I45" s="181"/>
      <c r="J45" s="181"/>
      <c r="K45" s="181">
        <f>'実質公債費比率（分子）の構造'!N$49</f>
        <v>1</v>
      </c>
      <c r="L45" s="181"/>
      <c r="M45" s="181"/>
      <c r="N45" s="181">
        <f>'実質公債費比率（分子）の構造'!O$49</f>
        <v>2</v>
      </c>
      <c r="O45" s="181"/>
      <c r="P45" s="181"/>
    </row>
    <row r="46" spans="1:16">
      <c r="A46" s="181" t="s">
        <v>66</v>
      </c>
      <c r="B46" s="181">
        <f>'実質公債費比率（分子）の構造'!K$48</f>
        <v>123</v>
      </c>
      <c r="C46" s="181"/>
      <c r="D46" s="181"/>
      <c r="E46" s="181">
        <f>'実質公債費比率（分子）の構造'!L$48</f>
        <v>130</v>
      </c>
      <c r="F46" s="181"/>
      <c r="G46" s="181"/>
      <c r="H46" s="181">
        <f>'実質公債費比率（分子）の構造'!M$48</f>
        <v>146</v>
      </c>
      <c r="I46" s="181"/>
      <c r="J46" s="181"/>
      <c r="K46" s="181">
        <f>'実質公債費比率（分子）の構造'!N$48</f>
        <v>143</v>
      </c>
      <c r="L46" s="181"/>
      <c r="M46" s="181"/>
      <c r="N46" s="181">
        <f>'実質公債費比率（分子）の構造'!O$48</f>
        <v>156</v>
      </c>
      <c r="O46" s="181"/>
      <c r="P46" s="181"/>
    </row>
    <row r="47" spans="1:16">
      <c r="A47" s="181" t="s">
        <v>13</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68</v>
      </c>
      <c r="B49" s="181">
        <f>'実質公債費比率（分子）の構造'!K$45</f>
        <v>649</v>
      </c>
      <c r="C49" s="181"/>
      <c r="D49" s="181"/>
      <c r="E49" s="181">
        <f>'実質公債費比率（分子）の構造'!L$45</f>
        <v>617</v>
      </c>
      <c r="F49" s="181"/>
      <c r="G49" s="181"/>
      <c r="H49" s="181">
        <f>'実質公債費比率（分子）の構造'!M$45</f>
        <v>588</v>
      </c>
      <c r="I49" s="181"/>
      <c r="J49" s="181"/>
      <c r="K49" s="181">
        <f>'実質公債費比率（分子）の構造'!N$45</f>
        <v>644</v>
      </c>
      <c r="L49" s="181"/>
      <c r="M49" s="181"/>
      <c r="N49" s="181">
        <f>'実質公債費比率（分子）の構造'!O$45</f>
        <v>699</v>
      </c>
      <c r="O49" s="181"/>
      <c r="P49" s="181"/>
    </row>
    <row r="50" spans="1:16">
      <c r="A50" s="181" t="s">
        <v>69</v>
      </c>
      <c r="B50" s="181" t="e">
        <f>NA()</f>
        <v>#N/A</v>
      </c>
      <c r="C50" s="181">
        <f>IF(ISNUMBER('実質公債費比率（分子）の構造'!K$53),'実質公債費比率（分子）の構造'!K$53,NA())</f>
        <v>317</v>
      </c>
      <c r="D50" s="181" t="e">
        <f>NA()</f>
        <v>#N/A</v>
      </c>
      <c r="E50" s="181" t="e">
        <f>NA()</f>
        <v>#N/A</v>
      </c>
      <c r="F50" s="181">
        <f>IF(ISNUMBER('実質公債費比率（分子）の構造'!L$53),'実質公債費比率（分子）の構造'!L$53,NA())</f>
        <v>309</v>
      </c>
      <c r="G50" s="181" t="e">
        <f>NA()</f>
        <v>#N/A</v>
      </c>
      <c r="H50" s="181" t="e">
        <f>NA()</f>
        <v>#N/A</v>
      </c>
      <c r="I50" s="181">
        <f>IF(ISNUMBER('実質公債費比率（分子）の構造'!M$53),'実質公債費比率（分子）の構造'!M$53,NA())</f>
        <v>302</v>
      </c>
      <c r="J50" s="181" t="e">
        <f>NA()</f>
        <v>#N/A</v>
      </c>
      <c r="K50" s="181" t="e">
        <f>NA()</f>
        <v>#N/A</v>
      </c>
      <c r="L50" s="181">
        <f>IF(ISNUMBER('実質公債費比率（分子）の構造'!N$53),'実質公債費比率（分子）の構造'!N$53,NA())</f>
        <v>320</v>
      </c>
      <c r="M50" s="181" t="e">
        <f>NA()</f>
        <v>#N/A</v>
      </c>
      <c r="N50" s="181" t="e">
        <f>NA()</f>
        <v>#N/A</v>
      </c>
      <c r="O50" s="181">
        <f>IF(ISNUMBER('実質公債費比率（分子）の構造'!O$53),'実質公債費比率（分子）の構造'!O$53,NA())</f>
        <v>371</v>
      </c>
      <c r="P50" s="181" t="e">
        <f>NA()</f>
        <v>#N/A</v>
      </c>
    </row>
    <row r="53" spans="1:16">
      <c r="A53" s="149" t="s">
        <v>70</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c r="A56" s="180" t="s">
        <v>42</v>
      </c>
      <c r="B56" s="180"/>
      <c r="C56" s="180"/>
      <c r="D56" s="180">
        <f>'将来負担比率（分子）の構造'!I$52</f>
        <v>6135</v>
      </c>
      <c r="E56" s="180"/>
      <c r="F56" s="180"/>
      <c r="G56" s="180">
        <f>'将来負担比率（分子）の構造'!J$52</f>
        <v>6069</v>
      </c>
      <c r="H56" s="180"/>
      <c r="I56" s="180"/>
      <c r="J56" s="180">
        <f>'将来負担比率（分子）の構造'!K$52</f>
        <v>5963</v>
      </c>
      <c r="K56" s="180"/>
      <c r="L56" s="180"/>
      <c r="M56" s="180">
        <f>'将来負担比率（分子）の構造'!L$52</f>
        <v>5779</v>
      </c>
      <c r="N56" s="180"/>
      <c r="O56" s="180"/>
      <c r="P56" s="180">
        <f>'将来負担比率（分子）の構造'!M$52</f>
        <v>5640</v>
      </c>
    </row>
    <row r="57" spans="1:16">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40</v>
      </c>
      <c r="B58" s="180"/>
      <c r="C58" s="180"/>
      <c r="D58" s="180">
        <f>'将来負担比率（分子）の構造'!I$50</f>
        <v>1655</v>
      </c>
      <c r="E58" s="180"/>
      <c r="F58" s="180"/>
      <c r="G58" s="180">
        <f>'将来負担比率（分子）の構造'!J$50</f>
        <v>1746</v>
      </c>
      <c r="H58" s="180"/>
      <c r="I58" s="180"/>
      <c r="J58" s="180">
        <f>'将来負担比率（分子）の構造'!K$50</f>
        <v>1798</v>
      </c>
      <c r="K58" s="180"/>
      <c r="L58" s="180"/>
      <c r="M58" s="180">
        <f>'将来負担比率（分子）の構造'!L$50</f>
        <v>1793</v>
      </c>
      <c r="N58" s="180"/>
      <c r="O58" s="180"/>
      <c r="P58" s="180">
        <f>'将来負担比率（分子）の構造'!M$50</f>
        <v>2024</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908</v>
      </c>
      <c r="C62" s="180"/>
      <c r="D62" s="180"/>
      <c r="E62" s="180">
        <f>'将来負担比率（分子）の構造'!J$45</f>
        <v>904</v>
      </c>
      <c r="F62" s="180"/>
      <c r="G62" s="180"/>
      <c r="H62" s="180">
        <f>'将来負担比率（分子）の構造'!K$45</f>
        <v>843</v>
      </c>
      <c r="I62" s="180"/>
      <c r="J62" s="180"/>
      <c r="K62" s="180">
        <f>'将来負担比率（分子）の構造'!L$45</f>
        <v>839</v>
      </c>
      <c r="L62" s="180"/>
      <c r="M62" s="180"/>
      <c r="N62" s="180">
        <f>'将来負担比率（分子）の構造'!M$45</f>
        <v>754</v>
      </c>
      <c r="O62" s="180"/>
      <c r="P62" s="180"/>
    </row>
    <row r="63" spans="1:16">
      <c r="A63" s="180" t="s">
        <v>33</v>
      </c>
      <c r="B63" s="180">
        <f>'将来負担比率（分子）の構造'!I$44</f>
        <v>12</v>
      </c>
      <c r="C63" s="180"/>
      <c r="D63" s="180"/>
      <c r="E63" s="180">
        <f>'将来負担比率（分子）の構造'!J$44</f>
        <v>44</v>
      </c>
      <c r="F63" s="180"/>
      <c r="G63" s="180"/>
      <c r="H63" s="180">
        <f>'将来負担比率（分子）の構造'!K$44</f>
        <v>240</v>
      </c>
      <c r="I63" s="180"/>
      <c r="J63" s="180"/>
      <c r="K63" s="180">
        <f>'将来負担比率（分子）の構造'!L$44</f>
        <v>467</v>
      </c>
      <c r="L63" s="180"/>
      <c r="M63" s="180"/>
      <c r="N63" s="180">
        <f>'将来負担比率（分子）の構造'!M$44</f>
        <v>582</v>
      </c>
      <c r="O63" s="180"/>
      <c r="P63" s="180"/>
    </row>
    <row r="64" spans="1:16">
      <c r="A64" s="180" t="s">
        <v>32</v>
      </c>
      <c r="B64" s="180">
        <f>'将来負担比率（分子）の構造'!I$43</f>
        <v>2400</v>
      </c>
      <c r="C64" s="180"/>
      <c r="D64" s="180"/>
      <c r="E64" s="180">
        <f>'将来負担比率（分子）の構造'!J$43</f>
        <v>2302</v>
      </c>
      <c r="F64" s="180"/>
      <c r="G64" s="180"/>
      <c r="H64" s="180">
        <f>'将来負担比率（分子）の構造'!K$43</f>
        <v>2290</v>
      </c>
      <c r="I64" s="180"/>
      <c r="J64" s="180"/>
      <c r="K64" s="180">
        <f>'将来負担比率（分子）の構造'!L$43</f>
        <v>2181</v>
      </c>
      <c r="L64" s="180"/>
      <c r="M64" s="180"/>
      <c r="N64" s="180">
        <f>'将来負担比率（分子）の構造'!M$43</f>
        <v>2122</v>
      </c>
      <c r="O64" s="180"/>
      <c r="P64" s="180"/>
    </row>
    <row r="65" spans="1:16">
      <c r="A65" s="180" t="s">
        <v>31</v>
      </c>
      <c r="B65" s="180">
        <f>'将来負担比率（分子）の構造'!I$42</f>
        <v>48</v>
      </c>
      <c r="C65" s="180"/>
      <c r="D65" s="180"/>
      <c r="E65" s="180">
        <f>'将来負担比率（分子）の構造'!J$42</f>
        <v>32</v>
      </c>
      <c r="F65" s="180"/>
      <c r="G65" s="180"/>
      <c r="H65" s="180">
        <f>'将来負担比率（分子）の構造'!K$42</f>
        <v>16</v>
      </c>
      <c r="I65" s="180"/>
      <c r="J65" s="180"/>
      <c r="K65" s="180" t="str">
        <f>'将来負担比率（分子）の構造'!L$42</f>
        <v>-</v>
      </c>
      <c r="L65" s="180"/>
      <c r="M65" s="180"/>
      <c r="N65" s="180" t="str">
        <f>'将来負担比率（分子）の構造'!M$42</f>
        <v>-</v>
      </c>
      <c r="O65" s="180"/>
      <c r="P65" s="180"/>
    </row>
    <row r="66" spans="1:16">
      <c r="A66" s="180" t="s">
        <v>30</v>
      </c>
      <c r="B66" s="180">
        <f>'将来負担比率（分子）の構造'!I$41</f>
        <v>6883</v>
      </c>
      <c r="C66" s="180"/>
      <c r="D66" s="180"/>
      <c r="E66" s="180">
        <f>'将来負担比率（分子）の構造'!J$41</f>
        <v>6941</v>
      </c>
      <c r="F66" s="180"/>
      <c r="G66" s="180"/>
      <c r="H66" s="180">
        <f>'将来負担比率（分子）の構造'!K$41</f>
        <v>6915</v>
      </c>
      <c r="I66" s="180"/>
      <c r="J66" s="180"/>
      <c r="K66" s="180">
        <f>'将来負担比率（分子）の構造'!L$41</f>
        <v>6574</v>
      </c>
      <c r="L66" s="180"/>
      <c r="M66" s="180"/>
      <c r="N66" s="180">
        <f>'将来負担比率（分子）の構造'!M$41</f>
        <v>6141</v>
      </c>
      <c r="O66" s="180"/>
      <c r="P66" s="180"/>
    </row>
    <row r="67" spans="1:16">
      <c r="A67" s="180" t="s">
        <v>73</v>
      </c>
      <c r="B67" s="180" t="e">
        <f>NA()</f>
        <v>#N/A</v>
      </c>
      <c r="C67" s="180">
        <f>IF(ISNUMBER('将来負担比率（分子）の構造'!I$53), IF('将来負担比率（分子）の構造'!I$53 &lt; 0, 0, '将来負担比率（分子）の構造'!I$53), NA())</f>
        <v>2463</v>
      </c>
      <c r="D67" s="180" t="e">
        <f>NA()</f>
        <v>#N/A</v>
      </c>
      <c r="E67" s="180" t="e">
        <f>NA()</f>
        <v>#N/A</v>
      </c>
      <c r="F67" s="180">
        <f>IF(ISNUMBER('将来負担比率（分子）の構造'!J$53), IF('将来負担比率（分子）の構造'!J$53 &lt; 0, 0, '将来負担比率（分子）の構造'!J$53), NA())</f>
        <v>2408</v>
      </c>
      <c r="G67" s="180" t="e">
        <f>NA()</f>
        <v>#N/A</v>
      </c>
      <c r="H67" s="180" t="e">
        <f>NA()</f>
        <v>#N/A</v>
      </c>
      <c r="I67" s="180">
        <f>IF(ISNUMBER('将来負担比率（分子）の構造'!K$53), IF('将来負担比率（分子）の構造'!K$53 &lt; 0, 0, '将来負担比率（分子）の構造'!K$53), NA())</f>
        <v>2542</v>
      </c>
      <c r="J67" s="180" t="e">
        <f>NA()</f>
        <v>#N/A</v>
      </c>
      <c r="K67" s="180" t="e">
        <f>NA()</f>
        <v>#N/A</v>
      </c>
      <c r="L67" s="180">
        <f>IF(ISNUMBER('将来負担比率（分子）の構造'!L$53), IF('将来負担比率（分子）の構造'!L$53 &lt; 0, 0, '将来負担比率（分子）の構造'!L$53), NA())</f>
        <v>2489</v>
      </c>
      <c r="M67" s="180" t="e">
        <f>NA()</f>
        <v>#N/A</v>
      </c>
      <c r="N67" s="180" t="e">
        <f>NA()</f>
        <v>#N/A</v>
      </c>
      <c r="O67" s="180">
        <f>IF(ISNUMBER('将来負担比率（分子）の構造'!M$53), IF('将来負担比率（分子）の構造'!M$53 &lt; 0, 0, '将来負担比率（分子）の構造'!M$53), NA())</f>
        <v>1935</v>
      </c>
      <c r="P67" s="180" t="e">
        <f>NA()</f>
        <v>#N/A</v>
      </c>
    </row>
    <row r="70" spans="1:16">
      <c r="A70" s="182" t="s">
        <v>74</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75</v>
      </c>
      <c r="B72" s="184">
        <f>基金残高に係る経年分析!F55</f>
        <v>503</v>
      </c>
      <c r="C72" s="184">
        <f>基金残高に係る経年分析!G55</f>
        <v>413</v>
      </c>
      <c r="D72" s="184">
        <f>基金残高に係る経年分析!H55</f>
        <v>648</v>
      </c>
    </row>
    <row r="73" spans="1:16">
      <c r="A73" s="183" t="s">
        <v>76</v>
      </c>
      <c r="B73" s="184">
        <f>基金残高に係る経年分析!F56</f>
        <v>149</v>
      </c>
      <c r="C73" s="184">
        <f>基金残高に係る経年分析!G56</f>
        <v>149</v>
      </c>
      <c r="D73" s="184">
        <f>基金残高に係る経年分析!H56</f>
        <v>150</v>
      </c>
    </row>
    <row r="74" spans="1:16">
      <c r="A74" s="183" t="s">
        <v>77</v>
      </c>
      <c r="B74" s="184">
        <f>基金残高に係る経年分析!F57</f>
        <v>748</v>
      </c>
      <c r="C74" s="184">
        <f>基金残高に係る経年分析!G57</f>
        <v>785</v>
      </c>
      <c r="D74" s="184">
        <f>基金残高に係る経年分析!H57</f>
        <v>781</v>
      </c>
    </row>
  </sheetData>
  <sheetProtection algorithmName="SHA-512" hashValue="JIN/V8DHLcYdOybW60wcgGTASSIPJGiJ7fKfTVE8g7yWlHd6f1JbTf+8RqpFVmIoKzY1zqUOJIDwIeCKfW8Inw==" saltValue="cLAi4mlIV9JsQQSFqNYZP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222</v>
      </c>
      <c r="C5" s="666"/>
      <c r="D5" s="666"/>
      <c r="E5" s="666"/>
      <c r="F5" s="666"/>
      <c r="G5" s="666"/>
      <c r="H5" s="666"/>
      <c r="I5" s="666"/>
      <c r="J5" s="666"/>
      <c r="K5" s="666"/>
      <c r="L5" s="666"/>
      <c r="M5" s="666"/>
      <c r="N5" s="666"/>
      <c r="O5" s="666"/>
      <c r="P5" s="666"/>
      <c r="Q5" s="667"/>
      <c r="R5" s="668">
        <v>1249513</v>
      </c>
      <c r="S5" s="669"/>
      <c r="T5" s="669"/>
      <c r="U5" s="669"/>
      <c r="V5" s="669"/>
      <c r="W5" s="669"/>
      <c r="X5" s="669"/>
      <c r="Y5" s="670"/>
      <c r="Z5" s="671">
        <v>23.2</v>
      </c>
      <c r="AA5" s="671"/>
      <c r="AB5" s="671"/>
      <c r="AC5" s="671"/>
      <c r="AD5" s="672">
        <v>1249513</v>
      </c>
      <c r="AE5" s="672"/>
      <c r="AF5" s="672"/>
      <c r="AG5" s="672"/>
      <c r="AH5" s="672"/>
      <c r="AI5" s="672"/>
      <c r="AJ5" s="672"/>
      <c r="AK5" s="672"/>
      <c r="AL5" s="673">
        <v>35.6</v>
      </c>
      <c r="AM5" s="674"/>
      <c r="AN5" s="674"/>
      <c r="AO5" s="675"/>
      <c r="AP5" s="665" t="s">
        <v>223</v>
      </c>
      <c r="AQ5" s="666"/>
      <c r="AR5" s="666"/>
      <c r="AS5" s="666"/>
      <c r="AT5" s="666"/>
      <c r="AU5" s="666"/>
      <c r="AV5" s="666"/>
      <c r="AW5" s="666"/>
      <c r="AX5" s="666"/>
      <c r="AY5" s="666"/>
      <c r="AZ5" s="666"/>
      <c r="BA5" s="666"/>
      <c r="BB5" s="666"/>
      <c r="BC5" s="666"/>
      <c r="BD5" s="666"/>
      <c r="BE5" s="666"/>
      <c r="BF5" s="667"/>
      <c r="BG5" s="679">
        <v>1228517</v>
      </c>
      <c r="BH5" s="680"/>
      <c r="BI5" s="680"/>
      <c r="BJ5" s="680"/>
      <c r="BK5" s="680"/>
      <c r="BL5" s="680"/>
      <c r="BM5" s="680"/>
      <c r="BN5" s="681"/>
      <c r="BO5" s="682">
        <v>98.3</v>
      </c>
      <c r="BP5" s="682"/>
      <c r="BQ5" s="682"/>
      <c r="BR5" s="682"/>
      <c r="BS5" s="683">
        <v>3139</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c r="B6" s="676" t="s">
        <v>227</v>
      </c>
      <c r="C6" s="677"/>
      <c r="D6" s="677"/>
      <c r="E6" s="677"/>
      <c r="F6" s="677"/>
      <c r="G6" s="677"/>
      <c r="H6" s="677"/>
      <c r="I6" s="677"/>
      <c r="J6" s="677"/>
      <c r="K6" s="677"/>
      <c r="L6" s="677"/>
      <c r="M6" s="677"/>
      <c r="N6" s="677"/>
      <c r="O6" s="677"/>
      <c r="P6" s="677"/>
      <c r="Q6" s="678"/>
      <c r="R6" s="679">
        <v>58368</v>
      </c>
      <c r="S6" s="680"/>
      <c r="T6" s="680"/>
      <c r="U6" s="680"/>
      <c r="V6" s="680"/>
      <c r="W6" s="680"/>
      <c r="X6" s="680"/>
      <c r="Y6" s="681"/>
      <c r="Z6" s="682">
        <v>1.1000000000000001</v>
      </c>
      <c r="AA6" s="682"/>
      <c r="AB6" s="682"/>
      <c r="AC6" s="682"/>
      <c r="AD6" s="683">
        <v>58368</v>
      </c>
      <c r="AE6" s="683"/>
      <c r="AF6" s="683"/>
      <c r="AG6" s="683"/>
      <c r="AH6" s="683"/>
      <c r="AI6" s="683"/>
      <c r="AJ6" s="683"/>
      <c r="AK6" s="683"/>
      <c r="AL6" s="684">
        <v>1.7</v>
      </c>
      <c r="AM6" s="685"/>
      <c r="AN6" s="685"/>
      <c r="AO6" s="686"/>
      <c r="AP6" s="676" t="s">
        <v>228</v>
      </c>
      <c r="AQ6" s="677"/>
      <c r="AR6" s="677"/>
      <c r="AS6" s="677"/>
      <c r="AT6" s="677"/>
      <c r="AU6" s="677"/>
      <c r="AV6" s="677"/>
      <c r="AW6" s="677"/>
      <c r="AX6" s="677"/>
      <c r="AY6" s="677"/>
      <c r="AZ6" s="677"/>
      <c r="BA6" s="677"/>
      <c r="BB6" s="677"/>
      <c r="BC6" s="677"/>
      <c r="BD6" s="677"/>
      <c r="BE6" s="677"/>
      <c r="BF6" s="678"/>
      <c r="BG6" s="679">
        <v>1228517</v>
      </c>
      <c r="BH6" s="680"/>
      <c r="BI6" s="680"/>
      <c r="BJ6" s="680"/>
      <c r="BK6" s="680"/>
      <c r="BL6" s="680"/>
      <c r="BM6" s="680"/>
      <c r="BN6" s="681"/>
      <c r="BO6" s="682">
        <v>98.3</v>
      </c>
      <c r="BP6" s="682"/>
      <c r="BQ6" s="682"/>
      <c r="BR6" s="682"/>
      <c r="BS6" s="683">
        <v>3139</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82485</v>
      </c>
      <c r="CS6" s="680"/>
      <c r="CT6" s="680"/>
      <c r="CU6" s="680"/>
      <c r="CV6" s="680"/>
      <c r="CW6" s="680"/>
      <c r="CX6" s="680"/>
      <c r="CY6" s="681"/>
      <c r="CZ6" s="673">
        <v>1.6</v>
      </c>
      <c r="DA6" s="674"/>
      <c r="DB6" s="674"/>
      <c r="DC6" s="693"/>
      <c r="DD6" s="688" t="s">
        <v>126</v>
      </c>
      <c r="DE6" s="680"/>
      <c r="DF6" s="680"/>
      <c r="DG6" s="680"/>
      <c r="DH6" s="680"/>
      <c r="DI6" s="680"/>
      <c r="DJ6" s="680"/>
      <c r="DK6" s="680"/>
      <c r="DL6" s="680"/>
      <c r="DM6" s="680"/>
      <c r="DN6" s="680"/>
      <c r="DO6" s="680"/>
      <c r="DP6" s="681"/>
      <c r="DQ6" s="688">
        <v>82485</v>
      </c>
      <c r="DR6" s="680"/>
      <c r="DS6" s="680"/>
      <c r="DT6" s="680"/>
      <c r="DU6" s="680"/>
      <c r="DV6" s="680"/>
      <c r="DW6" s="680"/>
      <c r="DX6" s="680"/>
      <c r="DY6" s="680"/>
      <c r="DZ6" s="680"/>
      <c r="EA6" s="680"/>
      <c r="EB6" s="680"/>
      <c r="EC6" s="689"/>
    </row>
    <row r="7" spans="2:143" ht="11.25" customHeight="1">
      <c r="B7" s="676" t="s">
        <v>230</v>
      </c>
      <c r="C7" s="677"/>
      <c r="D7" s="677"/>
      <c r="E7" s="677"/>
      <c r="F7" s="677"/>
      <c r="G7" s="677"/>
      <c r="H7" s="677"/>
      <c r="I7" s="677"/>
      <c r="J7" s="677"/>
      <c r="K7" s="677"/>
      <c r="L7" s="677"/>
      <c r="M7" s="677"/>
      <c r="N7" s="677"/>
      <c r="O7" s="677"/>
      <c r="P7" s="677"/>
      <c r="Q7" s="678"/>
      <c r="R7" s="679">
        <v>2643</v>
      </c>
      <c r="S7" s="680"/>
      <c r="T7" s="680"/>
      <c r="U7" s="680"/>
      <c r="V7" s="680"/>
      <c r="W7" s="680"/>
      <c r="X7" s="680"/>
      <c r="Y7" s="681"/>
      <c r="Z7" s="682">
        <v>0</v>
      </c>
      <c r="AA7" s="682"/>
      <c r="AB7" s="682"/>
      <c r="AC7" s="682"/>
      <c r="AD7" s="683">
        <v>2643</v>
      </c>
      <c r="AE7" s="683"/>
      <c r="AF7" s="683"/>
      <c r="AG7" s="683"/>
      <c r="AH7" s="683"/>
      <c r="AI7" s="683"/>
      <c r="AJ7" s="683"/>
      <c r="AK7" s="683"/>
      <c r="AL7" s="684">
        <v>0.1</v>
      </c>
      <c r="AM7" s="685"/>
      <c r="AN7" s="685"/>
      <c r="AO7" s="686"/>
      <c r="AP7" s="676" t="s">
        <v>231</v>
      </c>
      <c r="AQ7" s="677"/>
      <c r="AR7" s="677"/>
      <c r="AS7" s="677"/>
      <c r="AT7" s="677"/>
      <c r="AU7" s="677"/>
      <c r="AV7" s="677"/>
      <c r="AW7" s="677"/>
      <c r="AX7" s="677"/>
      <c r="AY7" s="677"/>
      <c r="AZ7" s="677"/>
      <c r="BA7" s="677"/>
      <c r="BB7" s="677"/>
      <c r="BC7" s="677"/>
      <c r="BD7" s="677"/>
      <c r="BE7" s="677"/>
      <c r="BF7" s="678"/>
      <c r="BG7" s="679">
        <v>592585</v>
      </c>
      <c r="BH7" s="680"/>
      <c r="BI7" s="680"/>
      <c r="BJ7" s="680"/>
      <c r="BK7" s="680"/>
      <c r="BL7" s="680"/>
      <c r="BM7" s="680"/>
      <c r="BN7" s="681"/>
      <c r="BO7" s="682">
        <v>47.4</v>
      </c>
      <c r="BP7" s="682"/>
      <c r="BQ7" s="682"/>
      <c r="BR7" s="682"/>
      <c r="BS7" s="683">
        <v>3139</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1084188</v>
      </c>
      <c r="CS7" s="680"/>
      <c r="CT7" s="680"/>
      <c r="CU7" s="680"/>
      <c r="CV7" s="680"/>
      <c r="CW7" s="680"/>
      <c r="CX7" s="680"/>
      <c r="CY7" s="681"/>
      <c r="CZ7" s="682">
        <v>20.6</v>
      </c>
      <c r="DA7" s="682"/>
      <c r="DB7" s="682"/>
      <c r="DC7" s="682"/>
      <c r="DD7" s="688">
        <v>12527</v>
      </c>
      <c r="DE7" s="680"/>
      <c r="DF7" s="680"/>
      <c r="DG7" s="680"/>
      <c r="DH7" s="680"/>
      <c r="DI7" s="680"/>
      <c r="DJ7" s="680"/>
      <c r="DK7" s="680"/>
      <c r="DL7" s="680"/>
      <c r="DM7" s="680"/>
      <c r="DN7" s="680"/>
      <c r="DO7" s="680"/>
      <c r="DP7" s="681"/>
      <c r="DQ7" s="688">
        <v>847979</v>
      </c>
      <c r="DR7" s="680"/>
      <c r="DS7" s="680"/>
      <c r="DT7" s="680"/>
      <c r="DU7" s="680"/>
      <c r="DV7" s="680"/>
      <c r="DW7" s="680"/>
      <c r="DX7" s="680"/>
      <c r="DY7" s="680"/>
      <c r="DZ7" s="680"/>
      <c r="EA7" s="680"/>
      <c r="EB7" s="680"/>
      <c r="EC7" s="689"/>
    </row>
    <row r="8" spans="2:143" ht="11.25" customHeight="1">
      <c r="B8" s="676" t="s">
        <v>233</v>
      </c>
      <c r="C8" s="677"/>
      <c r="D8" s="677"/>
      <c r="E8" s="677"/>
      <c r="F8" s="677"/>
      <c r="G8" s="677"/>
      <c r="H8" s="677"/>
      <c r="I8" s="677"/>
      <c r="J8" s="677"/>
      <c r="K8" s="677"/>
      <c r="L8" s="677"/>
      <c r="M8" s="677"/>
      <c r="N8" s="677"/>
      <c r="O8" s="677"/>
      <c r="P8" s="677"/>
      <c r="Q8" s="678"/>
      <c r="R8" s="679">
        <v>3180</v>
      </c>
      <c r="S8" s="680"/>
      <c r="T8" s="680"/>
      <c r="U8" s="680"/>
      <c r="V8" s="680"/>
      <c r="W8" s="680"/>
      <c r="X8" s="680"/>
      <c r="Y8" s="681"/>
      <c r="Z8" s="682">
        <v>0.1</v>
      </c>
      <c r="AA8" s="682"/>
      <c r="AB8" s="682"/>
      <c r="AC8" s="682"/>
      <c r="AD8" s="683">
        <v>3180</v>
      </c>
      <c r="AE8" s="683"/>
      <c r="AF8" s="683"/>
      <c r="AG8" s="683"/>
      <c r="AH8" s="683"/>
      <c r="AI8" s="683"/>
      <c r="AJ8" s="683"/>
      <c r="AK8" s="683"/>
      <c r="AL8" s="684">
        <v>0.1</v>
      </c>
      <c r="AM8" s="685"/>
      <c r="AN8" s="685"/>
      <c r="AO8" s="686"/>
      <c r="AP8" s="676" t="s">
        <v>234</v>
      </c>
      <c r="AQ8" s="677"/>
      <c r="AR8" s="677"/>
      <c r="AS8" s="677"/>
      <c r="AT8" s="677"/>
      <c r="AU8" s="677"/>
      <c r="AV8" s="677"/>
      <c r="AW8" s="677"/>
      <c r="AX8" s="677"/>
      <c r="AY8" s="677"/>
      <c r="AZ8" s="677"/>
      <c r="BA8" s="677"/>
      <c r="BB8" s="677"/>
      <c r="BC8" s="677"/>
      <c r="BD8" s="677"/>
      <c r="BE8" s="677"/>
      <c r="BF8" s="678"/>
      <c r="BG8" s="679">
        <v>25657</v>
      </c>
      <c r="BH8" s="680"/>
      <c r="BI8" s="680"/>
      <c r="BJ8" s="680"/>
      <c r="BK8" s="680"/>
      <c r="BL8" s="680"/>
      <c r="BM8" s="680"/>
      <c r="BN8" s="681"/>
      <c r="BO8" s="682">
        <v>2.1</v>
      </c>
      <c r="BP8" s="682"/>
      <c r="BQ8" s="682"/>
      <c r="BR8" s="682"/>
      <c r="BS8" s="688" t="s">
        <v>235</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1484469</v>
      </c>
      <c r="CS8" s="680"/>
      <c r="CT8" s="680"/>
      <c r="CU8" s="680"/>
      <c r="CV8" s="680"/>
      <c r="CW8" s="680"/>
      <c r="CX8" s="680"/>
      <c r="CY8" s="681"/>
      <c r="CZ8" s="682">
        <v>28.3</v>
      </c>
      <c r="DA8" s="682"/>
      <c r="DB8" s="682"/>
      <c r="DC8" s="682"/>
      <c r="DD8" s="688">
        <v>489</v>
      </c>
      <c r="DE8" s="680"/>
      <c r="DF8" s="680"/>
      <c r="DG8" s="680"/>
      <c r="DH8" s="680"/>
      <c r="DI8" s="680"/>
      <c r="DJ8" s="680"/>
      <c r="DK8" s="680"/>
      <c r="DL8" s="680"/>
      <c r="DM8" s="680"/>
      <c r="DN8" s="680"/>
      <c r="DO8" s="680"/>
      <c r="DP8" s="681"/>
      <c r="DQ8" s="688">
        <v>837816</v>
      </c>
      <c r="DR8" s="680"/>
      <c r="DS8" s="680"/>
      <c r="DT8" s="680"/>
      <c r="DU8" s="680"/>
      <c r="DV8" s="680"/>
      <c r="DW8" s="680"/>
      <c r="DX8" s="680"/>
      <c r="DY8" s="680"/>
      <c r="DZ8" s="680"/>
      <c r="EA8" s="680"/>
      <c r="EB8" s="680"/>
      <c r="EC8" s="689"/>
    </row>
    <row r="9" spans="2:143" ht="11.25" customHeight="1">
      <c r="B9" s="676" t="s">
        <v>237</v>
      </c>
      <c r="C9" s="677"/>
      <c r="D9" s="677"/>
      <c r="E9" s="677"/>
      <c r="F9" s="677"/>
      <c r="G9" s="677"/>
      <c r="H9" s="677"/>
      <c r="I9" s="677"/>
      <c r="J9" s="677"/>
      <c r="K9" s="677"/>
      <c r="L9" s="677"/>
      <c r="M9" s="677"/>
      <c r="N9" s="677"/>
      <c r="O9" s="677"/>
      <c r="P9" s="677"/>
      <c r="Q9" s="678"/>
      <c r="R9" s="679">
        <v>2827</v>
      </c>
      <c r="S9" s="680"/>
      <c r="T9" s="680"/>
      <c r="U9" s="680"/>
      <c r="V9" s="680"/>
      <c r="W9" s="680"/>
      <c r="X9" s="680"/>
      <c r="Y9" s="681"/>
      <c r="Z9" s="682">
        <v>0.1</v>
      </c>
      <c r="AA9" s="682"/>
      <c r="AB9" s="682"/>
      <c r="AC9" s="682"/>
      <c r="AD9" s="683">
        <v>2827</v>
      </c>
      <c r="AE9" s="683"/>
      <c r="AF9" s="683"/>
      <c r="AG9" s="683"/>
      <c r="AH9" s="683"/>
      <c r="AI9" s="683"/>
      <c r="AJ9" s="683"/>
      <c r="AK9" s="683"/>
      <c r="AL9" s="684">
        <v>0.1</v>
      </c>
      <c r="AM9" s="685"/>
      <c r="AN9" s="685"/>
      <c r="AO9" s="686"/>
      <c r="AP9" s="676" t="s">
        <v>238</v>
      </c>
      <c r="AQ9" s="677"/>
      <c r="AR9" s="677"/>
      <c r="AS9" s="677"/>
      <c r="AT9" s="677"/>
      <c r="AU9" s="677"/>
      <c r="AV9" s="677"/>
      <c r="AW9" s="677"/>
      <c r="AX9" s="677"/>
      <c r="AY9" s="677"/>
      <c r="AZ9" s="677"/>
      <c r="BA9" s="677"/>
      <c r="BB9" s="677"/>
      <c r="BC9" s="677"/>
      <c r="BD9" s="677"/>
      <c r="BE9" s="677"/>
      <c r="BF9" s="678"/>
      <c r="BG9" s="679">
        <v>532115</v>
      </c>
      <c r="BH9" s="680"/>
      <c r="BI9" s="680"/>
      <c r="BJ9" s="680"/>
      <c r="BK9" s="680"/>
      <c r="BL9" s="680"/>
      <c r="BM9" s="680"/>
      <c r="BN9" s="681"/>
      <c r="BO9" s="682">
        <v>42.6</v>
      </c>
      <c r="BP9" s="682"/>
      <c r="BQ9" s="682"/>
      <c r="BR9" s="682"/>
      <c r="BS9" s="688" t="s">
        <v>126</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343666</v>
      </c>
      <c r="CS9" s="680"/>
      <c r="CT9" s="680"/>
      <c r="CU9" s="680"/>
      <c r="CV9" s="680"/>
      <c r="CW9" s="680"/>
      <c r="CX9" s="680"/>
      <c r="CY9" s="681"/>
      <c r="CZ9" s="682">
        <v>6.5</v>
      </c>
      <c r="DA9" s="682"/>
      <c r="DB9" s="682"/>
      <c r="DC9" s="682"/>
      <c r="DD9" s="688">
        <v>4216</v>
      </c>
      <c r="DE9" s="680"/>
      <c r="DF9" s="680"/>
      <c r="DG9" s="680"/>
      <c r="DH9" s="680"/>
      <c r="DI9" s="680"/>
      <c r="DJ9" s="680"/>
      <c r="DK9" s="680"/>
      <c r="DL9" s="680"/>
      <c r="DM9" s="680"/>
      <c r="DN9" s="680"/>
      <c r="DO9" s="680"/>
      <c r="DP9" s="681"/>
      <c r="DQ9" s="688">
        <v>289173</v>
      </c>
      <c r="DR9" s="680"/>
      <c r="DS9" s="680"/>
      <c r="DT9" s="680"/>
      <c r="DU9" s="680"/>
      <c r="DV9" s="680"/>
      <c r="DW9" s="680"/>
      <c r="DX9" s="680"/>
      <c r="DY9" s="680"/>
      <c r="DZ9" s="680"/>
      <c r="EA9" s="680"/>
      <c r="EB9" s="680"/>
      <c r="EC9" s="689"/>
    </row>
    <row r="10" spans="2:143" ht="11.25" customHeight="1">
      <c r="B10" s="676" t="s">
        <v>240</v>
      </c>
      <c r="C10" s="677"/>
      <c r="D10" s="677"/>
      <c r="E10" s="677"/>
      <c r="F10" s="677"/>
      <c r="G10" s="677"/>
      <c r="H10" s="677"/>
      <c r="I10" s="677"/>
      <c r="J10" s="677"/>
      <c r="K10" s="677"/>
      <c r="L10" s="677"/>
      <c r="M10" s="677"/>
      <c r="N10" s="677"/>
      <c r="O10" s="677"/>
      <c r="P10" s="677"/>
      <c r="Q10" s="678"/>
      <c r="R10" s="679" t="s">
        <v>126</v>
      </c>
      <c r="S10" s="680"/>
      <c r="T10" s="680"/>
      <c r="U10" s="680"/>
      <c r="V10" s="680"/>
      <c r="W10" s="680"/>
      <c r="X10" s="680"/>
      <c r="Y10" s="681"/>
      <c r="Z10" s="682" t="s">
        <v>235</v>
      </c>
      <c r="AA10" s="682"/>
      <c r="AB10" s="682"/>
      <c r="AC10" s="682"/>
      <c r="AD10" s="683" t="s">
        <v>126</v>
      </c>
      <c r="AE10" s="683"/>
      <c r="AF10" s="683"/>
      <c r="AG10" s="683"/>
      <c r="AH10" s="683"/>
      <c r="AI10" s="683"/>
      <c r="AJ10" s="683"/>
      <c r="AK10" s="683"/>
      <c r="AL10" s="684" t="s">
        <v>126</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18869</v>
      </c>
      <c r="BH10" s="680"/>
      <c r="BI10" s="680"/>
      <c r="BJ10" s="680"/>
      <c r="BK10" s="680"/>
      <c r="BL10" s="680"/>
      <c r="BM10" s="680"/>
      <c r="BN10" s="681"/>
      <c r="BO10" s="682">
        <v>1.5</v>
      </c>
      <c r="BP10" s="682"/>
      <c r="BQ10" s="682"/>
      <c r="BR10" s="682"/>
      <c r="BS10" s="688" t="s">
        <v>172</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13816</v>
      </c>
      <c r="CS10" s="680"/>
      <c r="CT10" s="680"/>
      <c r="CU10" s="680"/>
      <c r="CV10" s="680"/>
      <c r="CW10" s="680"/>
      <c r="CX10" s="680"/>
      <c r="CY10" s="681"/>
      <c r="CZ10" s="682">
        <v>0.3</v>
      </c>
      <c r="DA10" s="682"/>
      <c r="DB10" s="682"/>
      <c r="DC10" s="682"/>
      <c r="DD10" s="688" t="s">
        <v>126</v>
      </c>
      <c r="DE10" s="680"/>
      <c r="DF10" s="680"/>
      <c r="DG10" s="680"/>
      <c r="DH10" s="680"/>
      <c r="DI10" s="680"/>
      <c r="DJ10" s="680"/>
      <c r="DK10" s="680"/>
      <c r="DL10" s="680"/>
      <c r="DM10" s="680"/>
      <c r="DN10" s="680"/>
      <c r="DO10" s="680"/>
      <c r="DP10" s="681"/>
      <c r="DQ10" s="688">
        <v>5204</v>
      </c>
      <c r="DR10" s="680"/>
      <c r="DS10" s="680"/>
      <c r="DT10" s="680"/>
      <c r="DU10" s="680"/>
      <c r="DV10" s="680"/>
      <c r="DW10" s="680"/>
      <c r="DX10" s="680"/>
      <c r="DY10" s="680"/>
      <c r="DZ10" s="680"/>
      <c r="EA10" s="680"/>
      <c r="EB10" s="680"/>
      <c r="EC10" s="689"/>
    </row>
    <row r="11" spans="2:143" ht="11.25" customHeight="1">
      <c r="B11" s="676" t="s">
        <v>243</v>
      </c>
      <c r="C11" s="677"/>
      <c r="D11" s="677"/>
      <c r="E11" s="677"/>
      <c r="F11" s="677"/>
      <c r="G11" s="677"/>
      <c r="H11" s="677"/>
      <c r="I11" s="677"/>
      <c r="J11" s="677"/>
      <c r="K11" s="677"/>
      <c r="L11" s="677"/>
      <c r="M11" s="677"/>
      <c r="N11" s="677"/>
      <c r="O11" s="677"/>
      <c r="P11" s="677"/>
      <c r="Q11" s="678"/>
      <c r="R11" s="679" t="s">
        <v>126</v>
      </c>
      <c r="S11" s="680"/>
      <c r="T11" s="680"/>
      <c r="U11" s="680"/>
      <c r="V11" s="680"/>
      <c r="W11" s="680"/>
      <c r="X11" s="680"/>
      <c r="Y11" s="681"/>
      <c r="Z11" s="682" t="s">
        <v>235</v>
      </c>
      <c r="AA11" s="682"/>
      <c r="AB11" s="682"/>
      <c r="AC11" s="682"/>
      <c r="AD11" s="683" t="s">
        <v>235</v>
      </c>
      <c r="AE11" s="683"/>
      <c r="AF11" s="683"/>
      <c r="AG11" s="683"/>
      <c r="AH11" s="683"/>
      <c r="AI11" s="683"/>
      <c r="AJ11" s="683"/>
      <c r="AK11" s="683"/>
      <c r="AL11" s="684" t="s">
        <v>235</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15944</v>
      </c>
      <c r="BH11" s="680"/>
      <c r="BI11" s="680"/>
      <c r="BJ11" s="680"/>
      <c r="BK11" s="680"/>
      <c r="BL11" s="680"/>
      <c r="BM11" s="680"/>
      <c r="BN11" s="681"/>
      <c r="BO11" s="682">
        <v>1.3</v>
      </c>
      <c r="BP11" s="682"/>
      <c r="BQ11" s="682"/>
      <c r="BR11" s="682"/>
      <c r="BS11" s="688">
        <v>3139</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192882</v>
      </c>
      <c r="CS11" s="680"/>
      <c r="CT11" s="680"/>
      <c r="CU11" s="680"/>
      <c r="CV11" s="680"/>
      <c r="CW11" s="680"/>
      <c r="CX11" s="680"/>
      <c r="CY11" s="681"/>
      <c r="CZ11" s="682">
        <v>3.7</v>
      </c>
      <c r="DA11" s="682"/>
      <c r="DB11" s="682"/>
      <c r="DC11" s="682"/>
      <c r="DD11" s="688">
        <v>17813</v>
      </c>
      <c r="DE11" s="680"/>
      <c r="DF11" s="680"/>
      <c r="DG11" s="680"/>
      <c r="DH11" s="680"/>
      <c r="DI11" s="680"/>
      <c r="DJ11" s="680"/>
      <c r="DK11" s="680"/>
      <c r="DL11" s="680"/>
      <c r="DM11" s="680"/>
      <c r="DN11" s="680"/>
      <c r="DO11" s="680"/>
      <c r="DP11" s="681"/>
      <c r="DQ11" s="688">
        <v>108655</v>
      </c>
      <c r="DR11" s="680"/>
      <c r="DS11" s="680"/>
      <c r="DT11" s="680"/>
      <c r="DU11" s="680"/>
      <c r="DV11" s="680"/>
      <c r="DW11" s="680"/>
      <c r="DX11" s="680"/>
      <c r="DY11" s="680"/>
      <c r="DZ11" s="680"/>
      <c r="EA11" s="680"/>
      <c r="EB11" s="680"/>
      <c r="EC11" s="689"/>
    </row>
    <row r="12" spans="2:143" ht="11.25" customHeight="1">
      <c r="B12" s="676" t="s">
        <v>246</v>
      </c>
      <c r="C12" s="677"/>
      <c r="D12" s="677"/>
      <c r="E12" s="677"/>
      <c r="F12" s="677"/>
      <c r="G12" s="677"/>
      <c r="H12" s="677"/>
      <c r="I12" s="677"/>
      <c r="J12" s="677"/>
      <c r="K12" s="677"/>
      <c r="L12" s="677"/>
      <c r="M12" s="677"/>
      <c r="N12" s="677"/>
      <c r="O12" s="677"/>
      <c r="P12" s="677"/>
      <c r="Q12" s="678"/>
      <c r="R12" s="679">
        <v>238154</v>
      </c>
      <c r="S12" s="680"/>
      <c r="T12" s="680"/>
      <c r="U12" s="680"/>
      <c r="V12" s="680"/>
      <c r="W12" s="680"/>
      <c r="X12" s="680"/>
      <c r="Y12" s="681"/>
      <c r="Z12" s="682">
        <v>4.4000000000000004</v>
      </c>
      <c r="AA12" s="682"/>
      <c r="AB12" s="682"/>
      <c r="AC12" s="682"/>
      <c r="AD12" s="683">
        <v>238154</v>
      </c>
      <c r="AE12" s="683"/>
      <c r="AF12" s="683"/>
      <c r="AG12" s="683"/>
      <c r="AH12" s="683"/>
      <c r="AI12" s="683"/>
      <c r="AJ12" s="683"/>
      <c r="AK12" s="683"/>
      <c r="AL12" s="684">
        <v>6.8</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541208</v>
      </c>
      <c r="BH12" s="680"/>
      <c r="BI12" s="680"/>
      <c r="BJ12" s="680"/>
      <c r="BK12" s="680"/>
      <c r="BL12" s="680"/>
      <c r="BM12" s="680"/>
      <c r="BN12" s="681"/>
      <c r="BO12" s="682">
        <v>43.3</v>
      </c>
      <c r="BP12" s="682"/>
      <c r="BQ12" s="682"/>
      <c r="BR12" s="682"/>
      <c r="BS12" s="688" t="s">
        <v>126</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102216</v>
      </c>
      <c r="CS12" s="680"/>
      <c r="CT12" s="680"/>
      <c r="CU12" s="680"/>
      <c r="CV12" s="680"/>
      <c r="CW12" s="680"/>
      <c r="CX12" s="680"/>
      <c r="CY12" s="681"/>
      <c r="CZ12" s="682">
        <v>1.9</v>
      </c>
      <c r="DA12" s="682"/>
      <c r="DB12" s="682"/>
      <c r="DC12" s="682"/>
      <c r="DD12" s="688" t="s">
        <v>126</v>
      </c>
      <c r="DE12" s="680"/>
      <c r="DF12" s="680"/>
      <c r="DG12" s="680"/>
      <c r="DH12" s="680"/>
      <c r="DI12" s="680"/>
      <c r="DJ12" s="680"/>
      <c r="DK12" s="680"/>
      <c r="DL12" s="680"/>
      <c r="DM12" s="680"/>
      <c r="DN12" s="680"/>
      <c r="DO12" s="680"/>
      <c r="DP12" s="681"/>
      <c r="DQ12" s="688">
        <v>35816</v>
      </c>
      <c r="DR12" s="680"/>
      <c r="DS12" s="680"/>
      <c r="DT12" s="680"/>
      <c r="DU12" s="680"/>
      <c r="DV12" s="680"/>
      <c r="DW12" s="680"/>
      <c r="DX12" s="680"/>
      <c r="DY12" s="680"/>
      <c r="DZ12" s="680"/>
      <c r="EA12" s="680"/>
      <c r="EB12" s="680"/>
      <c r="EC12" s="689"/>
    </row>
    <row r="13" spans="2:143" ht="11.25" customHeight="1">
      <c r="B13" s="676" t="s">
        <v>249</v>
      </c>
      <c r="C13" s="677"/>
      <c r="D13" s="677"/>
      <c r="E13" s="677"/>
      <c r="F13" s="677"/>
      <c r="G13" s="677"/>
      <c r="H13" s="677"/>
      <c r="I13" s="677"/>
      <c r="J13" s="677"/>
      <c r="K13" s="677"/>
      <c r="L13" s="677"/>
      <c r="M13" s="677"/>
      <c r="N13" s="677"/>
      <c r="O13" s="677"/>
      <c r="P13" s="677"/>
      <c r="Q13" s="678"/>
      <c r="R13" s="679">
        <v>10344</v>
      </c>
      <c r="S13" s="680"/>
      <c r="T13" s="680"/>
      <c r="U13" s="680"/>
      <c r="V13" s="680"/>
      <c r="W13" s="680"/>
      <c r="X13" s="680"/>
      <c r="Y13" s="681"/>
      <c r="Z13" s="682">
        <v>0.2</v>
      </c>
      <c r="AA13" s="682"/>
      <c r="AB13" s="682"/>
      <c r="AC13" s="682"/>
      <c r="AD13" s="683">
        <v>10344</v>
      </c>
      <c r="AE13" s="683"/>
      <c r="AF13" s="683"/>
      <c r="AG13" s="683"/>
      <c r="AH13" s="683"/>
      <c r="AI13" s="683"/>
      <c r="AJ13" s="683"/>
      <c r="AK13" s="683"/>
      <c r="AL13" s="684">
        <v>0.3</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539467</v>
      </c>
      <c r="BH13" s="680"/>
      <c r="BI13" s="680"/>
      <c r="BJ13" s="680"/>
      <c r="BK13" s="680"/>
      <c r="BL13" s="680"/>
      <c r="BM13" s="680"/>
      <c r="BN13" s="681"/>
      <c r="BO13" s="682">
        <v>43.2</v>
      </c>
      <c r="BP13" s="682"/>
      <c r="BQ13" s="682"/>
      <c r="BR13" s="682"/>
      <c r="BS13" s="688" t="s">
        <v>235</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444271</v>
      </c>
      <c r="CS13" s="680"/>
      <c r="CT13" s="680"/>
      <c r="CU13" s="680"/>
      <c r="CV13" s="680"/>
      <c r="CW13" s="680"/>
      <c r="CX13" s="680"/>
      <c r="CY13" s="681"/>
      <c r="CZ13" s="682">
        <v>8.5</v>
      </c>
      <c r="DA13" s="682"/>
      <c r="DB13" s="682"/>
      <c r="DC13" s="682"/>
      <c r="DD13" s="688">
        <v>126654</v>
      </c>
      <c r="DE13" s="680"/>
      <c r="DF13" s="680"/>
      <c r="DG13" s="680"/>
      <c r="DH13" s="680"/>
      <c r="DI13" s="680"/>
      <c r="DJ13" s="680"/>
      <c r="DK13" s="680"/>
      <c r="DL13" s="680"/>
      <c r="DM13" s="680"/>
      <c r="DN13" s="680"/>
      <c r="DO13" s="680"/>
      <c r="DP13" s="681"/>
      <c r="DQ13" s="688">
        <v>316756</v>
      </c>
      <c r="DR13" s="680"/>
      <c r="DS13" s="680"/>
      <c r="DT13" s="680"/>
      <c r="DU13" s="680"/>
      <c r="DV13" s="680"/>
      <c r="DW13" s="680"/>
      <c r="DX13" s="680"/>
      <c r="DY13" s="680"/>
      <c r="DZ13" s="680"/>
      <c r="EA13" s="680"/>
      <c r="EB13" s="680"/>
      <c r="EC13" s="689"/>
    </row>
    <row r="14" spans="2:143" ht="11.25" customHeight="1">
      <c r="B14" s="676" t="s">
        <v>252</v>
      </c>
      <c r="C14" s="677"/>
      <c r="D14" s="677"/>
      <c r="E14" s="677"/>
      <c r="F14" s="677"/>
      <c r="G14" s="677"/>
      <c r="H14" s="677"/>
      <c r="I14" s="677"/>
      <c r="J14" s="677"/>
      <c r="K14" s="677"/>
      <c r="L14" s="677"/>
      <c r="M14" s="677"/>
      <c r="N14" s="677"/>
      <c r="O14" s="677"/>
      <c r="P14" s="677"/>
      <c r="Q14" s="678"/>
      <c r="R14" s="679" t="s">
        <v>235</v>
      </c>
      <c r="S14" s="680"/>
      <c r="T14" s="680"/>
      <c r="U14" s="680"/>
      <c r="V14" s="680"/>
      <c r="W14" s="680"/>
      <c r="X14" s="680"/>
      <c r="Y14" s="681"/>
      <c r="Z14" s="682" t="s">
        <v>126</v>
      </c>
      <c r="AA14" s="682"/>
      <c r="AB14" s="682"/>
      <c r="AC14" s="682"/>
      <c r="AD14" s="683" t="s">
        <v>126</v>
      </c>
      <c r="AE14" s="683"/>
      <c r="AF14" s="683"/>
      <c r="AG14" s="683"/>
      <c r="AH14" s="683"/>
      <c r="AI14" s="683"/>
      <c r="AJ14" s="683"/>
      <c r="AK14" s="683"/>
      <c r="AL14" s="684" t="s">
        <v>126</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43451</v>
      </c>
      <c r="BH14" s="680"/>
      <c r="BI14" s="680"/>
      <c r="BJ14" s="680"/>
      <c r="BK14" s="680"/>
      <c r="BL14" s="680"/>
      <c r="BM14" s="680"/>
      <c r="BN14" s="681"/>
      <c r="BO14" s="682">
        <v>3.5</v>
      </c>
      <c r="BP14" s="682"/>
      <c r="BQ14" s="682"/>
      <c r="BR14" s="682"/>
      <c r="BS14" s="688" t="s">
        <v>235</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295732</v>
      </c>
      <c r="CS14" s="680"/>
      <c r="CT14" s="680"/>
      <c r="CU14" s="680"/>
      <c r="CV14" s="680"/>
      <c r="CW14" s="680"/>
      <c r="CX14" s="680"/>
      <c r="CY14" s="681"/>
      <c r="CZ14" s="682">
        <v>5.6</v>
      </c>
      <c r="DA14" s="682"/>
      <c r="DB14" s="682"/>
      <c r="DC14" s="682"/>
      <c r="DD14" s="688">
        <v>1228</v>
      </c>
      <c r="DE14" s="680"/>
      <c r="DF14" s="680"/>
      <c r="DG14" s="680"/>
      <c r="DH14" s="680"/>
      <c r="DI14" s="680"/>
      <c r="DJ14" s="680"/>
      <c r="DK14" s="680"/>
      <c r="DL14" s="680"/>
      <c r="DM14" s="680"/>
      <c r="DN14" s="680"/>
      <c r="DO14" s="680"/>
      <c r="DP14" s="681"/>
      <c r="DQ14" s="688">
        <v>292187</v>
      </c>
      <c r="DR14" s="680"/>
      <c r="DS14" s="680"/>
      <c r="DT14" s="680"/>
      <c r="DU14" s="680"/>
      <c r="DV14" s="680"/>
      <c r="DW14" s="680"/>
      <c r="DX14" s="680"/>
      <c r="DY14" s="680"/>
      <c r="DZ14" s="680"/>
      <c r="EA14" s="680"/>
      <c r="EB14" s="680"/>
      <c r="EC14" s="689"/>
    </row>
    <row r="15" spans="2:143" ht="11.25" customHeight="1">
      <c r="B15" s="676" t="s">
        <v>255</v>
      </c>
      <c r="C15" s="677"/>
      <c r="D15" s="677"/>
      <c r="E15" s="677"/>
      <c r="F15" s="677"/>
      <c r="G15" s="677"/>
      <c r="H15" s="677"/>
      <c r="I15" s="677"/>
      <c r="J15" s="677"/>
      <c r="K15" s="677"/>
      <c r="L15" s="677"/>
      <c r="M15" s="677"/>
      <c r="N15" s="677"/>
      <c r="O15" s="677"/>
      <c r="P15" s="677"/>
      <c r="Q15" s="678"/>
      <c r="R15" s="679">
        <v>16375</v>
      </c>
      <c r="S15" s="680"/>
      <c r="T15" s="680"/>
      <c r="U15" s="680"/>
      <c r="V15" s="680"/>
      <c r="W15" s="680"/>
      <c r="X15" s="680"/>
      <c r="Y15" s="681"/>
      <c r="Z15" s="682">
        <v>0.3</v>
      </c>
      <c r="AA15" s="682"/>
      <c r="AB15" s="682"/>
      <c r="AC15" s="682"/>
      <c r="AD15" s="683">
        <v>16375</v>
      </c>
      <c r="AE15" s="683"/>
      <c r="AF15" s="683"/>
      <c r="AG15" s="683"/>
      <c r="AH15" s="683"/>
      <c r="AI15" s="683"/>
      <c r="AJ15" s="683"/>
      <c r="AK15" s="683"/>
      <c r="AL15" s="684">
        <v>0.5</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51273</v>
      </c>
      <c r="BH15" s="680"/>
      <c r="BI15" s="680"/>
      <c r="BJ15" s="680"/>
      <c r="BK15" s="680"/>
      <c r="BL15" s="680"/>
      <c r="BM15" s="680"/>
      <c r="BN15" s="681"/>
      <c r="BO15" s="682">
        <v>4.0999999999999996</v>
      </c>
      <c r="BP15" s="682"/>
      <c r="BQ15" s="682"/>
      <c r="BR15" s="682"/>
      <c r="BS15" s="688" t="s">
        <v>126</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507699</v>
      </c>
      <c r="CS15" s="680"/>
      <c r="CT15" s="680"/>
      <c r="CU15" s="680"/>
      <c r="CV15" s="680"/>
      <c r="CW15" s="680"/>
      <c r="CX15" s="680"/>
      <c r="CY15" s="681"/>
      <c r="CZ15" s="682">
        <v>9.6999999999999993</v>
      </c>
      <c r="DA15" s="682"/>
      <c r="DB15" s="682"/>
      <c r="DC15" s="682"/>
      <c r="DD15" s="688">
        <v>4534</v>
      </c>
      <c r="DE15" s="680"/>
      <c r="DF15" s="680"/>
      <c r="DG15" s="680"/>
      <c r="DH15" s="680"/>
      <c r="DI15" s="680"/>
      <c r="DJ15" s="680"/>
      <c r="DK15" s="680"/>
      <c r="DL15" s="680"/>
      <c r="DM15" s="680"/>
      <c r="DN15" s="680"/>
      <c r="DO15" s="680"/>
      <c r="DP15" s="681"/>
      <c r="DQ15" s="688">
        <v>459844</v>
      </c>
      <c r="DR15" s="680"/>
      <c r="DS15" s="680"/>
      <c r="DT15" s="680"/>
      <c r="DU15" s="680"/>
      <c r="DV15" s="680"/>
      <c r="DW15" s="680"/>
      <c r="DX15" s="680"/>
      <c r="DY15" s="680"/>
      <c r="DZ15" s="680"/>
      <c r="EA15" s="680"/>
      <c r="EB15" s="680"/>
      <c r="EC15" s="689"/>
    </row>
    <row r="16" spans="2:143" ht="11.25" customHeight="1">
      <c r="B16" s="676" t="s">
        <v>258</v>
      </c>
      <c r="C16" s="677"/>
      <c r="D16" s="677"/>
      <c r="E16" s="677"/>
      <c r="F16" s="677"/>
      <c r="G16" s="677"/>
      <c r="H16" s="677"/>
      <c r="I16" s="677"/>
      <c r="J16" s="677"/>
      <c r="K16" s="677"/>
      <c r="L16" s="677"/>
      <c r="M16" s="677"/>
      <c r="N16" s="677"/>
      <c r="O16" s="677"/>
      <c r="P16" s="677"/>
      <c r="Q16" s="678"/>
      <c r="R16" s="679" t="s">
        <v>126</v>
      </c>
      <c r="S16" s="680"/>
      <c r="T16" s="680"/>
      <c r="U16" s="680"/>
      <c r="V16" s="680"/>
      <c r="W16" s="680"/>
      <c r="X16" s="680"/>
      <c r="Y16" s="681"/>
      <c r="Z16" s="682" t="s">
        <v>126</v>
      </c>
      <c r="AA16" s="682"/>
      <c r="AB16" s="682"/>
      <c r="AC16" s="682"/>
      <c r="AD16" s="683" t="s">
        <v>235</v>
      </c>
      <c r="AE16" s="683"/>
      <c r="AF16" s="683"/>
      <c r="AG16" s="683"/>
      <c r="AH16" s="683"/>
      <c r="AI16" s="683"/>
      <c r="AJ16" s="683"/>
      <c r="AK16" s="683"/>
      <c r="AL16" s="684" t="s">
        <v>126</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126</v>
      </c>
      <c r="BH16" s="680"/>
      <c r="BI16" s="680"/>
      <c r="BJ16" s="680"/>
      <c r="BK16" s="680"/>
      <c r="BL16" s="680"/>
      <c r="BM16" s="680"/>
      <c r="BN16" s="681"/>
      <c r="BO16" s="682" t="s">
        <v>126</v>
      </c>
      <c r="BP16" s="682"/>
      <c r="BQ16" s="682"/>
      <c r="BR16" s="682"/>
      <c r="BS16" s="688" t="s">
        <v>126</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v>1499</v>
      </c>
      <c r="CS16" s="680"/>
      <c r="CT16" s="680"/>
      <c r="CU16" s="680"/>
      <c r="CV16" s="680"/>
      <c r="CW16" s="680"/>
      <c r="CX16" s="680"/>
      <c r="CY16" s="681"/>
      <c r="CZ16" s="682">
        <v>0</v>
      </c>
      <c r="DA16" s="682"/>
      <c r="DB16" s="682"/>
      <c r="DC16" s="682"/>
      <c r="DD16" s="688" t="s">
        <v>126</v>
      </c>
      <c r="DE16" s="680"/>
      <c r="DF16" s="680"/>
      <c r="DG16" s="680"/>
      <c r="DH16" s="680"/>
      <c r="DI16" s="680"/>
      <c r="DJ16" s="680"/>
      <c r="DK16" s="680"/>
      <c r="DL16" s="680"/>
      <c r="DM16" s="680"/>
      <c r="DN16" s="680"/>
      <c r="DO16" s="680"/>
      <c r="DP16" s="681"/>
      <c r="DQ16" s="688">
        <v>1499</v>
      </c>
      <c r="DR16" s="680"/>
      <c r="DS16" s="680"/>
      <c r="DT16" s="680"/>
      <c r="DU16" s="680"/>
      <c r="DV16" s="680"/>
      <c r="DW16" s="680"/>
      <c r="DX16" s="680"/>
      <c r="DY16" s="680"/>
      <c r="DZ16" s="680"/>
      <c r="EA16" s="680"/>
      <c r="EB16" s="680"/>
      <c r="EC16" s="689"/>
    </row>
    <row r="17" spans="2:133" ht="11.25" customHeight="1">
      <c r="B17" s="676" t="s">
        <v>261</v>
      </c>
      <c r="C17" s="677"/>
      <c r="D17" s="677"/>
      <c r="E17" s="677"/>
      <c r="F17" s="677"/>
      <c r="G17" s="677"/>
      <c r="H17" s="677"/>
      <c r="I17" s="677"/>
      <c r="J17" s="677"/>
      <c r="K17" s="677"/>
      <c r="L17" s="677"/>
      <c r="M17" s="677"/>
      <c r="N17" s="677"/>
      <c r="O17" s="677"/>
      <c r="P17" s="677"/>
      <c r="Q17" s="678"/>
      <c r="R17" s="679">
        <v>10841</v>
      </c>
      <c r="S17" s="680"/>
      <c r="T17" s="680"/>
      <c r="U17" s="680"/>
      <c r="V17" s="680"/>
      <c r="W17" s="680"/>
      <c r="X17" s="680"/>
      <c r="Y17" s="681"/>
      <c r="Z17" s="682">
        <v>0.2</v>
      </c>
      <c r="AA17" s="682"/>
      <c r="AB17" s="682"/>
      <c r="AC17" s="682"/>
      <c r="AD17" s="683">
        <v>10841</v>
      </c>
      <c r="AE17" s="683"/>
      <c r="AF17" s="683"/>
      <c r="AG17" s="683"/>
      <c r="AH17" s="683"/>
      <c r="AI17" s="683"/>
      <c r="AJ17" s="683"/>
      <c r="AK17" s="683"/>
      <c r="AL17" s="684">
        <v>0.3</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126</v>
      </c>
      <c r="BH17" s="680"/>
      <c r="BI17" s="680"/>
      <c r="BJ17" s="680"/>
      <c r="BK17" s="680"/>
      <c r="BL17" s="680"/>
      <c r="BM17" s="680"/>
      <c r="BN17" s="681"/>
      <c r="BO17" s="682" t="s">
        <v>126</v>
      </c>
      <c r="BP17" s="682"/>
      <c r="BQ17" s="682"/>
      <c r="BR17" s="682"/>
      <c r="BS17" s="688" t="s">
        <v>126</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698846</v>
      </c>
      <c r="CS17" s="680"/>
      <c r="CT17" s="680"/>
      <c r="CU17" s="680"/>
      <c r="CV17" s="680"/>
      <c r="CW17" s="680"/>
      <c r="CX17" s="680"/>
      <c r="CY17" s="681"/>
      <c r="CZ17" s="682">
        <v>13.3</v>
      </c>
      <c r="DA17" s="682"/>
      <c r="DB17" s="682"/>
      <c r="DC17" s="682"/>
      <c r="DD17" s="688" t="s">
        <v>235</v>
      </c>
      <c r="DE17" s="680"/>
      <c r="DF17" s="680"/>
      <c r="DG17" s="680"/>
      <c r="DH17" s="680"/>
      <c r="DI17" s="680"/>
      <c r="DJ17" s="680"/>
      <c r="DK17" s="680"/>
      <c r="DL17" s="680"/>
      <c r="DM17" s="680"/>
      <c r="DN17" s="680"/>
      <c r="DO17" s="680"/>
      <c r="DP17" s="681"/>
      <c r="DQ17" s="688">
        <v>698292</v>
      </c>
      <c r="DR17" s="680"/>
      <c r="DS17" s="680"/>
      <c r="DT17" s="680"/>
      <c r="DU17" s="680"/>
      <c r="DV17" s="680"/>
      <c r="DW17" s="680"/>
      <c r="DX17" s="680"/>
      <c r="DY17" s="680"/>
      <c r="DZ17" s="680"/>
      <c r="EA17" s="680"/>
      <c r="EB17" s="680"/>
      <c r="EC17" s="689"/>
    </row>
    <row r="18" spans="2:133" ht="11.25" customHeight="1">
      <c r="B18" s="676" t="s">
        <v>264</v>
      </c>
      <c r="C18" s="677"/>
      <c r="D18" s="677"/>
      <c r="E18" s="677"/>
      <c r="F18" s="677"/>
      <c r="G18" s="677"/>
      <c r="H18" s="677"/>
      <c r="I18" s="677"/>
      <c r="J18" s="677"/>
      <c r="K18" s="677"/>
      <c r="L18" s="677"/>
      <c r="M18" s="677"/>
      <c r="N18" s="677"/>
      <c r="O18" s="677"/>
      <c r="P18" s="677"/>
      <c r="Q18" s="678"/>
      <c r="R18" s="679">
        <v>2060211</v>
      </c>
      <c r="S18" s="680"/>
      <c r="T18" s="680"/>
      <c r="U18" s="680"/>
      <c r="V18" s="680"/>
      <c r="W18" s="680"/>
      <c r="X18" s="680"/>
      <c r="Y18" s="681"/>
      <c r="Z18" s="682">
        <v>38.200000000000003</v>
      </c>
      <c r="AA18" s="682"/>
      <c r="AB18" s="682"/>
      <c r="AC18" s="682"/>
      <c r="AD18" s="683">
        <v>1908711</v>
      </c>
      <c r="AE18" s="683"/>
      <c r="AF18" s="683"/>
      <c r="AG18" s="683"/>
      <c r="AH18" s="683"/>
      <c r="AI18" s="683"/>
      <c r="AJ18" s="683"/>
      <c r="AK18" s="683"/>
      <c r="AL18" s="684">
        <v>54.4</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126</v>
      </c>
      <c r="BH18" s="680"/>
      <c r="BI18" s="680"/>
      <c r="BJ18" s="680"/>
      <c r="BK18" s="680"/>
      <c r="BL18" s="680"/>
      <c r="BM18" s="680"/>
      <c r="BN18" s="681"/>
      <c r="BO18" s="682" t="s">
        <v>235</v>
      </c>
      <c r="BP18" s="682"/>
      <c r="BQ18" s="682"/>
      <c r="BR18" s="682"/>
      <c r="BS18" s="688" t="s">
        <v>126</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172</v>
      </c>
      <c r="CS18" s="680"/>
      <c r="CT18" s="680"/>
      <c r="CU18" s="680"/>
      <c r="CV18" s="680"/>
      <c r="CW18" s="680"/>
      <c r="CX18" s="680"/>
      <c r="CY18" s="681"/>
      <c r="CZ18" s="682" t="s">
        <v>126</v>
      </c>
      <c r="DA18" s="682"/>
      <c r="DB18" s="682"/>
      <c r="DC18" s="682"/>
      <c r="DD18" s="688" t="s">
        <v>235</v>
      </c>
      <c r="DE18" s="680"/>
      <c r="DF18" s="680"/>
      <c r="DG18" s="680"/>
      <c r="DH18" s="680"/>
      <c r="DI18" s="680"/>
      <c r="DJ18" s="680"/>
      <c r="DK18" s="680"/>
      <c r="DL18" s="680"/>
      <c r="DM18" s="680"/>
      <c r="DN18" s="680"/>
      <c r="DO18" s="680"/>
      <c r="DP18" s="681"/>
      <c r="DQ18" s="688" t="s">
        <v>126</v>
      </c>
      <c r="DR18" s="680"/>
      <c r="DS18" s="680"/>
      <c r="DT18" s="680"/>
      <c r="DU18" s="680"/>
      <c r="DV18" s="680"/>
      <c r="DW18" s="680"/>
      <c r="DX18" s="680"/>
      <c r="DY18" s="680"/>
      <c r="DZ18" s="680"/>
      <c r="EA18" s="680"/>
      <c r="EB18" s="680"/>
      <c r="EC18" s="689"/>
    </row>
    <row r="19" spans="2:133" ht="11.25" customHeight="1">
      <c r="B19" s="676" t="s">
        <v>267</v>
      </c>
      <c r="C19" s="677"/>
      <c r="D19" s="677"/>
      <c r="E19" s="677"/>
      <c r="F19" s="677"/>
      <c r="G19" s="677"/>
      <c r="H19" s="677"/>
      <c r="I19" s="677"/>
      <c r="J19" s="677"/>
      <c r="K19" s="677"/>
      <c r="L19" s="677"/>
      <c r="M19" s="677"/>
      <c r="N19" s="677"/>
      <c r="O19" s="677"/>
      <c r="P19" s="677"/>
      <c r="Q19" s="678"/>
      <c r="R19" s="679">
        <v>1908711</v>
      </c>
      <c r="S19" s="680"/>
      <c r="T19" s="680"/>
      <c r="U19" s="680"/>
      <c r="V19" s="680"/>
      <c r="W19" s="680"/>
      <c r="X19" s="680"/>
      <c r="Y19" s="681"/>
      <c r="Z19" s="682">
        <v>35.4</v>
      </c>
      <c r="AA19" s="682"/>
      <c r="AB19" s="682"/>
      <c r="AC19" s="682"/>
      <c r="AD19" s="683">
        <v>1908711</v>
      </c>
      <c r="AE19" s="683"/>
      <c r="AF19" s="683"/>
      <c r="AG19" s="683"/>
      <c r="AH19" s="683"/>
      <c r="AI19" s="683"/>
      <c r="AJ19" s="683"/>
      <c r="AK19" s="683"/>
      <c r="AL19" s="684">
        <v>54.4</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v>20996</v>
      </c>
      <c r="BH19" s="680"/>
      <c r="BI19" s="680"/>
      <c r="BJ19" s="680"/>
      <c r="BK19" s="680"/>
      <c r="BL19" s="680"/>
      <c r="BM19" s="680"/>
      <c r="BN19" s="681"/>
      <c r="BO19" s="682">
        <v>1.7</v>
      </c>
      <c r="BP19" s="682"/>
      <c r="BQ19" s="682"/>
      <c r="BR19" s="682"/>
      <c r="BS19" s="688" t="s">
        <v>126</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126</v>
      </c>
      <c r="CS19" s="680"/>
      <c r="CT19" s="680"/>
      <c r="CU19" s="680"/>
      <c r="CV19" s="680"/>
      <c r="CW19" s="680"/>
      <c r="CX19" s="680"/>
      <c r="CY19" s="681"/>
      <c r="CZ19" s="682" t="s">
        <v>126</v>
      </c>
      <c r="DA19" s="682"/>
      <c r="DB19" s="682"/>
      <c r="DC19" s="682"/>
      <c r="DD19" s="688" t="s">
        <v>126</v>
      </c>
      <c r="DE19" s="680"/>
      <c r="DF19" s="680"/>
      <c r="DG19" s="680"/>
      <c r="DH19" s="680"/>
      <c r="DI19" s="680"/>
      <c r="DJ19" s="680"/>
      <c r="DK19" s="680"/>
      <c r="DL19" s="680"/>
      <c r="DM19" s="680"/>
      <c r="DN19" s="680"/>
      <c r="DO19" s="680"/>
      <c r="DP19" s="681"/>
      <c r="DQ19" s="688" t="s">
        <v>126</v>
      </c>
      <c r="DR19" s="680"/>
      <c r="DS19" s="680"/>
      <c r="DT19" s="680"/>
      <c r="DU19" s="680"/>
      <c r="DV19" s="680"/>
      <c r="DW19" s="680"/>
      <c r="DX19" s="680"/>
      <c r="DY19" s="680"/>
      <c r="DZ19" s="680"/>
      <c r="EA19" s="680"/>
      <c r="EB19" s="680"/>
      <c r="EC19" s="689"/>
    </row>
    <row r="20" spans="2:133" ht="11.25" customHeight="1">
      <c r="B20" s="676" t="s">
        <v>270</v>
      </c>
      <c r="C20" s="677"/>
      <c r="D20" s="677"/>
      <c r="E20" s="677"/>
      <c r="F20" s="677"/>
      <c r="G20" s="677"/>
      <c r="H20" s="677"/>
      <c r="I20" s="677"/>
      <c r="J20" s="677"/>
      <c r="K20" s="677"/>
      <c r="L20" s="677"/>
      <c r="M20" s="677"/>
      <c r="N20" s="677"/>
      <c r="O20" s="677"/>
      <c r="P20" s="677"/>
      <c r="Q20" s="678"/>
      <c r="R20" s="679">
        <v>151485</v>
      </c>
      <c r="S20" s="680"/>
      <c r="T20" s="680"/>
      <c r="U20" s="680"/>
      <c r="V20" s="680"/>
      <c r="W20" s="680"/>
      <c r="X20" s="680"/>
      <c r="Y20" s="681"/>
      <c r="Z20" s="682">
        <v>2.8</v>
      </c>
      <c r="AA20" s="682"/>
      <c r="AB20" s="682"/>
      <c r="AC20" s="682"/>
      <c r="AD20" s="683" t="s">
        <v>126</v>
      </c>
      <c r="AE20" s="683"/>
      <c r="AF20" s="683"/>
      <c r="AG20" s="683"/>
      <c r="AH20" s="683"/>
      <c r="AI20" s="683"/>
      <c r="AJ20" s="683"/>
      <c r="AK20" s="683"/>
      <c r="AL20" s="684" t="s">
        <v>126</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v>20996</v>
      </c>
      <c r="BH20" s="680"/>
      <c r="BI20" s="680"/>
      <c r="BJ20" s="680"/>
      <c r="BK20" s="680"/>
      <c r="BL20" s="680"/>
      <c r="BM20" s="680"/>
      <c r="BN20" s="681"/>
      <c r="BO20" s="682">
        <v>1.7</v>
      </c>
      <c r="BP20" s="682"/>
      <c r="BQ20" s="682"/>
      <c r="BR20" s="682"/>
      <c r="BS20" s="688" t="s">
        <v>126</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5251769</v>
      </c>
      <c r="CS20" s="680"/>
      <c r="CT20" s="680"/>
      <c r="CU20" s="680"/>
      <c r="CV20" s="680"/>
      <c r="CW20" s="680"/>
      <c r="CX20" s="680"/>
      <c r="CY20" s="681"/>
      <c r="CZ20" s="682">
        <v>100</v>
      </c>
      <c r="DA20" s="682"/>
      <c r="DB20" s="682"/>
      <c r="DC20" s="682"/>
      <c r="DD20" s="688">
        <v>167461</v>
      </c>
      <c r="DE20" s="680"/>
      <c r="DF20" s="680"/>
      <c r="DG20" s="680"/>
      <c r="DH20" s="680"/>
      <c r="DI20" s="680"/>
      <c r="DJ20" s="680"/>
      <c r="DK20" s="680"/>
      <c r="DL20" s="680"/>
      <c r="DM20" s="680"/>
      <c r="DN20" s="680"/>
      <c r="DO20" s="680"/>
      <c r="DP20" s="681"/>
      <c r="DQ20" s="688">
        <v>3975706</v>
      </c>
      <c r="DR20" s="680"/>
      <c r="DS20" s="680"/>
      <c r="DT20" s="680"/>
      <c r="DU20" s="680"/>
      <c r="DV20" s="680"/>
      <c r="DW20" s="680"/>
      <c r="DX20" s="680"/>
      <c r="DY20" s="680"/>
      <c r="DZ20" s="680"/>
      <c r="EA20" s="680"/>
      <c r="EB20" s="680"/>
      <c r="EC20" s="689"/>
    </row>
    <row r="21" spans="2:133" ht="11.25" customHeight="1">
      <c r="B21" s="676" t="s">
        <v>273</v>
      </c>
      <c r="C21" s="677"/>
      <c r="D21" s="677"/>
      <c r="E21" s="677"/>
      <c r="F21" s="677"/>
      <c r="G21" s="677"/>
      <c r="H21" s="677"/>
      <c r="I21" s="677"/>
      <c r="J21" s="677"/>
      <c r="K21" s="677"/>
      <c r="L21" s="677"/>
      <c r="M21" s="677"/>
      <c r="N21" s="677"/>
      <c r="O21" s="677"/>
      <c r="P21" s="677"/>
      <c r="Q21" s="678"/>
      <c r="R21" s="679">
        <v>15</v>
      </c>
      <c r="S21" s="680"/>
      <c r="T21" s="680"/>
      <c r="U21" s="680"/>
      <c r="V21" s="680"/>
      <c r="W21" s="680"/>
      <c r="X21" s="680"/>
      <c r="Y21" s="681"/>
      <c r="Z21" s="682">
        <v>0</v>
      </c>
      <c r="AA21" s="682"/>
      <c r="AB21" s="682"/>
      <c r="AC21" s="682"/>
      <c r="AD21" s="683" t="s">
        <v>172</v>
      </c>
      <c r="AE21" s="683"/>
      <c r="AF21" s="683"/>
      <c r="AG21" s="683"/>
      <c r="AH21" s="683"/>
      <c r="AI21" s="683"/>
      <c r="AJ21" s="683"/>
      <c r="AK21" s="683"/>
      <c r="AL21" s="684" t="s">
        <v>126</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v>20996</v>
      </c>
      <c r="BH21" s="680"/>
      <c r="BI21" s="680"/>
      <c r="BJ21" s="680"/>
      <c r="BK21" s="680"/>
      <c r="BL21" s="680"/>
      <c r="BM21" s="680"/>
      <c r="BN21" s="681"/>
      <c r="BO21" s="682">
        <v>1.7</v>
      </c>
      <c r="BP21" s="682"/>
      <c r="BQ21" s="682"/>
      <c r="BR21" s="682"/>
      <c r="BS21" s="688" t="s">
        <v>126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275</v>
      </c>
      <c r="C22" s="677"/>
      <c r="D22" s="677"/>
      <c r="E22" s="677"/>
      <c r="F22" s="677"/>
      <c r="G22" s="677"/>
      <c r="H22" s="677"/>
      <c r="I22" s="677"/>
      <c r="J22" s="677"/>
      <c r="K22" s="677"/>
      <c r="L22" s="677"/>
      <c r="M22" s="677"/>
      <c r="N22" s="677"/>
      <c r="O22" s="677"/>
      <c r="P22" s="677"/>
      <c r="Q22" s="678"/>
      <c r="R22" s="679">
        <v>3652456</v>
      </c>
      <c r="S22" s="680"/>
      <c r="T22" s="680"/>
      <c r="U22" s="680"/>
      <c r="V22" s="680"/>
      <c r="W22" s="680"/>
      <c r="X22" s="680"/>
      <c r="Y22" s="681"/>
      <c r="Z22" s="682">
        <v>67.8</v>
      </c>
      <c r="AA22" s="682"/>
      <c r="AB22" s="682"/>
      <c r="AC22" s="682"/>
      <c r="AD22" s="683">
        <v>3500956</v>
      </c>
      <c r="AE22" s="683"/>
      <c r="AF22" s="683"/>
      <c r="AG22" s="683"/>
      <c r="AH22" s="683"/>
      <c r="AI22" s="683"/>
      <c r="AJ22" s="683"/>
      <c r="AK22" s="683"/>
      <c r="AL22" s="684">
        <v>99.8</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126</v>
      </c>
      <c r="BH22" s="680"/>
      <c r="BI22" s="680"/>
      <c r="BJ22" s="680"/>
      <c r="BK22" s="680"/>
      <c r="BL22" s="680"/>
      <c r="BM22" s="680"/>
      <c r="BN22" s="681"/>
      <c r="BO22" s="682" t="s">
        <v>235</v>
      </c>
      <c r="BP22" s="682"/>
      <c r="BQ22" s="682"/>
      <c r="BR22" s="682"/>
      <c r="BS22" s="688" t="s">
        <v>126</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278</v>
      </c>
      <c r="C23" s="677"/>
      <c r="D23" s="677"/>
      <c r="E23" s="677"/>
      <c r="F23" s="677"/>
      <c r="G23" s="677"/>
      <c r="H23" s="677"/>
      <c r="I23" s="677"/>
      <c r="J23" s="677"/>
      <c r="K23" s="677"/>
      <c r="L23" s="677"/>
      <c r="M23" s="677"/>
      <c r="N23" s="677"/>
      <c r="O23" s="677"/>
      <c r="P23" s="677"/>
      <c r="Q23" s="678"/>
      <c r="R23" s="679">
        <v>2263</v>
      </c>
      <c r="S23" s="680"/>
      <c r="T23" s="680"/>
      <c r="U23" s="680"/>
      <c r="V23" s="680"/>
      <c r="W23" s="680"/>
      <c r="X23" s="680"/>
      <c r="Y23" s="681"/>
      <c r="Z23" s="682">
        <v>0</v>
      </c>
      <c r="AA23" s="682"/>
      <c r="AB23" s="682"/>
      <c r="AC23" s="682"/>
      <c r="AD23" s="683">
        <v>2263</v>
      </c>
      <c r="AE23" s="683"/>
      <c r="AF23" s="683"/>
      <c r="AG23" s="683"/>
      <c r="AH23" s="683"/>
      <c r="AI23" s="683"/>
      <c r="AJ23" s="683"/>
      <c r="AK23" s="683"/>
      <c r="AL23" s="684">
        <v>0.1</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t="s">
        <v>126</v>
      </c>
      <c r="BH23" s="680"/>
      <c r="BI23" s="680"/>
      <c r="BJ23" s="680"/>
      <c r="BK23" s="680"/>
      <c r="BL23" s="680"/>
      <c r="BM23" s="680"/>
      <c r="BN23" s="681"/>
      <c r="BO23" s="682" t="s">
        <v>126</v>
      </c>
      <c r="BP23" s="682"/>
      <c r="BQ23" s="682"/>
      <c r="BR23" s="682"/>
      <c r="BS23" s="688" t="s">
        <v>126</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c r="B24" s="676" t="s">
        <v>285</v>
      </c>
      <c r="C24" s="677"/>
      <c r="D24" s="677"/>
      <c r="E24" s="677"/>
      <c r="F24" s="677"/>
      <c r="G24" s="677"/>
      <c r="H24" s="677"/>
      <c r="I24" s="677"/>
      <c r="J24" s="677"/>
      <c r="K24" s="677"/>
      <c r="L24" s="677"/>
      <c r="M24" s="677"/>
      <c r="N24" s="677"/>
      <c r="O24" s="677"/>
      <c r="P24" s="677"/>
      <c r="Q24" s="678"/>
      <c r="R24" s="679" t="s">
        <v>126</v>
      </c>
      <c r="S24" s="680"/>
      <c r="T24" s="680"/>
      <c r="U24" s="680"/>
      <c r="V24" s="680"/>
      <c r="W24" s="680"/>
      <c r="X24" s="680"/>
      <c r="Y24" s="681"/>
      <c r="Z24" s="682" t="s">
        <v>126</v>
      </c>
      <c r="AA24" s="682"/>
      <c r="AB24" s="682"/>
      <c r="AC24" s="682"/>
      <c r="AD24" s="683" t="s">
        <v>126</v>
      </c>
      <c r="AE24" s="683"/>
      <c r="AF24" s="683"/>
      <c r="AG24" s="683"/>
      <c r="AH24" s="683"/>
      <c r="AI24" s="683"/>
      <c r="AJ24" s="683"/>
      <c r="AK24" s="683"/>
      <c r="AL24" s="684" t="s">
        <v>172</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126</v>
      </c>
      <c r="BH24" s="680"/>
      <c r="BI24" s="680"/>
      <c r="BJ24" s="680"/>
      <c r="BK24" s="680"/>
      <c r="BL24" s="680"/>
      <c r="BM24" s="680"/>
      <c r="BN24" s="681"/>
      <c r="BO24" s="682" t="s">
        <v>235</v>
      </c>
      <c r="BP24" s="682"/>
      <c r="BQ24" s="682"/>
      <c r="BR24" s="682"/>
      <c r="BS24" s="688" t="s">
        <v>235</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2267291</v>
      </c>
      <c r="CS24" s="669"/>
      <c r="CT24" s="669"/>
      <c r="CU24" s="669"/>
      <c r="CV24" s="669"/>
      <c r="CW24" s="669"/>
      <c r="CX24" s="669"/>
      <c r="CY24" s="670"/>
      <c r="CZ24" s="673">
        <v>43.2</v>
      </c>
      <c r="DA24" s="674"/>
      <c r="DB24" s="674"/>
      <c r="DC24" s="693"/>
      <c r="DD24" s="712">
        <v>1777488</v>
      </c>
      <c r="DE24" s="669"/>
      <c r="DF24" s="669"/>
      <c r="DG24" s="669"/>
      <c r="DH24" s="669"/>
      <c r="DI24" s="669"/>
      <c r="DJ24" s="669"/>
      <c r="DK24" s="670"/>
      <c r="DL24" s="712">
        <v>1740639</v>
      </c>
      <c r="DM24" s="669"/>
      <c r="DN24" s="669"/>
      <c r="DO24" s="669"/>
      <c r="DP24" s="669"/>
      <c r="DQ24" s="669"/>
      <c r="DR24" s="669"/>
      <c r="DS24" s="669"/>
      <c r="DT24" s="669"/>
      <c r="DU24" s="669"/>
      <c r="DV24" s="670"/>
      <c r="DW24" s="673">
        <v>47.3</v>
      </c>
      <c r="DX24" s="674"/>
      <c r="DY24" s="674"/>
      <c r="DZ24" s="674"/>
      <c r="EA24" s="674"/>
      <c r="EB24" s="674"/>
      <c r="EC24" s="675"/>
    </row>
    <row r="25" spans="2:133" ht="11.25" customHeight="1">
      <c r="B25" s="676" t="s">
        <v>288</v>
      </c>
      <c r="C25" s="677"/>
      <c r="D25" s="677"/>
      <c r="E25" s="677"/>
      <c r="F25" s="677"/>
      <c r="G25" s="677"/>
      <c r="H25" s="677"/>
      <c r="I25" s="677"/>
      <c r="J25" s="677"/>
      <c r="K25" s="677"/>
      <c r="L25" s="677"/>
      <c r="M25" s="677"/>
      <c r="N25" s="677"/>
      <c r="O25" s="677"/>
      <c r="P25" s="677"/>
      <c r="Q25" s="678"/>
      <c r="R25" s="679">
        <v>61171</v>
      </c>
      <c r="S25" s="680"/>
      <c r="T25" s="680"/>
      <c r="U25" s="680"/>
      <c r="V25" s="680"/>
      <c r="W25" s="680"/>
      <c r="X25" s="680"/>
      <c r="Y25" s="681"/>
      <c r="Z25" s="682">
        <v>1.1000000000000001</v>
      </c>
      <c r="AA25" s="682"/>
      <c r="AB25" s="682"/>
      <c r="AC25" s="682"/>
      <c r="AD25" s="683">
        <v>1532</v>
      </c>
      <c r="AE25" s="683"/>
      <c r="AF25" s="683"/>
      <c r="AG25" s="683"/>
      <c r="AH25" s="683"/>
      <c r="AI25" s="683"/>
      <c r="AJ25" s="683"/>
      <c r="AK25" s="683"/>
      <c r="AL25" s="684">
        <v>0</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235</v>
      </c>
      <c r="BH25" s="680"/>
      <c r="BI25" s="680"/>
      <c r="BJ25" s="680"/>
      <c r="BK25" s="680"/>
      <c r="BL25" s="680"/>
      <c r="BM25" s="680"/>
      <c r="BN25" s="681"/>
      <c r="BO25" s="682" t="s">
        <v>126</v>
      </c>
      <c r="BP25" s="682"/>
      <c r="BQ25" s="682"/>
      <c r="BR25" s="682"/>
      <c r="BS25" s="688" t="s">
        <v>126</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915439</v>
      </c>
      <c r="CS25" s="715"/>
      <c r="CT25" s="715"/>
      <c r="CU25" s="715"/>
      <c r="CV25" s="715"/>
      <c r="CW25" s="715"/>
      <c r="CX25" s="715"/>
      <c r="CY25" s="716"/>
      <c r="CZ25" s="684">
        <v>17.399999999999999</v>
      </c>
      <c r="DA25" s="713"/>
      <c r="DB25" s="713"/>
      <c r="DC25" s="717"/>
      <c r="DD25" s="688">
        <v>859910</v>
      </c>
      <c r="DE25" s="715"/>
      <c r="DF25" s="715"/>
      <c r="DG25" s="715"/>
      <c r="DH25" s="715"/>
      <c r="DI25" s="715"/>
      <c r="DJ25" s="715"/>
      <c r="DK25" s="716"/>
      <c r="DL25" s="688">
        <v>858432</v>
      </c>
      <c r="DM25" s="715"/>
      <c r="DN25" s="715"/>
      <c r="DO25" s="715"/>
      <c r="DP25" s="715"/>
      <c r="DQ25" s="715"/>
      <c r="DR25" s="715"/>
      <c r="DS25" s="715"/>
      <c r="DT25" s="715"/>
      <c r="DU25" s="715"/>
      <c r="DV25" s="716"/>
      <c r="DW25" s="684">
        <v>23.3</v>
      </c>
      <c r="DX25" s="713"/>
      <c r="DY25" s="713"/>
      <c r="DZ25" s="713"/>
      <c r="EA25" s="713"/>
      <c r="EB25" s="713"/>
      <c r="EC25" s="714"/>
    </row>
    <row r="26" spans="2:133" ht="11.25" customHeight="1">
      <c r="B26" s="676" t="s">
        <v>291</v>
      </c>
      <c r="C26" s="677"/>
      <c r="D26" s="677"/>
      <c r="E26" s="677"/>
      <c r="F26" s="677"/>
      <c r="G26" s="677"/>
      <c r="H26" s="677"/>
      <c r="I26" s="677"/>
      <c r="J26" s="677"/>
      <c r="K26" s="677"/>
      <c r="L26" s="677"/>
      <c r="M26" s="677"/>
      <c r="N26" s="677"/>
      <c r="O26" s="677"/>
      <c r="P26" s="677"/>
      <c r="Q26" s="678"/>
      <c r="R26" s="679">
        <v>33899</v>
      </c>
      <c r="S26" s="680"/>
      <c r="T26" s="680"/>
      <c r="U26" s="680"/>
      <c r="V26" s="680"/>
      <c r="W26" s="680"/>
      <c r="X26" s="680"/>
      <c r="Y26" s="681"/>
      <c r="Z26" s="682">
        <v>0.6</v>
      </c>
      <c r="AA26" s="682"/>
      <c r="AB26" s="682"/>
      <c r="AC26" s="682"/>
      <c r="AD26" s="683" t="s">
        <v>235</v>
      </c>
      <c r="AE26" s="683"/>
      <c r="AF26" s="683"/>
      <c r="AG26" s="683"/>
      <c r="AH26" s="683"/>
      <c r="AI26" s="683"/>
      <c r="AJ26" s="683"/>
      <c r="AK26" s="683"/>
      <c r="AL26" s="684" t="s">
        <v>126</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126</v>
      </c>
      <c r="BH26" s="680"/>
      <c r="BI26" s="680"/>
      <c r="BJ26" s="680"/>
      <c r="BK26" s="680"/>
      <c r="BL26" s="680"/>
      <c r="BM26" s="680"/>
      <c r="BN26" s="681"/>
      <c r="BO26" s="682" t="s">
        <v>172</v>
      </c>
      <c r="BP26" s="682"/>
      <c r="BQ26" s="682"/>
      <c r="BR26" s="682"/>
      <c r="BS26" s="688" t="s">
        <v>235</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598145</v>
      </c>
      <c r="CS26" s="680"/>
      <c r="CT26" s="680"/>
      <c r="CU26" s="680"/>
      <c r="CV26" s="680"/>
      <c r="CW26" s="680"/>
      <c r="CX26" s="680"/>
      <c r="CY26" s="681"/>
      <c r="CZ26" s="684">
        <v>11.4</v>
      </c>
      <c r="DA26" s="713"/>
      <c r="DB26" s="713"/>
      <c r="DC26" s="717"/>
      <c r="DD26" s="688">
        <v>547747</v>
      </c>
      <c r="DE26" s="680"/>
      <c r="DF26" s="680"/>
      <c r="DG26" s="680"/>
      <c r="DH26" s="680"/>
      <c r="DI26" s="680"/>
      <c r="DJ26" s="680"/>
      <c r="DK26" s="681"/>
      <c r="DL26" s="688" t="s">
        <v>235</v>
      </c>
      <c r="DM26" s="680"/>
      <c r="DN26" s="680"/>
      <c r="DO26" s="680"/>
      <c r="DP26" s="680"/>
      <c r="DQ26" s="680"/>
      <c r="DR26" s="680"/>
      <c r="DS26" s="680"/>
      <c r="DT26" s="680"/>
      <c r="DU26" s="680"/>
      <c r="DV26" s="681"/>
      <c r="DW26" s="684" t="s">
        <v>126</v>
      </c>
      <c r="DX26" s="713"/>
      <c r="DY26" s="713"/>
      <c r="DZ26" s="713"/>
      <c r="EA26" s="713"/>
      <c r="EB26" s="713"/>
      <c r="EC26" s="714"/>
    </row>
    <row r="27" spans="2:133" ht="11.25" customHeight="1">
      <c r="B27" s="676" t="s">
        <v>294</v>
      </c>
      <c r="C27" s="677"/>
      <c r="D27" s="677"/>
      <c r="E27" s="677"/>
      <c r="F27" s="677"/>
      <c r="G27" s="677"/>
      <c r="H27" s="677"/>
      <c r="I27" s="677"/>
      <c r="J27" s="677"/>
      <c r="K27" s="677"/>
      <c r="L27" s="677"/>
      <c r="M27" s="677"/>
      <c r="N27" s="677"/>
      <c r="O27" s="677"/>
      <c r="P27" s="677"/>
      <c r="Q27" s="678"/>
      <c r="R27" s="679">
        <v>424613</v>
      </c>
      <c r="S27" s="680"/>
      <c r="T27" s="680"/>
      <c r="U27" s="680"/>
      <c r="V27" s="680"/>
      <c r="W27" s="680"/>
      <c r="X27" s="680"/>
      <c r="Y27" s="681"/>
      <c r="Z27" s="682">
        <v>7.9</v>
      </c>
      <c r="AA27" s="682"/>
      <c r="AB27" s="682"/>
      <c r="AC27" s="682"/>
      <c r="AD27" s="683" t="s">
        <v>235</v>
      </c>
      <c r="AE27" s="683"/>
      <c r="AF27" s="683"/>
      <c r="AG27" s="683"/>
      <c r="AH27" s="683"/>
      <c r="AI27" s="683"/>
      <c r="AJ27" s="683"/>
      <c r="AK27" s="683"/>
      <c r="AL27" s="684" t="s">
        <v>126</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1249513</v>
      </c>
      <c r="BH27" s="680"/>
      <c r="BI27" s="680"/>
      <c r="BJ27" s="680"/>
      <c r="BK27" s="680"/>
      <c r="BL27" s="680"/>
      <c r="BM27" s="680"/>
      <c r="BN27" s="681"/>
      <c r="BO27" s="682">
        <v>100</v>
      </c>
      <c r="BP27" s="682"/>
      <c r="BQ27" s="682"/>
      <c r="BR27" s="682"/>
      <c r="BS27" s="688">
        <v>3139</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653006</v>
      </c>
      <c r="CS27" s="715"/>
      <c r="CT27" s="715"/>
      <c r="CU27" s="715"/>
      <c r="CV27" s="715"/>
      <c r="CW27" s="715"/>
      <c r="CX27" s="715"/>
      <c r="CY27" s="716"/>
      <c r="CZ27" s="684">
        <v>12.4</v>
      </c>
      <c r="DA27" s="713"/>
      <c r="DB27" s="713"/>
      <c r="DC27" s="717"/>
      <c r="DD27" s="688">
        <v>219286</v>
      </c>
      <c r="DE27" s="715"/>
      <c r="DF27" s="715"/>
      <c r="DG27" s="715"/>
      <c r="DH27" s="715"/>
      <c r="DI27" s="715"/>
      <c r="DJ27" s="715"/>
      <c r="DK27" s="716"/>
      <c r="DL27" s="688">
        <v>183915</v>
      </c>
      <c r="DM27" s="715"/>
      <c r="DN27" s="715"/>
      <c r="DO27" s="715"/>
      <c r="DP27" s="715"/>
      <c r="DQ27" s="715"/>
      <c r="DR27" s="715"/>
      <c r="DS27" s="715"/>
      <c r="DT27" s="715"/>
      <c r="DU27" s="715"/>
      <c r="DV27" s="716"/>
      <c r="DW27" s="684">
        <v>5</v>
      </c>
      <c r="DX27" s="713"/>
      <c r="DY27" s="713"/>
      <c r="DZ27" s="713"/>
      <c r="EA27" s="713"/>
      <c r="EB27" s="713"/>
      <c r="EC27" s="714"/>
    </row>
    <row r="28" spans="2:133" ht="11.25" customHeight="1">
      <c r="B28" s="721" t="s">
        <v>297</v>
      </c>
      <c r="C28" s="722"/>
      <c r="D28" s="722"/>
      <c r="E28" s="722"/>
      <c r="F28" s="722"/>
      <c r="G28" s="722"/>
      <c r="H28" s="722"/>
      <c r="I28" s="722"/>
      <c r="J28" s="722"/>
      <c r="K28" s="722"/>
      <c r="L28" s="722"/>
      <c r="M28" s="722"/>
      <c r="N28" s="722"/>
      <c r="O28" s="722"/>
      <c r="P28" s="722"/>
      <c r="Q28" s="723"/>
      <c r="R28" s="679" t="s">
        <v>126</v>
      </c>
      <c r="S28" s="680"/>
      <c r="T28" s="680"/>
      <c r="U28" s="680"/>
      <c r="V28" s="680"/>
      <c r="W28" s="680"/>
      <c r="X28" s="680"/>
      <c r="Y28" s="681"/>
      <c r="Z28" s="682" t="s">
        <v>235</v>
      </c>
      <c r="AA28" s="682"/>
      <c r="AB28" s="682"/>
      <c r="AC28" s="682"/>
      <c r="AD28" s="683" t="s">
        <v>126</v>
      </c>
      <c r="AE28" s="683"/>
      <c r="AF28" s="683"/>
      <c r="AG28" s="683"/>
      <c r="AH28" s="683"/>
      <c r="AI28" s="683"/>
      <c r="AJ28" s="683"/>
      <c r="AK28" s="683"/>
      <c r="AL28" s="684" t="s">
        <v>126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698846</v>
      </c>
      <c r="CS28" s="680"/>
      <c r="CT28" s="680"/>
      <c r="CU28" s="680"/>
      <c r="CV28" s="680"/>
      <c r="CW28" s="680"/>
      <c r="CX28" s="680"/>
      <c r="CY28" s="681"/>
      <c r="CZ28" s="684">
        <v>13.3</v>
      </c>
      <c r="DA28" s="713"/>
      <c r="DB28" s="713"/>
      <c r="DC28" s="717"/>
      <c r="DD28" s="688">
        <v>698292</v>
      </c>
      <c r="DE28" s="680"/>
      <c r="DF28" s="680"/>
      <c r="DG28" s="680"/>
      <c r="DH28" s="680"/>
      <c r="DI28" s="680"/>
      <c r="DJ28" s="680"/>
      <c r="DK28" s="681"/>
      <c r="DL28" s="688">
        <v>698292</v>
      </c>
      <c r="DM28" s="680"/>
      <c r="DN28" s="680"/>
      <c r="DO28" s="680"/>
      <c r="DP28" s="680"/>
      <c r="DQ28" s="680"/>
      <c r="DR28" s="680"/>
      <c r="DS28" s="680"/>
      <c r="DT28" s="680"/>
      <c r="DU28" s="680"/>
      <c r="DV28" s="681"/>
      <c r="DW28" s="684">
        <v>19</v>
      </c>
      <c r="DX28" s="713"/>
      <c r="DY28" s="713"/>
      <c r="DZ28" s="713"/>
      <c r="EA28" s="713"/>
      <c r="EB28" s="713"/>
      <c r="EC28" s="714"/>
    </row>
    <row r="29" spans="2:133" ht="11.25" customHeight="1">
      <c r="B29" s="676" t="s">
        <v>299</v>
      </c>
      <c r="C29" s="677"/>
      <c r="D29" s="677"/>
      <c r="E29" s="677"/>
      <c r="F29" s="677"/>
      <c r="G29" s="677"/>
      <c r="H29" s="677"/>
      <c r="I29" s="677"/>
      <c r="J29" s="677"/>
      <c r="K29" s="677"/>
      <c r="L29" s="677"/>
      <c r="M29" s="677"/>
      <c r="N29" s="677"/>
      <c r="O29" s="677"/>
      <c r="P29" s="677"/>
      <c r="Q29" s="678"/>
      <c r="R29" s="679">
        <v>324755</v>
      </c>
      <c r="S29" s="680"/>
      <c r="T29" s="680"/>
      <c r="U29" s="680"/>
      <c r="V29" s="680"/>
      <c r="W29" s="680"/>
      <c r="X29" s="680"/>
      <c r="Y29" s="681"/>
      <c r="Z29" s="682">
        <v>6</v>
      </c>
      <c r="AA29" s="682"/>
      <c r="AB29" s="682"/>
      <c r="AC29" s="682"/>
      <c r="AD29" s="683" t="s">
        <v>126</v>
      </c>
      <c r="AE29" s="683"/>
      <c r="AF29" s="683"/>
      <c r="AG29" s="683"/>
      <c r="AH29" s="683"/>
      <c r="AI29" s="683"/>
      <c r="AJ29" s="683"/>
      <c r="AK29" s="683"/>
      <c r="AL29" s="684" t="s">
        <v>126</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68</v>
      </c>
      <c r="CG29" s="695"/>
      <c r="CH29" s="695"/>
      <c r="CI29" s="695"/>
      <c r="CJ29" s="695"/>
      <c r="CK29" s="695"/>
      <c r="CL29" s="695"/>
      <c r="CM29" s="695"/>
      <c r="CN29" s="695"/>
      <c r="CO29" s="695"/>
      <c r="CP29" s="695"/>
      <c r="CQ29" s="696"/>
      <c r="CR29" s="679">
        <v>698845</v>
      </c>
      <c r="CS29" s="715"/>
      <c r="CT29" s="715"/>
      <c r="CU29" s="715"/>
      <c r="CV29" s="715"/>
      <c r="CW29" s="715"/>
      <c r="CX29" s="715"/>
      <c r="CY29" s="716"/>
      <c r="CZ29" s="684">
        <v>13.3</v>
      </c>
      <c r="DA29" s="713"/>
      <c r="DB29" s="713"/>
      <c r="DC29" s="717"/>
      <c r="DD29" s="688">
        <v>698291</v>
      </c>
      <c r="DE29" s="715"/>
      <c r="DF29" s="715"/>
      <c r="DG29" s="715"/>
      <c r="DH29" s="715"/>
      <c r="DI29" s="715"/>
      <c r="DJ29" s="715"/>
      <c r="DK29" s="716"/>
      <c r="DL29" s="688">
        <v>698291</v>
      </c>
      <c r="DM29" s="715"/>
      <c r="DN29" s="715"/>
      <c r="DO29" s="715"/>
      <c r="DP29" s="715"/>
      <c r="DQ29" s="715"/>
      <c r="DR29" s="715"/>
      <c r="DS29" s="715"/>
      <c r="DT29" s="715"/>
      <c r="DU29" s="715"/>
      <c r="DV29" s="716"/>
      <c r="DW29" s="684">
        <v>19</v>
      </c>
      <c r="DX29" s="713"/>
      <c r="DY29" s="713"/>
      <c r="DZ29" s="713"/>
      <c r="EA29" s="713"/>
      <c r="EB29" s="713"/>
      <c r="EC29" s="714"/>
    </row>
    <row r="30" spans="2:133" ht="11.25" customHeight="1">
      <c r="B30" s="676" t="s">
        <v>303</v>
      </c>
      <c r="C30" s="677"/>
      <c r="D30" s="677"/>
      <c r="E30" s="677"/>
      <c r="F30" s="677"/>
      <c r="G30" s="677"/>
      <c r="H30" s="677"/>
      <c r="I30" s="677"/>
      <c r="J30" s="677"/>
      <c r="K30" s="677"/>
      <c r="L30" s="677"/>
      <c r="M30" s="677"/>
      <c r="N30" s="677"/>
      <c r="O30" s="677"/>
      <c r="P30" s="677"/>
      <c r="Q30" s="678"/>
      <c r="R30" s="679">
        <v>9433</v>
      </c>
      <c r="S30" s="680"/>
      <c r="T30" s="680"/>
      <c r="U30" s="680"/>
      <c r="V30" s="680"/>
      <c r="W30" s="680"/>
      <c r="X30" s="680"/>
      <c r="Y30" s="681"/>
      <c r="Z30" s="682">
        <v>0.2</v>
      </c>
      <c r="AA30" s="682"/>
      <c r="AB30" s="682"/>
      <c r="AC30" s="682"/>
      <c r="AD30" s="683">
        <v>1838</v>
      </c>
      <c r="AE30" s="683"/>
      <c r="AF30" s="683"/>
      <c r="AG30" s="683"/>
      <c r="AH30" s="683"/>
      <c r="AI30" s="683"/>
      <c r="AJ30" s="683"/>
      <c r="AK30" s="683"/>
      <c r="AL30" s="684">
        <v>0.1</v>
      </c>
      <c r="AM30" s="685"/>
      <c r="AN30" s="685"/>
      <c r="AO30" s="686"/>
      <c r="AP30" s="727" t="s">
        <v>304</v>
      </c>
      <c r="AQ30" s="728"/>
      <c r="AR30" s="728"/>
      <c r="AS30" s="728"/>
      <c r="AT30" s="733" t="s">
        <v>305</v>
      </c>
      <c r="AU30" s="230"/>
      <c r="AV30" s="230"/>
      <c r="AW30" s="230"/>
      <c r="AX30" s="665" t="s">
        <v>185</v>
      </c>
      <c r="AY30" s="666"/>
      <c r="AZ30" s="666"/>
      <c r="BA30" s="666"/>
      <c r="BB30" s="666"/>
      <c r="BC30" s="666"/>
      <c r="BD30" s="666"/>
      <c r="BE30" s="666"/>
      <c r="BF30" s="667"/>
      <c r="BG30" s="739">
        <v>99.2</v>
      </c>
      <c r="BH30" s="740"/>
      <c r="BI30" s="740"/>
      <c r="BJ30" s="740"/>
      <c r="BK30" s="740"/>
      <c r="BL30" s="740"/>
      <c r="BM30" s="674">
        <v>95.5</v>
      </c>
      <c r="BN30" s="740"/>
      <c r="BO30" s="740"/>
      <c r="BP30" s="740"/>
      <c r="BQ30" s="741"/>
      <c r="BR30" s="739">
        <v>98.9</v>
      </c>
      <c r="BS30" s="740"/>
      <c r="BT30" s="740"/>
      <c r="BU30" s="740"/>
      <c r="BV30" s="740"/>
      <c r="BW30" s="740"/>
      <c r="BX30" s="674">
        <v>94.5</v>
      </c>
      <c r="BY30" s="740"/>
      <c r="BZ30" s="740"/>
      <c r="CA30" s="740"/>
      <c r="CB30" s="741"/>
      <c r="CD30" s="744"/>
      <c r="CE30" s="745"/>
      <c r="CF30" s="694" t="s">
        <v>306</v>
      </c>
      <c r="CG30" s="695"/>
      <c r="CH30" s="695"/>
      <c r="CI30" s="695"/>
      <c r="CJ30" s="695"/>
      <c r="CK30" s="695"/>
      <c r="CL30" s="695"/>
      <c r="CM30" s="695"/>
      <c r="CN30" s="695"/>
      <c r="CO30" s="695"/>
      <c r="CP30" s="695"/>
      <c r="CQ30" s="696"/>
      <c r="CR30" s="679">
        <v>652411</v>
      </c>
      <c r="CS30" s="680"/>
      <c r="CT30" s="680"/>
      <c r="CU30" s="680"/>
      <c r="CV30" s="680"/>
      <c r="CW30" s="680"/>
      <c r="CX30" s="680"/>
      <c r="CY30" s="681"/>
      <c r="CZ30" s="684">
        <v>12.4</v>
      </c>
      <c r="DA30" s="713"/>
      <c r="DB30" s="713"/>
      <c r="DC30" s="717"/>
      <c r="DD30" s="688">
        <v>651857</v>
      </c>
      <c r="DE30" s="680"/>
      <c r="DF30" s="680"/>
      <c r="DG30" s="680"/>
      <c r="DH30" s="680"/>
      <c r="DI30" s="680"/>
      <c r="DJ30" s="680"/>
      <c r="DK30" s="681"/>
      <c r="DL30" s="688">
        <v>651857</v>
      </c>
      <c r="DM30" s="680"/>
      <c r="DN30" s="680"/>
      <c r="DO30" s="680"/>
      <c r="DP30" s="680"/>
      <c r="DQ30" s="680"/>
      <c r="DR30" s="680"/>
      <c r="DS30" s="680"/>
      <c r="DT30" s="680"/>
      <c r="DU30" s="680"/>
      <c r="DV30" s="681"/>
      <c r="DW30" s="684">
        <v>17.7</v>
      </c>
      <c r="DX30" s="713"/>
      <c r="DY30" s="713"/>
      <c r="DZ30" s="713"/>
      <c r="EA30" s="713"/>
      <c r="EB30" s="713"/>
      <c r="EC30" s="714"/>
    </row>
    <row r="31" spans="2:133" ht="11.25" customHeight="1">
      <c r="B31" s="676" t="s">
        <v>307</v>
      </c>
      <c r="C31" s="677"/>
      <c r="D31" s="677"/>
      <c r="E31" s="677"/>
      <c r="F31" s="677"/>
      <c r="G31" s="677"/>
      <c r="H31" s="677"/>
      <c r="I31" s="677"/>
      <c r="J31" s="677"/>
      <c r="K31" s="677"/>
      <c r="L31" s="677"/>
      <c r="M31" s="677"/>
      <c r="N31" s="677"/>
      <c r="O31" s="677"/>
      <c r="P31" s="677"/>
      <c r="Q31" s="678"/>
      <c r="R31" s="679">
        <v>117613</v>
      </c>
      <c r="S31" s="680"/>
      <c r="T31" s="680"/>
      <c r="U31" s="680"/>
      <c r="V31" s="680"/>
      <c r="W31" s="680"/>
      <c r="X31" s="680"/>
      <c r="Y31" s="681"/>
      <c r="Z31" s="682">
        <v>2.2000000000000002</v>
      </c>
      <c r="AA31" s="682"/>
      <c r="AB31" s="682"/>
      <c r="AC31" s="682"/>
      <c r="AD31" s="683" t="s">
        <v>126</v>
      </c>
      <c r="AE31" s="683"/>
      <c r="AF31" s="683"/>
      <c r="AG31" s="683"/>
      <c r="AH31" s="683"/>
      <c r="AI31" s="683"/>
      <c r="AJ31" s="683"/>
      <c r="AK31" s="683"/>
      <c r="AL31" s="684" t="s">
        <v>126</v>
      </c>
      <c r="AM31" s="685"/>
      <c r="AN31" s="685"/>
      <c r="AO31" s="686"/>
      <c r="AP31" s="729"/>
      <c r="AQ31" s="730"/>
      <c r="AR31" s="730"/>
      <c r="AS31" s="730"/>
      <c r="AT31" s="734"/>
      <c r="AU31" s="229" t="s">
        <v>308</v>
      </c>
      <c r="AV31" s="229"/>
      <c r="AW31" s="229"/>
      <c r="AX31" s="676" t="s">
        <v>309</v>
      </c>
      <c r="AY31" s="677"/>
      <c r="AZ31" s="677"/>
      <c r="BA31" s="677"/>
      <c r="BB31" s="677"/>
      <c r="BC31" s="677"/>
      <c r="BD31" s="677"/>
      <c r="BE31" s="677"/>
      <c r="BF31" s="678"/>
      <c r="BG31" s="736">
        <v>99.5</v>
      </c>
      <c r="BH31" s="715"/>
      <c r="BI31" s="715"/>
      <c r="BJ31" s="715"/>
      <c r="BK31" s="715"/>
      <c r="BL31" s="715"/>
      <c r="BM31" s="685">
        <v>97</v>
      </c>
      <c r="BN31" s="737"/>
      <c r="BO31" s="737"/>
      <c r="BP31" s="737"/>
      <c r="BQ31" s="738"/>
      <c r="BR31" s="736">
        <v>99.4</v>
      </c>
      <c r="BS31" s="715"/>
      <c r="BT31" s="715"/>
      <c r="BU31" s="715"/>
      <c r="BV31" s="715"/>
      <c r="BW31" s="715"/>
      <c r="BX31" s="685">
        <v>96.4</v>
      </c>
      <c r="BY31" s="737"/>
      <c r="BZ31" s="737"/>
      <c r="CA31" s="737"/>
      <c r="CB31" s="738"/>
      <c r="CD31" s="744"/>
      <c r="CE31" s="745"/>
      <c r="CF31" s="694" t="s">
        <v>310</v>
      </c>
      <c r="CG31" s="695"/>
      <c r="CH31" s="695"/>
      <c r="CI31" s="695"/>
      <c r="CJ31" s="695"/>
      <c r="CK31" s="695"/>
      <c r="CL31" s="695"/>
      <c r="CM31" s="695"/>
      <c r="CN31" s="695"/>
      <c r="CO31" s="695"/>
      <c r="CP31" s="695"/>
      <c r="CQ31" s="696"/>
      <c r="CR31" s="679">
        <v>46434</v>
      </c>
      <c r="CS31" s="715"/>
      <c r="CT31" s="715"/>
      <c r="CU31" s="715"/>
      <c r="CV31" s="715"/>
      <c r="CW31" s="715"/>
      <c r="CX31" s="715"/>
      <c r="CY31" s="716"/>
      <c r="CZ31" s="684">
        <v>0.9</v>
      </c>
      <c r="DA31" s="713"/>
      <c r="DB31" s="713"/>
      <c r="DC31" s="717"/>
      <c r="DD31" s="688">
        <v>46434</v>
      </c>
      <c r="DE31" s="715"/>
      <c r="DF31" s="715"/>
      <c r="DG31" s="715"/>
      <c r="DH31" s="715"/>
      <c r="DI31" s="715"/>
      <c r="DJ31" s="715"/>
      <c r="DK31" s="716"/>
      <c r="DL31" s="688">
        <v>46434</v>
      </c>
      <c r="DM31" s="715"/>
      <c r="DN31" s="715"/>
      <c r="DO31" s="715"/>
      <c r="DP31" s="715"/>
      <c r="DQ31" s="715"/>
      <c r="DR31" s="715"/>
      <c r="DS31" s="715"/>
      <c r="DT31" s="715"/>
      <c r="DU31" s="715"/>
      <c r="DV31" s="716"/>
      <c r="DW31" s="684">
        <v>1.3</v>
      </c>
      <c r="DX31" s="713"/>
      <c r="DY31" s="713"/>
      <c r="DZ31" s="713"/>
      <c r="EA31" s="713"/>
      <c r="EB31" s="713"/>
      <c r="EC31" s="714"/>
    </row>
    <row r="32" spans="2:133" ht="11.25" customHeight="1">
      <c r="B32" s="676" t="s">
        <v>311</v>
      </c>
      <c r="C32" s="677"/>
      <c r="D32" s="677"/>
      <c r="E32" s="677"/>
      <c r="F32" s="677"/>
      <c r="G32" s="677"/>
      <c r="H32" s="677"/>
      <c r="I32" s="677"/>
      <c r="J32" s="677"/>
      <c r="K32" s="677"/>
      <c r="L32" s="677"/>
      <c r="M32" s="677"/>
      <c r="N32" s="677"/>
      <c r="O32" s="677"/>
      <c r="P32" s="677"/>
      <c r="Q32" s="678"/>
      <c r="R32" s="679">
        <v>146128</v>
      </c>
      <c r="S32" s="680"/>
      <c r="T32" s="680"/>
      <c r="U32" s="680"/>
      <c r="V32" s="680"/>
      <c r="W32" s="680"/>
      <c r="X32" s="680"/>
      <c r="Y32" s="681"/>
      <c r="Z32" s="682">
        <v>2.7</v>
      </c>
      <c r="AA32" s="682"/>
      <c r="AB32" s="682"/>
      <c r="AC32" s="682"/>
      <c r="AD32" s="683" t="s">
        <v>126</v>
      </c>
      <c r="AE32" s="683"/>
      <c r="AF32" s="683"/>
      <c r="AG32" s="683"/>
      <c r="AH32" s="683"/>
      <c r="AI32" s="683"/>
      <c r="AJ32" s="683"/>
      <c r="AK32" s="683"/>
      <c r="AL32" s="684" t="s">
        <v>126</v>
      </c>
      <c r="AM32" s="685"/>
      <c r="AN32" s="685"/>
      <c r="AO32" s="686"/>
      <c r="AP32" s="731"/>
      <c r="AQ32" s="732"/>
      <c r="AR32" s="732"/>
      <c r="AS32" s="732"/>
      <c r="AT32" s="735"/>
      <c r="AU32" s="231"/>
      <c r="AV32" s="231"/>
      <c r="AW32" s="231"/>
      <c r="AX32" s="724" t="s">
        <v>312</v>
      </c>
      <c r="AY32" s="725"/>
      <c r="AZ32" s="725"/>
      <c r="BA32" s="725"/>
      <c r="BB32" s="725"/>
      <c r="BC32" s="725"/>
      <c r="BD32" s="725"/>
      <c r="BE32" s="725"/>
      <c r="BF32" s="726"/>
      <c r="BG32" s="748">
        <v>98.8</v>
      </c>
      <c r="BH32" s="749"/>
      <c r="BI32" s="749"/>
      <c r="BJ32" s="749"/>
      <c r="BK32" s="749"/>
      <c r="BL32" s="749"/>
      <c r="BM32" s="750">
        <v>93</v>
      </c>
      <c r="BN32" s="749"/>
      <c r="BO32" s="749"/>
      <c r="BP32" s="749"/>
      <c r="BQ32" s="751"/>
      <c r="BR32" s="748">
        <v>98.1</v>
      </c>
      <c r="BS32" s="749"/>
      <c r="BT32" s="749"/>
      <c r="BU32" s="749"/>
      <c r="BV32" s="749"/>
      <c r="BW32" s="749"/>
      <c r="BX32" s="750">
        <v>91.6</v>
      </c>
      <c r="BY32" s="749"/>
      <c r="BZ32" s="749"/>
      <c r="CA32" s="749"/>
      <c r="CB32" s="751"/>
      <c r="CD32" s="746"/>
      <c r="CE32" s="747"/>
      <c r="CF32" s="694" t="s">
        <v>313</v>
      </c>
      <c r="CG32" s="695"/>
      <c r="CH32" s="695"/>
      <c r="CI32" s="695"/>
      <c r="CJ32" s="695"/>
      <c r="CK32" s="695"/>
      <c r="CL32" s="695"/>
      <c r="CM32" s="695"/>
      <c r="CN32" s="695"/>
      <c r="CO32" s="695"/>
      <c r="CP32" s="695"/>
      <c r="CQ32" s="696"/>
      <c r="CR32" s="679">
        <v>1</v>
      </c>
      <c r="CS32" s="680"/>
      <c r="CT32" s="680"/>
      <c r="CU32" s="680"/>
      <c r="CV32" s="680"/>
      <c r="CW32" s="680"/>
      <c r="CX32" s="680"/>
      <c r="CY32" s="681"/>
      <c r="CZ32" s="684">
        <v>0</v>
      </c>
      <c r="DA32" s="713"/>
      <c r="DB32" s="713"/>
      <c r="DC32" s="717"/>
      <c r="DD32" s="688">
        <v>1</v>
      </c>
      <c r="DE32" s="680"/>
      <c r="DF32" s="680"/>
      <c r="DG32" s="680"/>
      <c r="DH32" s="680"/>
      <c r="DI32" s="680"/>
      <c r="DJ32" s="680"/>
      <c r="DK32" s="681"/>
      <c r="DL32" s="688">
        <v>1</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314</v>
      </c>
      <c r="C33" s="677"/>
      <c r="D33" s="677"/>
      <c r="E33" s="677"/>
      <c r="F33" s="677"/>
      <c r="G33" s="677"/>
      <c r="H33" s="677"/>
      <c r="I33" s="677"/>
      <c r="J33" s="677"/>
      <c r="K33" s="677"/>
      <c r="L33" s="677"/>
      <c r="M33" s="677"/>
      <c r="N33" s="677"/>
      <c r="O33" s="677"/>
      <c r="P33" s="677"/>
      <c r="Q33" s="678"/>
      <c r="R33" s="679">
        <v>190850</v>
      </c>
      <c r="S33" s="680"/>
      <c r="T33" s="680"/>
      <c r="U33" s="680"/>
      <c r="V33" s="680"/>
      <c r="W33" s="680"/>
      <c r="X33" s="680"/>
      <c r="Y33" s="681"/>
      <c r="Z33" s="682">
        <v>3.5</v>
      </c>
      <c r="AA33" s="682"/>
      <c r="AB33" s="682"/>
      <c r="AC33" s="682"/>
      <c r="AD33" s="683" t="s">
        <v>172</v>
      </c>
      <c r="AE33" s="683"/>
      <c r="AF33" s="683"/>
      <c r="AG33" s="683"/>
      <c r="AH33" s="683"/>
      <c r="AI33" s="683"/>
      <c r="AJ33" s="683"/>
      <c r="AK33" s="683"/>
      <c r="AL33" s="684" t="s">
        <v>126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315</v>
      </c>
      <c r="CE33" s="695"/>
      <c r="CF33" s="695"/>
      <c r="CG33" s="695"/>
      <c r="CH33" s="695"/>
      <c r="CI33" s="695"/>
      <c r="CJ33" s="695"/>
      <c r="CK33" s="695"/>
      <c r="CL33" s="695"/>
      <c r="CM33" s="695"/>
      <c r="CN33" s="695"/>
      <c r="CO33" s="695"/>
      <c r="CP33" s="695"/>
      <c r="CQ33" s="696"/>
      <c r="CR33" s="679">
        <v>2815518</v>
      </c>
      <c r="CS33" s="715"/>
      <c r="CT33" s="715"/>
      <c r="CU33" s="715"/>
      <c r="CV33" s="715"/>
      <c r="CW33" s="715"/>
      <c r="CX33" s="715"/>
      <c r="CY33" s="716"/>
      <c r="CZ33" s="684">
        <v>53.6</v>
      </c>
      <c r="DA33" s="713"/>
      <c r="DB33" s="713"/>
      <c r="DC33" s="717"/>
      <c r="DD33" s="688">
        <v>2134108</v>
      </c>
      <c r="DE33" s="715"/>
      <c r="DF33" s="715"/>
      <c r="DG33" s="715"/>
      <c r="DH33" s="715"/>
      <c r="DI33" s="715"/>
      <c r="DJ33" s="715"/>
      <c r="DK33" s="716"/>
      <c r="DL33" s="688">
        <v>1742558</v>
      </c>
      <c r="DM33" s="715"/>
      <c r="DN33" s="715"/>
      <c r="DO33" s="715"/>
      <c r="DP33" s="715"/>
      <c r="DQ33" s="715"/>
      <c r="DR33" s="715"/>
      <c r="DS33" s="715"/>
      <c r="DT33" s="715"/>
      <c r="DU33" s="715"/>
      <c r="DV33" s="716"/>
      <c r="DW33" s="684">
        <v>47.3</v>
      </c>
      <c r="DX33" s="713"/>
      <c r="DY33" s="713"/>
      <c r="DZ33" s="713"/>
      <c r="EA33" s="713"/>
      <c r="EB33" s="713"/>
      <c r="EC33" s="714"/>
    </row>
    <row r="34" spans="2:133" ht="11.25" customHeight="1">
      <c r="B34" s="676" t="s">
        <v>316</v>
      </c>
      <c r="C34" s="677"/>
      <c r="D34" s="677"/>
      <c r="E34" s="677"/>
      <c r="F34" s="677"/>
      <c r="G34" s="677"/>
      <c r="H34" s="677"/>
      <c r="I34" s="677"/>
      <c r="J34" s="677"/>
      <c r="K34" s="677"/>
      <c r="L34" s="677"/>
      <c r="M34" s="677"/>
      <c r="N34" s="677"/>
      <c r="O34" s="677"/>
      <c r="P34" s="677"/>
      <c r="Q34" s="678"/>
      <c r="R34" s="679">
        <v>206680</v>
      </c>
      <c r="S34" s="680"/>
      <c r="T34" s="680"/>
      <c r="U34" s="680"/>
      <c r="V34" s="680"/>
      <c r="W34" s="680"/>
      <c r="X34" s="680"/>
      <c r="Y34" s="681"/>
      <c r="Z34" s="682">
        <v>3.8</v>
      </c>
      <c r="AA34" s="682"/>
      <c r="AB34" s="682"/>
      <c r="AC34" s="682"/>
      <c r="AD34" s="683">
        <v>35</v>
      </c>
      <c r="AE34" s="683"/>
      <c r="AF34" s="683"/>
      <c r="AG34" s="683"/>
      <c r="AH34" s="683"/>
      <c r="AI34" s="683"/>
      <c r="AJ34" s="683"/>
      <c r="AK34" s="683"/>
      <c r="AL34" s="684">
        <v>0</v>
      </c>
      <c r="AM34" s="685"/>
      <c r="AN34" s="685"/>
      <c r="AO34" s="686"/>
      <c r="AP34" s="234"/>
      <c r="AQ34" s="658" t="s">
        <v>317</v>
      </c>
      <c r="AR34" s="659"/>
      <c r="AS34" s="659"/>
      <c r="AT34" s="659"/>
      <c r="AU34" s="659"/>
      <c r="AV34" s="659"/>
      <c r="AW34" s="659"/>
      <c r="AX34" s="659"/>
      <c r="AY34" s="659"/>
      <c r="AZ34" s="659"/>
      <c r="BA34" s="659"/>
      <c r="BB34" s="659"/>
      <c r="BC34" s="659"/>
      <c r="BD34" s="659"/>
      <c r="BE34" s="659"/>
      <c r="BF34" s="660"/>
      <c r="BG34" s="658" t="s">
        <v>318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319</v>
      </c>
      <c r="CE34" s="695"/>
      <c r="CF34" s="695"/>
      <c r="CG34" s="695"/>
      <c r="CH34" s="695"/>
      <c r="CI34" s="695"/>
      <c r="CJ34" s="695"/>
      <c r="CK34" s="695"/>
      <c r="CL34" s="695"/>
      <c r="CM34" s="695"/>
      <c r="CN34" s="695"/>
      <c r="CO34" s="695"/>
      <c r="CP34" s="695"/>
      <c r="CQ34" s="696"/>
      <c r="CR34" s="679">
        <v>881631</v>
      </c>
      <c r="CS34" s="680"/>
      <c r="CT34" s="680"/>
      <c r="CU34" s="680"/>
      <c r="CV34" s="680"/>
      <c r="CW34" s="680"/>
      <c r="CX34" s="680"/>
      <c r="CY34" s="681"/>
      <c r="CZ34" s="684">
        <v>16.8</v>
      </c>
      <c r="DA34" s="713"/>
      <c r="DB34" s="713"/>
      <c r="DC34" s="717"/>
      <c r="DD34" s="688">
        <v>649281</v>
      </c>
      <c r="DE34" s="680"/>
      <c r="DF34" s="680"/>
      <c r="DG34" s="680"/>
      <c r="DH34" s="680"/>
      <c r="DI34" s="680"/>
      <c r="DJ34" s="680"/>
      <c r="DK34" s="681"/>
      <c r="DL34" s="688">
        <v>602762</v>
      </c>
      <c r="DM34" s="680"/>
      <c r="DN34" s="680"/>
      <c r="DO34" s="680"/>
      <c r="DP34" s="680"/>
      <c r="DQ34" s="680"/>
      <c r="DR34" s="680"/>
      <c r="DS34" s="680"/>
      <c r="DT34" s="680"/>
      <c r="DU34" s="680"/>
      <c r="DV34" s="681"/>
      <c r="DW34" s="684">
        <v>16.399999999999999</v>
      </c>
      <c r="DX34" s="713"/>
      <c r="DY34" s="713"/>
      <c r="DZ34" s="713"/>
      <c r="EA34" s="713"/>
      <c r="EB34" s="713"/>
      <c r="EC34" s="714"/>
    </row>
    <row r="35" spans="2:133" ht="11.25" customHeight="1">
      <c r="B35" s="676" t="s">
        <v>320</v>
      </c>
      <c r="C35" s="677"/>
      <c r="D35" s="677"/>
      <c r="E35" s="677"/>
      <c r="F35" s="677"/>
      <c r="G35" s="677"/>
      <c r="H35" s="677"/>
      <c r="I35" s="677"/>
      <c r="J35" s="677"/>
      <c r="K35" s="677"/>
      <c r="L35" s="677"/>
      <c r="M35" s="677"/>
      <c r="N35" s="677"/>
      <c r="O35" s="677"/>
      <c r="P35" s="677"/>
      <c r="Q35" s="678"/>
      <c r="R35" s="679">
        <v>219800</v>
      </c>
      <c r="S35" s="680"/>
      <c r="T35" s="680"/>
      <c r="U35" s="680"/>
      <c r="V35" s="680"/>
      <c r="W35" s="680"/>
      <c r="X35" s="680"/>
      <c r="Y35" s="681"/>
      <c r="Z35" s="682">
        <v>4.0999999999999996</v>
      </c>
      <c r="AA35" s="682"/>
      <c r="AB35" s="682"/>
      <c r="AC35" s="682"/>
      <c r="AD35" s="683" t="s">
        <v>126</v>
      </c>
      <c r="AE35" s="683"/>
      <c r="AF35" s="683"/>
      <c r="AG35" s="683"/>
      <c r="AH35" s="683"/>
      <c r="AI35" s="683"/>
      <c r="AJ35" s="683"/>
      <c r="AK35" s="683"/>
      <c r="AL35" s="684" t="s">
        <v>126</v>
      </c>
      <c r="AM35" s="685"/>
      <c r="AN35" s="685"/>
      <c r="AO35" s="686"/>
      <c r="AP35" s="234"/>
      <c r="AQ35" s="752" t="s">
        <v>321</v>
      </c>
      <c r="AR35" s="753"/>
      <c r="AS35" s="753"/>
      <c r="AT35" s="753"/>
      <c r="AU35" s="753"/>
      <c r="AV35" s="753"/>
      <c r="AW35" s="753"/>
      <c r="AX35" s="753"/>
      <c r="AY35" s="754"/>
      <c r="AZ35" s="668">
        <v>730328</v>
      </c>
      <c r="BA35" s="669"/>
      <c r="BB35" s="669"/>
      <c r="BC35" s="669"/>
      <c r="BD35" s="669"/>
      <c r="BE35" s="669"/>
      <c r="BF35" s="755"/>
      <c r="BG35" s="690" t="s">
        <v>322</v>
      </c>
      <c r="BH35" s="691"/>
      <c r="BI35" s="691"/>
      <c r="BJ35" s="691"/>
      <c r="BK35" s="691"/>
      <c r="BL35" s="691"/>
      <c r="BM35" s="691"/>
      <c r="BN35" s="691"/>
      <c r="BO35" s="691"/>
      <c r="BP35" s="691"/>
      <c r="BQ35" s="691"/>
      <c r="BR35" s="691"/>
      <c r="BS35" s="691"/>
      <c r="BT35" s="691"/>
      <c r="BU35" s="692"/>
      <c r="BV35" s="668">
        <v>65234</v>
      </c>
      <c r="BW35" s="669"/>
      <c r="BX35" s="669"/>
      <c r="BY35" s="669"/>
      <c r="BZ35" s="669"/>
      <c r="CA35" s="669"/>
      <c r="CB35" s="755"/>
      <c r="CD35" s="694" t="s">
        <v>323</v>
      </c>
      <c r="CE35" s="695"/>
      <c r="CF35" s="695"/>
      <c r="CG35" s="695"/>
      <c r="CH35" s="695"/>
      <c r="CI35" s="695"/>
      <c r="CJ35" s="695"/>
      <c r="CK35" s="695"/>
      <c r="CL35" s="695"/>
      <c r="CM35" s="695"/>
      <c r="CN35" s="695"/>
      <c r="CO35" s="695"/>
      <c r="CP35" s="695"/>
      <c r="CQ35" s="696"/>
      <c r="CR35" s="679">
        <v>82271</v>
      </c>
      <c r="CS35" s="715"/>
      <c r="CT35" s="715"/>
      <c r="CU35" s="715"/>
      <c r="CV35" s="715"/>
      <c r="CW35" s="715"/>
      <c r="CX35" s="715"/>
      <c r="CY35" s="716"/>
      <c r="CZ35" s="684">
        <v>1.6</v>
      </c>
      <c r="DA35" s="713"/>
      <c r="DB35" s="713"/>
      <c r="DC35" s="717"/>
      <c r="DD35" s="688">
        <v>72777</v>
      </c>
      <c r="DE35" s="715"/>
      <c r="DF35" s="715"/>
      <c r="DG35" s="715"/>
      <c r="DH35" s="715"/>
      <c r="DI35" s="715"/>
      <c r="DJ35" s="715"/>
      <c r="DK35" s="716"/>
      <c r="DL35" s="688">
        <v>71389</v>
      </c>
      <c r="DM35" s="715"/>
      <c r="DN35" s="715"/>
      <c r="DO35" s="715"/>
      <c r="DP35" s="715"/>
      <c r="DQ35" s="715"/>
      <c r="DR35" s="715"/>
      <c r="DS35" s="715"/>
      <c r="DT35" s="715"/>
      <c r="DU35" s="715"/>
      <c r="DV35" s="716"/>
      <c r="DW35" s="684">
        <v>1.9</v>
      </c>
      <c r="DX35" s="713"/>
      <c r="DY35" s="713"/>
      <c r="DZ35" s="713"/>
      <c r="EA35" s="713"/>
      <c r="EB35" s="713"/>
      <c r="EC35" s="714"/>
    </row>
    <row r="36" spans="2:133" ht="11.25" customHeight="1">
      <c r="B36" s="676" t="s">
        <v>324</v>
      </c>
      <c r="C36" s="677"/>
      <c r="D36" s="677"/>
      <c r="E36" s="677"/>
      <c r="F36" s="677"/>
      <c r="G36" s="677"/>
      <c r="H36" s="677"/>
      <c r="I36" s="677"/>
      <c r="J36" s="677"/>
      <c r="K36" s="677"/>
      <c r="L36" s="677"/>
      <c r="M36" s="677"/>
      <c r="N36" s="677"/>
      <c r="O36" s="677"/>
      <c r="P36" s="677"/>
      <c r="Q36" s="678"/>
      <c r="R36" s="679" t="s">
        <v>235</v>
      </c>
      <c r="S36" s="680"/>
      <c r="T36" s="680"/>
      <c r="U36" s="680"/>
      <c r="V36" s="680"/>
      <c r="W36" s="680"/>
      <c r="X36" s="680"/>
      <c r="Y36" s="681"/>
      <c r="Z36" s="682" t="s">
        <v>235</v>
      </c>
      <c r="AA36" s="682"/>
      <c r="AB36" s="682"/>
      <c r="AC36" s="682"/>
      <c r="AD36" s="683" t="s">
        <v>235</v>
      </c>
      <c r="AE36" s="683"/>
      <c r="AF36" s="683"/>
      <c r="AG36" s="683"/>
      <c r="AH36" s="683"/>
      <c r="AI36" s="683"/>
      <c r="AJ36" s="683"/>
      <c r="AK36" s="683"/>
      <c r="AL36" s="684" t="s">
        <v>235</v>
      </c>
      <c r="AM36" s="685"/>
      <c r="AN36" s="685"/>
      <c r="AO36" s="686"/>
      <c r="AQ36" s="756" t="s">
        <v>325</v>
      </c>
      <c r="AR36" s="757"/>
      <c r="AS36" s="757"/>
      <c r="AT36" s="757"/>
      <c r="AU36" s="757"/>
      <c r="AV36" s="757"/>
      <c r="AW36" s="757"/>
      <c r="AX36" s="757"/>
      <c r="AY36" s="758"/>
      <c r="AZ36" s="679">
        <v>158315</v>
      </c>
      <c r="BA36" s="680"/>
      <c r="BB36" s="680"/>
      <c r="BC36" s="680"/>
      <c r="BD36" s="715"/>
      <c r="BE36" s="715"/>
      <c r="BF36" s="738"/>
      <c r="BG36" s="694" t="s">
        <v>326</v>
      </c>
      <c r="BH36" s="695"/>
      <c r="BI36" s="695"/>
      <c r="BJ36" s="695"/>
      <c r="BK36" s="695"/>
      <c r="BL36" s="695"/>
      <c r="BM36" s="695"/>
      <c r="BN36" s="695"/>
      <c r="BO36" s="695"/>
      <c r="BP36" s="695"/>
      <c r="BQ36" s="695"/>
      <c r="BR36" s="695"/>
      <c r="BS36" s="695"/>
      <c r="BT36" s="695"/>
      <c r="BU36" s="696"/>
      <c r="BV36" s="679">
        <v>48295</v>
      </c>
      <c r="BW36" s="680"/>
      <c r="BX36" s="680"/>
      <c r="BY36" s="680"/>
      <c r="BZ36" s="680"/>
      <c r="CA36" s="680"/>
      <c r="CB36" s="689"/>
      <c r="CD36" s="694" t="s">
        <v>327</v>
      </c>
      <c r="CE36" s="695"/>
      <c r="CF36" s="695"/>
      <c r="CG36" s="695"/>
      <c r="CH36" s="695"/>
      <c r="CI36" s="695"/>
      <c r="CJ36" s="695"/>
      <c r="CK36" s="695"/>
      <c r="CL36" s="695"/>
      <c r="CM36" s="695"/>
      <c r="CN36" s="695"/>
      <c r="CO36" s="695"/>
      <c r="CP36" s="695"/>
      <c r="CQ36" s="696"/>
      <c r="CR36" s="679">
        <v>684339</v>
      </c>
      <c r="CS36" s="680"/>
      <c r="CT36" s="680"/>
      <c r="CU36" s="680"/>
      <c r="CV36" s="680"/>
      <c r="CW36" s="680"/>
      <c r="CX36" s="680"/>
      <c r="CY36" s="681"/>
      <c r="CZ36" s="684">
        <v>13</v>
      </c>
      <c r="DA36" s="713"/>
      <c r="DB36" s="713"/>
      <c r="DC36" s="717"/>
      <c r="DD36" s="688">
        <v>526356</v>
      </c>
      <c r="DE36" s="680"/>
      <c r="DF36" s="680"/>
      <c r="DG36" s="680"/>
      <c r="DH36" s="680"/>
      <c r="DI36" s="680"/>
      <c r="DJ36" s="680"/>
      <c r="DK36" s="681"/>
      <c r="DL36" s="688">
        <v>438845</v>
      </c>
      <c r="DM36" s="680"/>
      <c r="DN36" s="680"/>
      <c r="DO36" s="680"/>
      <c r="DP36" s="680"/>
      <c r="DQ36" s="680"/>
      <c r="DR36" s="680"/>
      <c r="DS36" s="680"/>
      <c r="DT36" s="680"/>
      <c r="DU36" s="680"/>
      <c r="DV36" s="681"/>
      <c r="DW36" s="684">
        <v>11.9</v>
      </c>
      <c r="DX36" s="713"/>
      <c r="DY36" s="713"/>
      <c r="DZ36" s="713"/>
      <c r="EA36" s="713"/>
      <c r="EB36" s="713"/>
      <c r="EC36" s="714"/>
    </row>
    <row r="37" spans="2:133" ht="11.25" customHeight="1">
      <c r="B37" s="676" t="s">
        <v>328</v>
      </c>
      <c r="C37" s="677"/>
      <c r="D37" s="677"/>
      <c r="E37" s="677"/>
      <c r="F37" s="677"/>
      <c r="G37" s="677"/>
      <c r="H37" s="677"/>
      <c r="I37" s="677"/>
      <c r="J37" s="677"/>
      <c r="K37" s="677"/>
      <c r="L37" s="677"/>
      <c r="M37" s="677"/>
      <c r="N37" s="677"/>
      <c r="O37" s="677"/>
      <c r="P37" s="677"/>
      <c r="Q37" s="678"/>
      <c r="R37" s="679">
        <v>177000</v>
      </c>
      <c r="S37" s="680"/>
      <c r="T37" s="680"/>
      <c r="U37" s="680"/>
      <c r="V37" s="680"/>
      <c r="W37" s="680"/>
      <c r="X37" s="680"/>
      <c r="Y37" s="681"/>
      <c r="Z37" s="682">
        <v>3.3</v>
      </c>
      <c r="AA37" s="682"/>
      <c r="AB37" s="682"/>
      <c r="AC37" s="682"/>
      <c r="AD37" s="683" t="s">
        <v>126</v>
      </c>
      <c r="AE37" s="683"/>
      <c r="AF37" s="683"/>
      <c r="AG37" s="683"/>
      <c r="AH37" s="683"/>
      <c r="AI37" s="683"/>
      <c r="AJ37" s="683"/>
      <c r="AK37" s="683"/>
      <c r="AL37" s="684" t="s">
        <v>172</v>
      </c>
      <c r="AM37" s="685"/>
      <c r="AN37" s="685"/>
      <c r="AO37" s="686"/>
      <c r="AQ37" s="756" t="s">
        <v>329</v>
      </c>
      <c r="AR37" s="757"/>
      <c r="AS37" s="757"/>
      <c r="AT37" s="757"/>
      <c r="AU37" s="757"/>
      <c r="AV37" s="757"/>
      <c r="AW37" s="757"/>
      <c r="AX37" s="757"/>
      <c r="AY37" s="758"/>
      <c r="AZ37" s="679">
        <v>4094</v>
      </c>
      <c r="BA37" s="680"/>
      <c r="BB37" s="680"/>
      <c r="BC37" s="680"/>
      <c r="BD37" s="715"/>
      <c r="BE37" s="715"/>
      <c r="BF37" s="738"/>
      <c r="BG37" s="694" t="s">
        <v>330</v>
      </c>
      <c r="BH37" s="695"/>
      <c r="BI37" s="695"/>
      <c r="BJ37" s="695"/>
      <c r="BK37" s="695"/>
      <c r="BL37" s="695"/>
      <c r="BM37" s="695"/>
      <c r="BN37" s="695"/>
      <c r="BO37" s="695"/>
      <c r="BP37" s="695"/>
      <c r="BQ37" s="695"/>
      <c r="BR37" s="695"/>
      <c r="BS37" s="695"/>
      <c r="BT37" s="695"/>
      <c r="BU37" s="696"/>
      <c r="BV37" s="679">
        <v>1737</v>
      </c>
      <c r="BW37" s="680"/>
      <c r="BX37" s="680"/>
      <c r="BY37" s="680"/>
      <c r="BZ37" s="680"/>
      <c r="CA37" s="680"/>
      <c r="CB37" s="689"/>
      <c r="CD37" s="694" t="s">
        <v>331</v>
      </c>
      <c r="CE37" s="695"/>
      <c r="CF37" s="695"/>
      <c r="CG37" s="695"/>
      <c r="CH37" s="695"/>
      <c r="CI37" s="695"/>
      <c r="CJ37" s="695"/>
      <c r="CK37" s="695"/>
      <c r="CL37" s="695"/>
      <c r="CM37" s="695"/>
      <c r="CN37" s="695"/>
      <c r="CO37" s="695"/>
      <c r="CP37" s="695"/>
      <c r="CQ37" s="696"/>
      <c r="CR37" s="679">
        <v>106489</v>
      </c>
      <c r="CS37" s="715"/>
      <c r="CT37" s="715"/>
      <c r="CU37" s="715"/>
      <c r="CV37" s="715"/>
      <c r="CW37" s="715"/>
      <c r="CX37" s="715"/>
      <c r="CY37" s="716"/>
      <c r="CZ37" s="684">
        <v>2</v>
      </c>
      <c r="DA37" s="713"/>
      <c r="DB37" s="713"/>
      <c r="DC37" s="717"/>
      <c r="DD37" s="688">
        <v>106021</v>
      </c>
      <c r="DE37" s="715"/>
      <c r="DF37" s="715"/>
      <c r="DG37" s="715"/>
      <c r="DH37" s="715"/>
      <c r="DI37" s="715"/>
      <c r="DJ37" s="715"/>
      <c r="DK37" s="716"/>
      <c r="DL37" s="688">
        <v>106021</v>
      </c>
      <c r="DM37" s="715"/>
      <c r="DN37" s="715"/>
      <c r="DO37" s="715"/>
      <c r="DP37" s="715"/>
      <c r="DQ37" s="715"/>
      <c r="DR37" s="715"/>
      <c r="DS37" s="715"/>
      <c r="DT37" s="715"/>
      <c r="DU37" s="715"/>
      <c r="DV37" s="716"/>
      <c r="DW37" s="684">
        <v>2.9</v>
      </c>
      <c r="DX37" s="713"/>
      <c r="DY37" s="713"/>
      <c r="DZ37" s="713"/>
      <c r="EA37" s="713"/>
      <c r="EB37" s="713"/>
      <c r="EC37" s="714"/>
    </row>
    <row r="38" spans="2:133" ht="11.25" customHeight="1">
      <c r="B38" s="724" t="s">
        <v>332</v>
      </c>
      <c r="C38" s="725"/>
      <c r="D38" s="725"/>
      <c r="E38" s="725"/>
      <c r="F38" s="725"/>
      <c r="G38" s="725"/>
      <c r="H38" s="725"/>
      <c r="I38" s="725"/>
      <c r="J38" s="725"/>
      <c r="K38" s="725"/>
      <c r="L38" s="725"/>
      <c r="M38" s="725"/>
      <c r="N38" s="725"/>
      <c r="O38" s="725"/>
      <c r="P38" s="725"/>
      <c r="Q38" s="726"/>
      <c r="R38" s="759">
        <v>5389661</v>
      </c>
      <c r="S38" s="760"/>
      <c r="T38" s="760"/>
      <c r="U38" s="760"/>
      <c r="V38" s="760"/>
      <c r="W38" s="760"/>
      <c r="X38" s="760"/>
      <c r="Y38" s="761"/>
      <c r="Z38" s="762">
        <v>100</v>
      </c>
      <c r="AA38" s="762"/>
      <c r="AB38" s="762"/>
      <c r="AC38" s="762"/>
      <c r="AD38" s="763">
        <v>3506624</v>
      </c>
      <c r="AE38" s="763"/>
      <c r="AF38" s="763"/>
      <c r="AG38" s="763"/>
      <c r="AH38" s="763"/>
      <c r="AI38" s="763"/>
      <c r="AJ38" s="763"/>
      <c r="AK38" s="763"/>
      <c r="AL38" s="764">
        <v>100</v>
      </c>
      <c r="AM38" s="750"/>
      <c r="AN38" s="750"/>
      <c r="AO38" s="765"/>
      <c r="AQ38" s="756" t="s">
        <v>333</v>
      </c>
      <c r="AR38" s="757"/>
      <c r="AS38" s="757"/>
      <c r="AT38" s="757"/>
      <c r="AU38" s="757"/>
      <c r="AV38" s="757"/>
      <c r="AW38" s="757"/>
      <c r="AX38" s="757"/>
      <c r="AY38" s="758"/>
      <c r="AZ38" s="679" t="s">
        <v>235</v>
      </c>
      <c r="BA38" s="680"/>
      <c r="BB38" s="680"/>
      <c r="BC38" s="680"/>
      <c r="BD38" s="715"/>
      <c r="BE38" s="715"/>
      <c r="BF38" s="738"/>
      <c r="BG38" s="694" t="s">
        <v>334</v>
      </c>
      <c r="BH38" s="695"/>
      <c r="BI38" s="695"/>
      <c r="BJ38" s="695"/>
      <c r="BK38" s="695"/>
      <c r="BL38" s="695"/>
      <c r="BM38" s="695"/>
      <c r="BN38" s="695"/>
      <c r="BO38" s="695"/>
      <c r="BP38" s="695"/>
      <c r="BQ38" s="695"/>
      <c r="BR38" s="695"/>
      <c r="BS38" s="695"/>
      <c r="BT38" s="695"/>
      <c r="BU38" s="696"/>
      <c r="BV38" s="679">
        <v>2768</v>
      </c>
      <c r="BW38" s="680"/>
      <c r="BX38" s="680"/>
      <c r="BY38" s="680"/>
      <c r="BZ38" s="680"/>
      <c r="CA38" s="680"/>
      <c r="CB38" s="689"/>
      <c r="CD38" s="694" t="s">
        <v>335</v>
      </c>
      <c r="CE38" s="695"/>
      <c r="CF38" s="695"/>
      <c r="CG38" s="695"/>
      <c r="CH38" s="695"/>
      <c r="CI38" s="695"/>
      <c r="CJ38" s="695"/>
      <c r="CK38" s="695"/>
      <c r="CL38" s="695"/>
      <c r="CM38" s="695"/>
      <c r="CN38" s="695"/>
      <c r="CO38" s="695"/>
      <c r="CP38" s="695"/>
      <c r="CQ38" s="696"/>
      <c r="CR38" s="679">
        <v>726234</v>
      </c>
      <c r="CS38" s="680"/>
      <c r="CT38" s="680"/>
      <c r="CU38" s="680"/>
      <c r="CV38" s="680"/>
      <c r="CW38" s="680"/>
      <c r="CX38" s="680"/>
      <c r="CY38" s="681"/>
      <c r="CZ38" s="684">
        <v>13.8</v>
      </c>
      <c r="DA38" s="713"/>
      <c r="DB38" s="713"/>
      <c r="DC38" s="717"/>
      <c r="DD38" s="688">
        <v>637446</v>
      </c>
      <c r="DE38" s="680"/>
      <c r="DF38" s="680"/>
      <c r="DG38" s="680"/>
      <c r="DH38" s="680"/>
      <c r="DI38" s="680"/>
      <c r="DJ38" s="680"/>
      <c r="DK38" s="681"/>
      <c r="DL38" s="688">
        <v>629562</v>
      </c>
      <c r="DM38" s="680"/>
      <c r="DN38" s="680"/>
      <c r="DO38" s="680"/>
      <c r="DP38" s="680"/>
      <c r="DQ38" s="680"/>
      <c r="DR38" s="680"/>
      <c r="DS38" s="680"/>
      <c r="DT38" s="680"/>
      <c r="DU38" s="680"/>
      <c r="DV38" s="681"/>
      <c r="DW38" s="684">
        <v>17.100000000000001</v>
      </c>
      <c r="DX38" s="713"/>
      <c r="DY38" s="713"/>
      <c r="DZ38" s="713"/>
      <c r="EA38" s="713"/>
      <c r="EB38" s="713"/>
      <c r="EC38" s="714"/>
    </row>
    <row r="39" spans="2:133" ht="11.25" customHeight="1">
      <c r="AQ39" s="756" t="s">
        <v>336</v>
      </c>
      <c r="AR39" s="757"/>
      <c r="AS39" s="757"/>
      <c r="AT39" s="757"/>
      <c r="AU39" s="757"/>
      <c r="AV39" s="757"/>
      <c r="AW39" s="757"/>
      <c r="AX39" s="757"/>
      <c r="AY39" s="758"/>
      <c r="AZ39" s="679" t="s">
        <v>235</v>
      </c>
      <c r="BA39" s="680"/>
      <c r="BB39" s="680"/>
      <c r="BC39" s="680"/>
      <c r="BD39" s="715"/>
      <c r="BE39" s="715"/>
      <c r="BF39" s="738"/>
      <c r="BG39" s="770" t="s">
        <v>337</v>
      </c>
      <c r="BH39" s="771"/>
      <c r="BI39" s="771"/>
      <c r="BJ39" s="771"/>
      <c r="BK39" s="771"/>
      <c r="BL39" s="235"/>
      <c r="BM39" s="695" t="s">
        <v>338</v>
      </c>
      <c r="BN39" s="695"/>
      <c r="BO39" s="695"/>
      <c r="BP39" s="695"/>
      <c r="BQ39" s="695"/>
      <c r="BR39" s="695"/>
      <c r="BS39" s="695"/>
      <c r="BT39" s="695"/>
      <c r="BU39" s="696"/>
      <c r="BV39" s="679">
        <v>90</v>
      </c>
      <c r="BW39" s="680"/>
      <c r="BX39" s="680"/>
      <c r="BY39" s="680"/>
      <c r="BZ39" s="680"/>
      <c r="CA39" s="680"/>
      <c r="CB39" s="689"/>
      <c r="CD39" s="694" t="s">
        <v>339</v>
      </c>
      <c r="CE39" s="695"/>
      <c r="CF39" s="695"/>
      <c r="CG39" s="695"/>
      <c r="CH39" s="695"/>
      <c r="CI39" s="695"/>
      <c r="CJ39" s="695"/>
      <c r="CK39" s="695"/>
      <c r="CL39" s="695"/>
      <c r="CM39" s="695"/>
      <c r="CN39" s="695"/>
      <c r="CO39" s="695"/>
      <c r="CP39" s="695"/>
      <c r="CQ39" s="696"/>
      <c r="CR39" s="679">
        <v>376043</v>
      </c>
      <c r="CS39" s="715"/>
      <c r="CT39" s="715"/>
      <c r="CU39" s="715"/>
      <c r="CV39" s="715"/>
      <c r="CW39" s="715"/>
      <c r="CX39" s="715"/>
      <c r="CY39" s="716"/>
      <c r="CZ39" s="684">
        <v>7.2</v>
      </c>
      <c r="DA39" s="713"/>
      <c r="DB39" s="713"/>
      <c r="DC39" s="717"/>
      <c r="DD39" s="688">
        <v>248248</v>
      </c>
      <c r="DE39" s="715"/>
      <c r="DF39" s="715"/>
      <c r="DG39" s="715"/>
      <c r="DH39" s="715"/>
      <c r="DI39" s="715"/>
      <c r="DJ39" s="715"/>
      <c r="DK39" s="716"/>
      <c r="DL39" s="688" t="s">
        <v>126</v>
      </c>
      <c r="DM39" s="715"/>
      <c r="DN39" s="715"/>
      <c r="DO39" s="715"/>
      <c r="DP39" s="715"/>
      <c r="DQ39" s="715"/>
      <c r="DR39" s="715"/>
      <c r="DS39" s="715"/>
      <c r="DT39" s="715"/>
      <c r="DU39" s="715"/>
      <c r="DV39" s="716"/>
      <c r="DW39" s="684" t="s">
        <v>126</v>
      </c>
      <c r="DX39" s="713"/>
      <c r="DY39" s="713"/>
      <c r="DZ39" s="713"/>
      <c r="EA39" s="713"/>
      <c r="EB39" s="713"/>
      <c r="EC39" s="714"/>
    </row>
    <row r="40" spans="2:133" ht="11.25" customHeight="1">
      <c r="AQ40" s="756" t="s">
        <v>340</v>
      </c>
      <c r="AR40" s="757"/>
      <c r="AS40" s="757"/>
      <c r="AT40" s="757"/>
      <c r="AU40" s="757"/>
      <c r="AV40" s="757"/>
      <c r="AW40" s="757"/>
      <c r="AX40" s="757"/>
      <c r="AY40" s="758"/>
      <c r="AZ40" s="679">
        <v>125385</v>
      </c>
      <c r="BA40" s="680"/>
      <c r="BB40" s="680"/>
      <c r="BC40" s="680"/>
      <c r="BD40" s="715"/>
      <c r="BE40" s="715"/>
      <c r="BF40" s="738"/>
      <c r="BG40" s="770"/>
      <c r="BH40" s="771"/>
      <c r="BI40" s="771"/>
      <c r="BJ40" s="771"/>
      <c r="BK40" s="771"/>
      <c r="BL40" s="235"/>
      <c r="BM40" s="695" t="s">
        <v>341</v>
      </c>
      <c r="BN40" s="695"/>
      <c r="BO40" s="695"/>
      <c r="BP40" s="695"/>
      <c r="BQ40" s="695"/>
      <c r="BR40" s="695"/>
      <c r="BS40" s="695"/>
      <c r="BT40" s="695"/>
      <c r="BU40" s="696"/>
      <c r="BV40" s="679" t="s">
        <v>126</v>
      </c>
      <c r="BW40" s="680"/>
      <c r="BX40" s="680"/>
      <c r="BY40" s="680"/>
      <c r="BZ40" s="680"/>
      <c r="CA40" s="680"/>
      <c r="CB40" s="689"/>
      <c r="CD40" s="694" t="s">
        <v>342</v>
      </c>
      <c r="CE40" s="695"/>
      <c r="CF40" s="695"/>
      <c r="CG40" s="695"/>
      <c r="CH40" s="695"/>
      <c r="CI40" s="695"/>
      <c r="CJ40" s="695"/>
      <c r="CK40" s="695"/>
      <c r="CL40" s="695"/>
      <c r="CM40" s="695"/>
      <c r="CN40" s="695"/>
      <c r="CO40" s="695"/>
      <c r="CP40" s="695"/>
      <c r="CQ40" s="696"/>
      <c r="CR40" s="679">
        <v>65000</v>
      </c>
      <c r="CS40" s="680"/>
      <c r="CT40" s="680"/>
      <c r="CU40" s="680"/>
      <c r="CV40" s="680"/>
      <c r="CW40" s="680"/>
      <c r="CX40" s="680"/>
      <c r="CY40" s="681"/>
      <c r="CZ40" s="684">
        <v>1.2</v>
      </c>
      <c r="DA40" s="713"/>
      <c r="DB40" s="713"/>
      <c r="DC40" s="717"/>
      <c r="DD40" s="688" t="s">
        <v>235</v>
      </c>
      <c r="DE40" s="680"/>
      <c r="DF40" s="680"/>
      <c r="DG40" s="680"/>
      <c r="DH40" s="680"/>
      <c r="DI40" s="680"/>
      <c r="DJ40" s="680"/>
      <c r="DK40" s="681"/>
      <c r="DL40" s="688" t="s">
        <v>126</v>
      </c>
      <c r="DM40" s="680"/>
      <c r="DN40" s="680"/>
      <c r="DO40" s="680"/>
      <c r="DP40" s="680"/>
      <c r="DQ40" s="680"/>
      <c r="DR40" s="680"/>
      <c r="DS40" s="680"/>
      <c r="DT40" s="680"/>
      <c r="DU40" s="680"/>
      <c r="DV40" s="681"/>
      <c r="DW40" s="684" t="s">
        <v>235</v>
      </c>
      <c r="DX40" s="713"/>
      <c r="DY40" s="713"/>
      <c r="DZ40" s="713"/>
      <c r="EA40" s="713"/>
      <c r="EB40" s="713"/>
      <c r="EC40" s="714"/>
    </row>
    <row r="41" spans="2:133" ht="11.25" customHeight="1">
      <c r="AQ41" s="766" t="s">
        <v>343</v>
      </c>
      <c r="AR41" s="767"/>
      <c r="AS41" s="767"/>
      <c r="AT41" s="767"/>
      <c r="AU41" s="767"/>
      <c r="AV41" s="767"/>
      <c r="AW41" s="767"/>
      <c r="AX41" s="767"/>
      <c r="AY41" s="768"/>
      <c r="AZ41" s="759">
        <v>442534</v>
      </c>
      <c r="BA41" s="760"/>
      <c r="BB41" s="760"/>
      <c r="BC41" s="760"/>
      <c r="BD41" s="749"/>
      <c r="BE41" s="749"/>
      <c r="BF41" s="751"/>
      <c r="BG41" s="772"/>
      <c r="BH41" s="773"/>
      <c r="BI41" s="773"/>
      <c r="BJ41" s="773"/>
      <c r="BK41" s="773"/>
      <c r="BL41" s="236"/>
      <c r="BM41" s="704" t="s">
        <v>344</v>
      </c>
      <c r="BN41" s="704"/>
      <c r="BO41" s="704"/>
      <c r="BP41" s="704"/>
      <c r="BQ41" s="704"/>
      <c r="BR41" s="704"/>
      <c r="BS41" s="704"/>
      <c r="BT41" s="704"/>
      <c r="BU41" s="705"/>
      <c r="BV41" s="759">
        <v>366</v>
      </c>
      <c r="BW41" s="760"/>
      <c r="BX41" s="760"/>
      <c r="BY41" s="760"/>
      <c r="BZ41" s="760"/>
      <c r="CA41" s="760"/>
      <c r="CB41" s="769"/>
      <c r="CD41" s="694" t="s">
        <v>345</v>
      </c>
      <c r="CE41" s="695"/>
      <c r="CF41" s="695"/>
      <c r="CG41" s="695"/>
      <c r="CH41" s="695"/>
      <c r="CI41" s="695"/>
      <c r="CJ41" s="695"/>
      <c r="CK41" s="695"/>
      <c r="CL41" s="695"/>
      <c r="CM41" s="695"/>
      <c r="CN41" s="695"/>
      <c r="CO41" s="695"/>
      <c r="CP41" s="695"/>
      <c r="CQ41" s="696"/>
      <c r="CR41" s="679" t="s">
        <v>235</v>
      </c>
      <c r="CS41" s="715"/>
      <c r="CT41" s="715"/>
      <c r="CU41" s="715"/>
      <c r="CV41" s="715"/>
      <c r="CW41" s="715"/>
      <c r="CX41" s="715"/>
      <c r="CY41" s="716"/>
      <c r="CZ41" s="684" t="s">
        <v>235</v>
      </c>
      <c r="DA41" s="713"/>
      <c r="DB41" s="713"/>
      <c r="DC41" s="717"/>
      <c r="DD41" s="688" t="s">
        <v>235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347</v>
      </c>
      <c r="CE42" s="677"/>
      <c r="CF42" s="677"/>
      <c r="CG42" s="677"/>
      <c r="CH42" s="677"/>
      <c r="CI42" s="677"/>
      <c r="CJ42" s="677"/>
      <c r="CK42" s="677"/>
      <c r="CL42" s="677"/>
      <c r="CM42" s="677"/>
      <c r="CN42" s="677"/>
      <c r="CO42" s="677"/>
      <c r="CP42" s="677"/>
      <c r="CQ42" s="678"/>
      <c r="CR42" s="679">
        <v>168960</v>
      </c>
      <c r="CS42" s="680"/>
      <c r="CT42" s="680"/>
      <c r="CU42" s="680"/>
      <c r="CV42" s="680"/>
      <c r="CW42" s="680"/>
      <c r="CX42" s="680"/>
      <c r="CY42" s="681"/>
      <c r="CZ42" s="684">
        <v>3.2</v>
      </c>
      <c r="DA42" s="685"/>
      <c r="DB42" s="685"/>
      <c r="DC42" s="780"/>
      <c r="DD42" s="688">
        <v>64110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349</v>
      </c>
      <c r="CE43" s="677"/>
      <c r="CF43" s="677"/>
      <c r="CG43" s="677"/>
      <c r="CH43" s="677"/>
      <c r="CI43" s="677"/>
      <c r="CJ43" s="677"/>
      <c r="CK43" s="677"/>
      <c r="CL43" s="677"/>
      <c r="CM43" s="677"/>
      <c r="CN43" s="677"/>
      <c r="CO43" s="677"/>
      <c r="CP43" s="677"/>
      <c r="CQ43" s="678"/>
      <c r="CR43" s="679">
        <v>4808</v>
      </c>
      <c r="CS43" s="715"/>
      <c r="CT43" s="715"/>
      <c r="CU43" s="715"/>
      <c r="CV43" s="715"/>
      <c r="CW43" s="715"/>
      <c r="CX43" s="715"/>
      <c r="CY43" s="716"/>
      <c r="CZ43" s="684">
        <v>0.1</v>
      </c>
      <c r="DA43" s="713"/>
      <c r="DB43" s="713"/>
      <c r="DC43" s="717"/>
      <c r="DD43" s="688">
        <v>4808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350</v>
      </c>
      <c r="CD44" s="791" t="s">
        <v>302</v>
      </c>
      <c r="CE44" s="792"/>
      <c r="CF44" s="676" t="s">
        <v>351</v>
      </c>
      <c r="CG44" s="677"/>
      <c r="CH44" s="677"/>
      <c r="CI44" s="677"/>
      <c r="CJ44" s="677"/>
      <c r="CK44" s="677"/>
      <c r="CL44" s="677"/>
      <c r="CM44" s="677"/>
      <c r="CN44" s="677"/>
      <c r="CO44" s="677"/>
      <c r="CP44" s="677"/>
      <c r="CQ44" s="678"/>
      <c r="CR44" s="679">
        <v>167461</v>
      </c>
      <c r="CS44" s="680"/>
      <c r="CT44" s="680"/>
      <c r="CU44" s="680"/>
      <c r="CV44" s="680"/>
      <c r="CW44" s="680"/>
      <c r="CX44" s="680"/>
      <c r="CY44" s="681"/>
      <c r="CZ44" s="684">
        <v>3.2</v>
      </c>
      <c r="DA44" s="685"/>
      <c r="DB44" s="685"/>
      <c r="DC44" s="780"/>
      <c r="DD44" s="688">
        <v>62611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352</v>
      </c>
      <c r="CG45" s="677"/>
      <c r="CH45" s="677"/>
      <c r="CI45" s="677"/>
      <c r="CJ45" s="677"/>
      <c r="CK45" s="677"/>
      <c r="CL45" s="677"/>
      <c r="CM45" s="677"/>
      <c r="CN45" s="677"/>
      <c r="CO45" s="677"/>
      <c r="CP45" s="677"/>
      <c r="CQ45" s="678"/>
      <c r="CR45" s="679">
        <v>79835</v>
      </c>
      <c r="CS45" s="715"/>
      <c r="CT45" s="715"/>
      <c r="CU45" s="715"/>
      <c r="CV45" s="715"/>
      <c r="CW45" s="715"/>
      <c r="CX45" s="715"/>
      <c r="CY45" s="716"/>
      <c r="CZ45" s="684">
        <v>1.5</v>
      </c>
      <c r="DA45" s="713"/>
      <c r="DB45" s="713"/>
      <c r="DC45" s="717"/>
      <c r="DD45" s="688">
        <v>20780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353</v>
      </c>
      <c r="CG46" s="677"/>
      <c r="CH46" s="677"/>
      <c r="CI46" s="677"/>
      <c r="CJ46" s="677"/>
      <c r="CK46" s="677"/>
      <c r="CL46" s="677"/>
      <c r="CM46" s="677"/>
      <c r="CN46" s="677"/>
      <c r="CO46" s="677"/>
      <c r="CP46" s="677"/>
      <c r="CQ46" s="678"/>
      <c r="CR46" s="679">
        <v>83450</v>
      </c>
      <c r="CS46" s="680"/>
      <c r="CT46" s="680"/>
      <c r="CU46" s="680"/>
      <c r="CV46" s="680"/>
      <c r="CW46" s="680"/>
      <c r="CX46" s="680"/>
      <c r="CY46" s="681"/>
      <c r="CZ46" s="684">
        <v>1.6</v>
      </c>
      <c r="DA46" s="685"/>
      <c r="DB46" s="685"/>
      <c r="DC46" s="780"/>
      <c r="DD46" s="688">
        <v>40656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354</v>
      </c>
      <c r="CG47" s="677"/>
      <c r="CH47" s="677"/>
      <c r="CI47" s="677"/>
      <c r="CJ47" s="677"/>
      <c r="CK47" s="677"/>
      <c r="CL47" s="677"/>
      <c r="CM47" s="677"/>
      <c r="CN47" s="677"/>
      <c r="CO47" s="677"/>
      <c r="CP47" s="677"/>
      <c r="CQ47" s="678"/>
      <c r="CR47" s="679">
        <v>1499</v>
      </c>
      <c r="CS47" s="715"/>
      <c r="CT47" s="715"/>
      <c r="CU47" s="715"/>
      <c r="CV47" s="715"/>
      <c r="CW47" s="715"/>
      <c r="CX47" s="715"/>
      <c r="CY47" s="716"/>
      <c r="CZ47" s="684">
        <v>0</v>
      </c>
      <c r="DA47" s="713"/>
      <c r="DB47" s="713"/>
      <c r="DC47" s="717"/>
      <c r="DD47" s="688">
        <v>1499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355</v>
      </c>
      <c r="CG48" s="677"/>
      <c r="CH48" s="677"/>
      <c r="CI48" s="677"/>
      <c r="CJ48" s="677"/>
      <c r="CK48" s="677"/>
      <c r="CL48" s="677"/>
      <c r="CM48" s="677"/>
      <c r="CN48" s="677"/>
      <c r="CO48" s="677"/>
      <c r="CP48" s="677"/>
      <c r="CQ48" s="678"/>
      <c r="CR48" s="679" t="s">
        <v>126</v>
      </c>
      <c r="CS48" s="680"/>
      <c r="CT48" s="680"/>
      <c r="CU48" s="680"/>
      <c r="CV48" s="680"/>
      <c r="CW48" s="680"/>
      <c r="CX48" s="680"/>
      <c r="CY48" s="681"/>
      <c r="CZ48" s="684" t="s">
        <v>126</v>
      </c>
      <c r="DA48" s="685"/>
      <c r="DB48" s="685"/>
      <c r="DC48" s="780"/>
      <c r="DD48" s="688" t="s">
        <v>126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356</v>
      </c>
      <c r="CE49" s="725"/>
      <c r="CF49" s="725"/>
      <c r="CG49" s="725"/>
      <c r="CH49" s="725"/>
      <c r="CI49" s="725"/>
      <c r="CJ49" s="725"/>
      <c r="CK49" s="725"/>
      <c r="CL49" s="725"/>
      <c r="CM49" s="725"/>
      <c r="CN49" s="725"/>
      <c r="CO49" s="725"/>
      <c r="CP49" s="725"/>
      <c r="CQ49" s="726"/>
      <c r="CR49" s="759">
        <v>5251769</v>
      </c>
      <c r="CS49" s="749"/>
      <c r="CT49" s="749"/>
      <c r="CU49" s="749"/>
      <c r="CV49" s="749"/>
      <c r="CW49" s="749"/>
      <c r="CX49" s="749"/>
      <c r="CY49" s="781"/>
      <c r="CZ49" s="764">
        <v>100</v>
      </c>
      <c r="DA49" s="782"/>
      <c r="DB49" s="782"/>
      <c r="DC49" s="783"/>
      <c r="DD49" s="784">
        <v>3975706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221D8LpQnzVKcz9TxCg+Aq2zqEMSXmk6/7B3thDgcnqjQ/pL9LDrRbFGCrioyYMwTTZlioRZXwJfUV9MNyh0OQ==" saltValue="9s3JWv2nHPzbYkYQxXng8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358</v>
      </c>
      <c r="DK2" s="827"/>
      <c r="DL2" s="827"/>
      <c r="DM2" s="827"/>
      <c r="DN2" s="827"/>
      <c r="DO2" s="828"/>
      <c r="DP2" s="249"/>
      <c r="DQ2" s="826" t="s">
        <v>359</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362</v>
      </c>
      <c r="B5" s="821"/>
      <c r="C5" s="821"/>
      <c r="D5" s="821"/>
      <c r="E5" s="821"/>
      <c r="F5" s="821"/>
      <c r="G5" s="821"/>
      <c r="H5" s="821"/>
      <c r="I5" s="821"/>
      <c r="J5" s="821"/>
      <c r="K5" s="821"/>
      <c r="L5" s="821"/>
      <c r="M5" s="821"/>
      <c r="N5" s="821"/>
      <c r="O5" s="821"/>
      <c r="P5" s="822"/>
      <c r="Q5" s="797" t="s">
        <v>363</v>
      </c>
      <c r="R5" s="798"/>
      <c r="S5" s="798"/>
      <c r="T5" s="798"/>
      <c r="U5" s="799"/>
      <c r="V5" s="797" t="s">
        <v>364</v>
      </c>
      <c r="W5" s="798"/>
      <c r="X5" s="798"/>
      <c r="Y5" s="798"/>
      <c r="Z5" s="799"/>
      <c r="AA5" s="797" t="s">
        <v>365</v>
      </c>
      <c r="AB5" s="798"/>
      <c r="AC5" s="798"/>
      <c r="AD5" s="798"/>
      <c r="AE5" s="798"/>
      <c r="AF5" s="830"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0" t="s">
        <v>370</v>
      </c>
      <c r="BR5" s="821"/>
      <c r="BS5" s="821"/>
      <c r="BT5" s="821"/>
      <c r="BU5" s="821"/>
      <c r="BV5" s="821"/>
      <c r="BW5" s="821"/>
      <c r="BX5" s="821"/>
      <c r="BY5" s="821"/>
      <c r="BZ5" s="821"/>
      <c r="CA5" s="821"/>
      <c r="CB5" s="821"/>
      <c r="CC5" s="821"/>
      <c r="CD5" s="821"/>
      <c r="CE5" s="821"/>
      <c r="CF5" s="821"/>
      <c r="CG5" s="822"/>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377</v>
      </c>
      <c r="DM5" s="804"/>
      <c r="DN5" s="804"/>
      <c r="DO5" s="804"/>
      <c r="DP5" s="805"/>
      <c r="DQ5" s="797" t="s">
        <v>378</v>
      </c>
      <c r="DR5" s="798"/>
      <c r="DS5" s="798"/>
      <c r="DT5" s="798"/>
      <c r="DU5" s="799"/>
      <c r="DV5" s="797" t="s">
        <v>369</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379</v>
      </c>
      <c r="C7" s="812"/>
      <c r="D7" s="812"/>
      <c r="E7" s="812"/>
      <c r="F7" s="812"/>
      <c r="G7" s="812"/>
      <c r="H7" s="812"/>
      <c r="I7" s="812"/>
      <c r="J7" s="812"/>
      <c r="K7" s="812"/>
      <c r="L7" s="812"/>
      <c r="M7" s="812"/>
      <c r="N7" s="812"/>
      <c r="O7" s="812"/>
      <c r="P7" s="813"/>
      <c r="Q7" s="814">
        <v>5390</v>
      </c>
      <c r="R7" s="815"/>
      <c r="S7" s="815"/>
      <c r="T7" s="815"/>
      <c r="U7" s="815"/>
      <c r="V7" s="815">
        <v>5252</v>
      </c>
      <c r="W7" s="815"/>
      <c r="X7" s="815"/>
      <c r="Y7" s="815"/>
      <c r="Z7" s="815"/>
      <c r="AA7" s="815">
        <v>138</v>
      </c>
      <c r="AB7" s="815"/>
      <c r="AC7" s="815"/>
      <c r="AD7" s="815"/>
      <c r="AE7" s="816"/>
      <c r="AF7" s="817">
        <v>137</v>
      </c>
      <c r="AG7" s="818"/>
      <c r="AH7" s="818"/>
      <c r="AI7" s="818"/>
      <c r="AJ7" s="819"/>
      <c r="AK7" s="854">
        <v>146</v>
      </c>
      <c r="AL7" s="855"/>
      <c r="AM7" s="855"/>
      <c r="AN7" s="855"/>
      <c r="AO7" s="855"/>
      <c r="AP7" s="855">
        <v>6141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381</v>
      </c>
      <c r="B23" s="870" t="s">
        <v>382</v>
      </c>
      <c r="C23" s="871"/>
      <c r="D23" s="871"/>
      <c r="E23" s="871"/>
      <c r="F23" s="871"/>
      <c r="G23" s="871"/>
      <c r="H23" s="871"/>
      <c r="I23" s="871"/>
      <c r="J23" s="871"/>
      <c r="K23" s="871"/>
      <c r="L23" s="871"/>
      <c r="M23" s="871"/>
      <c r="N23" s="871"/>
      <c r="O23" s="871"/>
      <c r="P23" s="872"/>
      <c r="Q23" s="873">
        <v>5390</v>
      </c>
      <c r="R23" s="874"/>
      <c r="S23" s="874"/>
      <c r="T23" s="874"/>
      <c r="U23" s="874"/>
      <c r="V23" s="874">
        <v>5252</v>
      </c>
      <c r="W23" s="874"/>
      <c r="X23" s="874"/>
      <c r="Y23" s="874"/>
      <c r="Z23" s="874"/>
      <c r="AA23" s="874">
        <v>138</v>
      </c>
      <c r="AB23" s="874"/>
      <c r="AC23" s="874"/>
      <c r="AD23" s="874"/>
      <c r="AE23" s="875"/>
      <c r="AF23" s="876">
        <v>137</v>
      </c>
      <c r="AG23" s="874"/>
      <c r="AH23" s="874"/>
      <c r="AI23" s="874"/>
      <c r="AJ23" s="877"/>
      <c r="AK23" s="878"/>
      <c r="AL23" s="879"/>
      <c r="AM23" s="879"/>
      <c r="AN23" s="879"/>
      <c r="AO23" s="879"/>
      <c r="AP23" s="874">
        <v>6141</v>
      </c>
      <c r="AQ23" s="874"/>
      <c r="AR23" s="874"/>
      <c r="AS23" s="874"/>
      <c r="AT23" s="874"/>
      <c r="AU23" s="880"/>
      <c r="AV23" s="880"/>
      <c r="AW23" s="880"/>
      <c r="AX23" s="880"/>
      <c r="AY23" s="881"/>
      <c r="AZ23" s="889" t="s">
        <v>126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362</v>
      </c>
      <c r="B26" s="821"/>
      <c r="C26" s="821"/>
      <c r="D26" s="821"/>
      <c r="E26" s="821"/>
      <c r="F26" s="821"/>
      <c r="G26" s="821"/>
      <c r="H26" s="821"/>
      <c r="I26" s="821"/>
      <c r="J26" s="821"/>
      <c r="K26" s="821"/>
      <c r="L26" s="821"/>
      <c r="M26" s="821"/>
      <c r="N26" s="821"/>
      <c r="O26" s="821"/>
      <c r="P26" s="822"/>
      <c r="Q26" s="797" t="s">
        <v>385</v>
      </c>
      <c r="R26" s="798"/>
      <c r="S26" s="798"/>
      <c r="T26" s="798"/>
      <c r="U26" s="799"/>
      <c r="V26" s="797" t="s">
        <v>386</v>
      </c>
      <c r="W26" s="798"/>
      <c r="X26" s="798"/>
      <c r="Y26" s="798"/>
      <c r="Z26" s="799"/>
      <c r="AA26" s="797" t="s">
        <v>387</v>
      </c>
      <c r="AB26" s="798"/>
      <c r="AC26" s="798"/>
      <c r="AD26" s="798"/>
      <c r="AE26" s="798"/>
      <c r="AF26" s="892" t="s">
        <v>388</v>
      </c>
      <c r="AG26" s="893"/>
      <c r="AH26" s="893"/>
      <c r="AI26" s="893"/>
      <c r="AJ26" s="894"/>
      <c r="AK26" s="798" t="s">
        <v>389</v>
      </c>
      <c r="AL26" s="798"/>
      <c r="AM26" s="798"/>
      <c r="AN26" s="798"/>
      <c r="AO26" s="799"/>
      <c r="AP26" s="797" t="s">
        <v>390</v>
      </c>
      <c r="AQ26" s="798"/>
      <c r="AR26" s="798"/>
      <c r="AS26" s="798"/>
      <c r="AT26" s="799"/>
      <c r="AU26" s="797" t="s">
        <v>391</v>
      </c>
      <c r="AV26" s="798"/>
      <c r="AW26" s="798"/>
      <c r="AX26" s="798"/>
      <c r="AY26" s="799"/>
      <c r="AZ26" s="797" t="s">
        <v>392</v>
      </c>
      <c r="BA26" s="798"/>
      <c r="BB26" s="798"/>
      <c r="BC26" s="798"/>
      <c r="BD26" s="799"/>
      <c r="BE26" s="797" t="s">
        <v>369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393</v>
      </c>
      <c r="C28" s="812"/>
      <c r="D28" s="812"/>
      <c r="E28" s="812"/>
      <c r="F28" s="812"/>
      <c r="G28" s="812"/>
      <c r="H28" s="812"/>
      <c r="I28" s="812"/>
      <c r="J28" s="812"/>
      <c r="K28" s="812"/>
      <c r="L28" s="812"/>
      <c r="M28" s="812"/>
      <c r="N28" s="812"/>
      <c r="O28" s="812"/>
      <c r="P28" s="813"/>
      <c r="Q28" s="902">
        <v>1494</v>
      </c>
      <c r="R28" s="903"/>
      <c r="S28" s="903"/>
      <c r="T28" s="903"/>
      <c r="U28" s="903"/>
      <c r="V28" s="903">
        <v>1429</v>
      </c>
      <c r="W28" s="903"/>
      <c r="X28" s="903"/>
      <c r="Y28" s="903"/>
      <c r="Z28" s="903"/>
      <c r="AA28" s="903">
        <v>65</v>
      </c>
      <c r="AB28" s="903"/>
      <c r="AC28" s="903"/>
      <c r="AD28" s="903"/>
      <c r="AE28" s="904"/>
      <c r="AF28" s="905">
        <v>65</v>
      </c>
      <c r="AG28" s="903"/>
      <c r="AH28" s="903"/>
      <c r="AI28" s="903"/>
      <c r="AJ28" s="906"/>
      <c r="AK28" s="907">
        <v>125</v>
      </c>
      <c r="AL28" s="898"/>
      <c r="AM28" s="898"/>
      <c r="AN28" s="898"/>
      <c r="AO28" s="898"/>
      <c r="AP28" s="898" t="s">
        <v>572</v>
      </c>
      <c r="AQ28" s="898"/>
      <c r="AR28" s="898"/>
      <c r="AS28" s="898"/>
      <c r="AT28" s="898"/>
      <c r="AU28" s="898" t="s">
        <v>572</v>
      </c>
      <c r="AV28" s="898"/>
      <c r="AW28" s="898"/>
      <c r="AX28" s="898"/>
      <c r="AY28" s="898"/>
      <c r="AZ28" s="899" t="s">
        <v>572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394</v>
      </c>
      <c r="C29" s="836"/>
      <c r="D29" s="836"/>
      <c r="E29" s="836"/>
      <c r="F29" s="836"/>
      <c r="G29" s="836"/>
      <c r="H29" s="836"/>
      <c r="I29" s="836"/>
      <c r="J29" s="836"/>
      <c r="K29" s="836"/>
      <c r="L29" s="836"/>
      <c r="M29" s="836"/>
      <c r="N29" s="836"/>
      <c r="O29" s="836"/>
      <c r="P29" s="837"/>
      <c r="Q29" s="838">
        <v>1541</v>
      </c>
      <c r="R29" s="839"/>
      <c r="S29" s="839"/>
      <c r="T29" s="839"/>
      <c r="U29" s="839"/>
      <c r="V29" s="839">
        <v>1501</v>
      </c>
      <c r="W29" s="839"/>
      <c r="X29" s="839"/>
      <c r="Y29" s="839"/>
      <c r="Z29" s="839"/>
      <c r="AA29" s="839">
        <v>40</v>
      </c>
      <c r="AB29" s="839"/>
      <c r="AC29" s="839"/>
      <c r="AD29" s="839"/>
      <c r="AE29" s="840"/>
      <c r="AF29" s="841">
        <v>40</v>
      </c>
      <c r="AG29" s="842"/>
      <c r="AH29" s="842"/>
      <c r="AI29" s="842"/>
      <c r="AJ29" s="843"/>
      <c r="AK29" s="910">
        <v>218</v>
      </c>
      <c r="AL29" s="911"/>
      <c r="AM29" s="911"/>
      <c r="AN29" s="911"/>
      <c r="AO29" s="911"/>
      <c r="AP29" s="911" t="s">
        <v>573</v>
      </c>
      <c r="AQ29" s="911"/>
      <c r="AR29" s="911"/>
      <c r="AS29" s="911"/>
      <c r="AT29" s="911"/>
      <c r="AU29" s="911" t="s">
        <v>574</v>
      </c>
      <c r="AV29" s="911"/>
      <c r="AW29" s="911"/>
      <c r="AX29" s="911"/>
      <c r="AY29" s="911"/>
      <c r="AZ29" s="912" t="s">
        <v>572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395</v>
      </c>
      <c r="C30" s="836"/>
      <c r="D30" s="836"/>
      <c r="E30" s="836"/>
      <c r="F30" s="836"/>
      <c r="G30" s="836"/>
      <c r="H30" s="836"/>
      <c r="I30" s="836"/>
      <c r="J30" s="836"/>
      <c r="K30" s="836"/>
      <c r="L30" s="836"/>
      <c r="M30" s="836"/>
      <c r="N30" s="836"/>
      <c r="O30" s="836"/>
      <c r="P30" s="837"/>
      <c r="Q30" s="838">
        <v>171</v>
      </c>
      <c r="R30" s="839"/>
      <c r="S30" s="839"/>
      <c r="T30" s="839"/>
      <c r="U30" s="839"/>
      <c r="V30" s="839">
        <v>173</v>
      </c>
      <c r="W30" s="839"/>
      <c r="X30" s="839"/>
      <c r="Y30" s="839"/>
      <c r="Z30" s="839"/>
      <c r="AA30" s="839">
        <v>-2</v>
      </c>
      <c r="AB30" s="839"/>
      <c r="AC30" s="839"/>
      <c r="AD30" s="839"/>
      <c r="AE30" s="840"/>
      <c r="AF30" s="841">
        <v>-2</v>
      </c>
      <c r="AG30" s="842"/>
      <c r="AH30" s="842"/>
      <c r="AI30" s="842"/>
      <c r="AJ30" s="843"/>
      <c r="AK30" s="910">
        <v>54</v>
      </c>
      <c r="AL30" s="911"/>
      <c r="AM30" s="911"/>
      <c r="AN30" s="911"/>
      <c r="AO30" s="911"/>
      <c r="AP30" s="911" t="s">
        <v>572</v>
      </c>
      <c r="AQ30" s="911"/>
      <c r="AR30" s="911"/>
      <c r="AS30" s="911"/>
      <c r="AT30" s="911"/>
      <c r="AU30" s="911" t="s">
        <v>572</v>
      </c>
      <c r="AV30" s="911"/>
      <c r="AW30" s="911"/>
      <c r="AX30" s="911"/>
      <c r="AY30" s="911"/>
      <c r="AZ30" s="912" t="s">
        <v>572</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396</v>
      </c>
      <c r="C31" s="836"/>
      <c r="D31" s="836"/>
      <c r="E31" s="836"/>
      <c r="F31" s="836"/>
      <c r="G31" s="836"/>
      <c r="H31" s="836"/>
      <c r="I31" s="836"/>
      <c r="J31" s="836"/>
      <c r="K31" s="836"/>
      <c r="L31" s="836"/>
      <c r="M31" s="836"/>
      <c r="N31" s="836"/>
      <c r="O31" s="836"/>
      <c r="P31" s="837"/>
      <c r="Q31" s="838">
        <v>501</v>
      </c>
      <c r="R31" s="839"/>
      <c r="S31" s="839"/>
      <c r="T31" s="839"/>
      <c r="U31" s="839"/>
      <c r="V31" s="839">
        <v>501</v>
      </c>
      <c r="W31" s="839"/>
      <c r="X31" s="839"/>
      <c r="Y31" s="839"/>
      <c r="Z31" s="839"/>
      <c r="AA31" s="839" t="s">
        <v>572</v>
      </c>
      <c r="AB31" s="839"/>
      <c r="AC31" s="839"/>
      <c r="AD31" s="839"/>
      <c r="AE31" s="840"/>
      <c r="AF31" s="841" t="s">
        <v>126</v>
      </c>
      <c r="AG31" s="842"/>
      <c r="AH31" s="842"/>
      <c r="AI31" s="842"/>
      <c r="AJ31" s="843"/>
      <c r="AK31" s="910">
        <v>158</v>
      </c>
      <c r="AL31" s="911"/>
      <c r="AM31" s="911"/>
      <c r="AN31" s="911"/>
      <c r="AO31" s="911"/>
      <c r="AP31" s="911">
        <v>3457</v>
      </c>
      <c r="AQ31" s="911"/>
      <c r="AR31" s="911"/>
      <c r="AS31" s="911"/>
      <c r="AT31" s="911"/>
      <c r="AU31" s="911">
        <v>2119</v>
      </c>
      <c r="AV31" s="911"/>
      <c r="AW31" s="911"/>
      <c r="AX31" s="911"/>
      <c r="AY31" s="911"/>
      <c r="AZ31" s="912" t="s">
        <v>572</v>
      </c>
      <c r="BA31" s="912"/>
      <c r="BB31" s="912"/>
      <c r="BC31" s="912"/>
      <c r="BD31" s="912"/>
      <c r="BE31" s="908" t="s">
        <v>397</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398</v>
      </c>
      <c r="C32" s="836"/>
      <c r="D32" s="836"/>
      <c r="E32" s="836"/>
      <c r="F32" s="836"/>
      <c r="G32" s="836"/>
      <c r="H32" s="836"/>
      <c r="I32" s="836"/>
      <c r="J32" s="836"/>
      <c r="K32" s="836"/>
      <c r="L32" s="836"/>
      <c r="M32" s="836"/>
      <c r="N32" s="836"/>
      <c r="O32" s="836"/>
      <c r="P32" s="837"/>
      <c r="Q32" s="838">
        <v>18</v>
      </c>
      <c r="R32" s="839"/>
      <c r="S32" s="839"/>
      <c r="T32" s="839"/>
      <c r="U32" s="839"/>
      <c r="V32" s="839">
        <v>17</v>
      </c>
      <c r="W32" s="839"/>
      <c r="X32" s="839"/>
      <c r="Y32" s="839"/>
      <c r="Z32" s="839"/>
      <c r="AA32" s="839">
        <v>1</v>
      </c>
      <c r="AB32" s="839"/>
      <c r="AC32" s="839"/>
      <c r="AD32" s="839"/>
      <c r="AE32" s="840"/>
      <c r="AF32" s="841">
        <v>1</v>
      </c>
      <c r="AG32" s="842"/>
      <c r="AH32" s="842"/>
      <c r="AI32" s="842"/>
      <c r="AJ32" s="843"/>
      <c r="AK32" s="910" t="s">
        <v>572</v>
      </c>
      <c r="AL32" s="911"/>
      <c r="AM32" s="911"/>
      <c r="AN32" s="911"/>
      <c r="AO32" s="911"/>
      <c r="AP32" s="911">
        <v>5</v>
      </c>
      <c r="AQ32" s="911"/>
      <c r="AR32" s="911"/>
      <c r="AS32" s="911"/>
      <c r="AT32" s="911"/>
      <c r="AU32" s="911">
        <v>3</v>
      </c>
      <c r="AV32" s="911"/>
      <c r="AW32" s="911"/>
      <c r="AX32" s="911"/>
      <c r="AY32" s="911"/>
      <c r="AZ32" s="912" t="s">
        <v>572</v>
      </c>
      <c r="BA32" s="912"/>
      <c r="BB32" s="912"/>
      <c r="BC32" s="912"/>
      <c r="BD32" s="912"/>
      <c r="BE32" s="908" t="s">
        <v>397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399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381</v>
      </c>
      <c r="B63" s="870" t="s">
        <v>400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104</v>
      </c>
      <c r="AG63" s="922"/>
      <c r="AH63" s="922"/>
      <c r="AI63" s="922"/>
      <c r="AJ63" s="923"/>
      <c r="AK63" s="924"/>
      <c r="AL63" s="919"/>
      <c r="AM63" s="919"/>
      <c r="AN63" s="919"/>
      <c r="AO63" s="919"/>
      <c r="AP63" s="922">
        <v>3462</v>
      </c>
      <c r="AQ63" s="922"/>
      <c r="AR63" s="922"/>
      <c r="AS63" s="922"/>
      <c r="AT63" s="922"/>
      <c r="AU63" s="922">
        <v>2122</v>
      </c>
      <c r="AV63" s="922"/>
      <c r="AW63" s="922"/>
      <c r="AX63" s="922"/>
      <c r="AY63" s="922"/>
      <c r="AZ63" s="926"/>
      <c r="BA63" s="926"/>
      <c r="BB63" s="926"/>
      <c r="BC63" s="926"/>
      <c r="BD63" s="926"/>
      <c r="BE63" s="927"/>
      <c r="BF63" s="927"/>
      <c r="BG63" s="927"/>
      <c r="BH63" s="927"/>
      <c r="BI63" s="928"/>
      <c r="BJ63" s="929" t="s">
        <v>401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403</v>
      </c>
      <c r="B66" s="821"/>
      <c r="C66" s="821"/>
      <c r="D66" s="821"/>
      <c r="E66" s="821"/>
      <c r="F66" s="821"/>
      <c r="G66" s="821"/>
      <c r="H66" s="821"/>
      <c r="I66" s="821"/>
      <c r="J66" s="821"/>
      <c r="K66" s="821"/>
      <c r="L66" s="821"/>
      <c r="M66" s="821"/>
      <c r="N66" s="821"/>
      <c r="O66" s="821"/>
      <c r="P66" s="822"/>
      <c r="Q66" s="797" t="s">
        <v>404</v>
      </c>
      <c r="R66" s="798"/>
      <c r="S66" s="798"/>
      <c r="T66" s="798"/>
      <c r="U66" s="799"/>
      <c r="V66" s="797" t="s">
        <v>386</v>
      </c>
      <c r="W66" s="798"/>
      <c r="X66" s="798"/>
      <c r="Y66" s="798"/>
      <c r="Z66" s="799"/>
      <c r="AA66" s="797" t="s">
        <v>387</v>
      </c>
      <c r="AB66" s="798"/>
      <c r="AC66" s="798"/>
      <c r="AD66" s="798"/>
      <c r="AE66" s="799"/>
      <c r="AF66" s="932" t="s">
        <v>388</v>
      </c>
      <c r="AG66" s="893"/>
      <c r="AH66" s="893"/>
      <c r="AI66" s="893"/>
      <c r="AJ66" s="933"/>
      <c r="AK66" s="797" t="s">
        <v>405</v>
      </c>
      <c r="AL66" s="821"/>
      <c r="AM66" s="821"/>
      <c r="AN66" s="821"/>
      <c r="AO66" s="822"/>
      <c r="AP66" s="797" t="s">
        <v>406</v>
      </c>
      <c r="AQ66" s="798"/>
      <c r="AR66" s="798"/>
      <c r="AS66" s="798"/>
      <c r="AT66" s="799"/>
      <c r="AU66" s="797" t="s">
        <v>407</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559</v>
      </c>
      <c r="C68" s="950"/>
      <c r="D68" s="950"/>
      <c r="E68" s="950"/>
      <c r="F68" s="950"/>
      <c r="G68" s="950"/>
      <c r="H68" s="950"/>
      <c r="I68" s="950"/>
      <c r="J68" s="950"/>
      <c r="K68" s="950"/>
      <c r="L68" s="950"/>
      <c r="M68" s="950"/>
      <c r="N68" s="950"/>
      <c r="O68" s="950"/>
      <c r="P68" s="951"/>
      <c r="Q68" s="952">
        <v>1072</v>
      </c>
      <c r="R68" s="946"/>
      <c r="S68" s="946"/>
      <c r="T68" s="946"/>
      <c r="U68" s="946"/>
      <c r="V68" s="946">
        <v>1068</v>
      </c>
      <c r="W68" s="946"/>
      <c r="X68" s="946"/>
      <c r="Y68" s="946"/>
      <c r="Z68" s="946"/>
      <c r="AA68" s="946">
        <v>4</v>
      </c>
      <c r="AB68" s="946"/>
      <c r="AC68" s="946"/>
      <c r="AD68" s="946"/>
      <c r="AE68" s="946"/>
      <c r="AF68" s="946">
        <v>4</v>
      </c>
      <c r="AG68" s="946"/>
      <c r="AH68" s="946"/>
      <c r="AI68" s="946"/>
      <c r="AJ68" s="946"/>
      <c r="AK68" s="946" t="s">
        <v>578</v>
      </c>
      <c r="AL68" s="946"/>
      <c r="AM68" s="946"/>
      <c r="AN68" s="946"/>
      <c r="AO68" s="946"/>
      <c r="AP68" s="946" t="s">
        <v>575</v>
      </c>
      <c r="AQ68" s="946"/>
      <c r="AR68" s="946"/>
      <c r="AS68" s="946"/>
      <c r="AT68" s="946"/>
      <c r="AU68" s="946" t="s">
        <v>575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560</v>
      </c>
      <c r="C69" s="954"/>
      <c r="D69" s="954"/>
      <c r="E69" s="954"/>
      <c r="F69" s="954"/>
      <c r="G69" s="954"/>
      <c r="H69" s="954"/>
      <c r="I69" s="954"/>
      <c r="J69" s="954"/>
      <c r="K69" s="954"/>
      <c r="L69" s="954"/>
      <c r="M69" s="954"/>
      <c r="N69" s="954"/>
      <c r="O69" s="954"/>
      <c r="P69" s="955"/>
      <c r="Q69" s="956">
        <v>83</v>
      </c>
      <c r="R69" s="911"/>
      <c r="S69" s="911"/>
      <c r="T69" s="911"/>
      <c r="U69" s="911"/>
      <c r="V69" s="911">
        <v>70</v>
      </c>
      <c r="W69" s="911"/>
      <c r="X69" s="911"/>
      <c r="Y69" s="911"/>
      <c r="Z69" s="911"/>
      <c r="AA69" s="911">
        <v>13</v>
      </c>
      <c r="AB69" s="911"/>
      <c r="AC69" s="911"/>
      <c r="AD69" s="911"/>
      <c r="AE69" s="911"/>
      <c r="AF69" s="911">
        <v>13</v>
      </c>
      <c r="AG69" s="911"/>
      <c r="AH69" s="911"/>
      <c r="AI69" s="911"/>
      <c r="AJ69" s="911"/>
      <c r="AK69" s="911" t="s">
        <v>577</v>
      </c>
      <c r="AL69" s="911"/>
      <c r="AM69" s="911"/>
      <c r="AN69" s="911"/>
      <c r="AO69" s="911"/>
      <c r="AP69" s="911" t="s">
        <v>575</v>
      </c>
      <c r="AQ69" s="911"/>
      <c r="AR69" s="911"/>
      <c r="AS69" s="911"/>
      <c r="AT69" s="911"/>
      <c r="AU69" s="911" t="s">
        <v>575</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561</v>
      </c>
      <c r="C70" s="954"/>
      <c r="D70" s="954"/>
      <c r="E70" s="954"/>
      <c r="F70" s="954"/>
      <c r="G70" s="954"/>
      <c r="H70" s="954"/>
      <c r="I70" s="954"/>
      <c r="J70" s="954"/>
      <c r="K70" s="954"/>
      <c r="L70" s="954"/>
      <c r="M70" s="954"/>
      <c r="N70" s="954"/>
      <c r="O70" s="954"/>
      <c r="P70" s="955"/>
      <c r="Q70" s="956">
        <v>7334</v>
      </c>
      <c r="R70" s="911"/>
      <c r="S70" s="911"/>
      <c r="T70" s="911"/>
      <c r="U70" s="911"/>
      <c r="V70" s="911">
        <v>6742</v>
      </c>
      <c r="W70" s="911"/>
      <c r="X70" s="911"/>
      <c r="Y70" s="911"/>
      <c r="Z70" s="911"/>
      <c r="AA70" s="911">
        <v>592</v>
      </c>
      <c r="AB70" s="911"/>
      <c r="AC70" s="911"/>
      <c r="AD70" s="911"/>
      <c r="AE70" s="911"/>
      <c r="AF70" s="911">
        <v>592</v>
      </c>
      <c r="AG70" s="911"/>
      <c r="AH70" s="911"/>
      <c r="AI70" s="911"/>
      <c r="AJ70" s="911"/>
      <c r="AK70" s="911" t="s">
        <v>577</v>
      </c>
      <c r="AL70" s="911"/>
      <c r="AM70" s="911"/>
      <c r="AN70" s="911"/>
      <c r="AO70" s="911"/>
      <c r="AP70" s="911" t="s">
        <v>577</v>
      </c>
      <c r="AQ70" s="911"/>
      <c r="AR70" s="911"/>
      <c r="AS70" s="911"/>
      <c r="AT70" s="911"/>
      <c r="AU70" s="911" t="s">
        <v>575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562</v>
      </c>
      <c r="C71" s="954"/>
      <c r="D71" s="954"/>
      <c r="E71" s="954"/>
      <c r="F71" s="954"/>
      <c r="G71" s="954"/>
      <c r="H71" s="954"/>
      <c r="I71" s="954"/>
      <c r="J71" s="954"/>
      <c r="K71" s="954"/>
      <c r="L71" s="954"/>
      <c r="M71" s="954"/>
      <c r="N71" s="954"/>
      <c r="O71" s="954"/>
      <c r="P71" s="955"/>
      <c r="Q71" s="956">
        <v>5830</v>
      </c>
      <c r="R71" s="911"/>
      <c r="S71" s="911"/>
      <c r="T71" s="911"/>
      <c r="U71" s="911"/>
      <c r="V71" s="911">
        <v>5669</v>
      </c>
      <c r="W71" s="911"/>
      <c r="X71" s="911"/>
      <c r="Y71" s="911"/>
      <c r="Z71" s="911"/>
      <c r="AA71" s="911">
        <v>161</v>
      </c>
      <c r="AB71" s="911"/>
      <c r="AC71" s="911"/>
      <c r="AD71" s="911"/>
      <c r="AE71" s="911"/>
      <c r="AF71" s="911">
        <v>161</v>
      </c>
      <c r="AG71" s="911"/>
      <c r="AH71" s="911"/>
      <c r="AI71" s="911"/>
      <c r="AJ71" s="911"/>
      <c r="AK71" s="911" t="s">
        <v>578</v>
      </c>
      <c r="AL71" s="911"/>
      <c r="AM71" s="911"/>
      <c r="AN71" s="911"/>
      <c r="AO71" s="911"/>
      <c r="AP71" s="911">
        <v>13236</v>
      </c>
      <c r="AQ71" s="911"/>
      <c r="AR71" s="911"/>
      <c r="AS71" s="911"/>
      <c r="AT71" s="911"/>
      <c r="AU71" s="911">
        <v>582</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563</v>
      </c>
      <c r="C72" s="954"/>
      <c r="D72" s="954"/>
      <c r="E72" s="954"/>
      <c r="F72" s="954"/>
      <c r="G72" s="954"/>
      <c r="H72" s="954"/>
      <c r="I72" s="954"/>
      <c r="J72" s="954"/>
      <c r="K72" s="954"/>
      <c r="L72" s="954"/>
      <c r="M72" s="954"/>
      <c r="N72" s="954"/>
      <c r="O72" s="954"/>
      <c r="P72" s="955"/>
      <c r="Q72" s="956">
        <v>35</v>
      </c>
      <c r="R72" s="911"/>
      <c r="S72" s="911"/>
      <c r="T72" s="911"/>
      <c r="U72" s="911"/>
      <c r="V72" s="911">
        <v>33</v>
      </c>
      <c r="W72" s="911"/>
      <c r="X72" s="911"/>
      <c r="Y72" s="911"/>
      <c r="Z72" s="911"/>
      <c r="AA72" s="911">
        <v>2</v>
      </c>
      <c r="AB72" s="911"/>
      <c r="AC72" s="911"/>
      <c r="AD72" s="911"/>
      <c r="AE72" s="911"/>
      <c r="AF72" s="911">
        <v>2</v>
      </c>
      <c r="AG72" s="911"/>
      <c r="AH72" s="911"/>
      <c r="AI72" s="911"/>
      <c r="AJ72" s="911"/>
      <c r="AK72" s="911">
        <v>8</v>
      </c>
      <c r="AL72" s="911"/>
      <c r="AM72" s="911"/>
      <c r="AN72" s="911"/>
      <c r="AO72" s="911"/>
      <c r="AP72" s="911" t="s">
        <v>575</v>
      </c>
      <c r="AQ72" s="911"/>
      <c r="AR72" s="911"/>
      <c r="AS72" s="911"/>
      <c r="AT72" s="911"/>
      <c r="AU72" s="911" t="s">
        <v>575</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564</v>
      </c>
      <c r="C73" s="954"/>
      <c r="D73" s="954"/>
      <c r="E73" s="954"/>
      <c r="F73" s="954"/>
      <c r="G73" s="954"/>
      <c r="H73" s="954"/>
      <c r="I73" s="954"/>
      <c r="J73" s="954"/>
      <c r="K73" s="954"/>
      <c r="L73" s="954"/>
      <c r="M73" s="954"/>
      <c r="N73" s="954"/>
      <c r="O73" s="954"/>
      <c r="P73" s="955"/>
      <c r="Q73" s="956">
        <v>754</v>
      </c>
      <c r="R73" s="911"/>
      <c r="S73" s="911"/>
      <c r="T73" s="911"/>
      <c r="U73" s="911"/>
      <c r="V73" s="911">
        <v>715</v>
      </c>
      <c r="W73" s="911"/>
      <c r="X73" s="911"/>
      <c r="Y73" s="911"/>
      <c r="Z73" s="911"/>
      <c r="AA73" s="911">
        <v>40</v>
      </c>
      <c r="AB73" s="911"/>
      <c r="AC73" s="911"/>
      <c r="AD73" s="911"/>
      <c r="AE73" s="911"/>
      <c r="AF73" s="911">
        <v>40</v>
      </c>
      <c r="AG73" s="911"/>
      <c r="AH73" s="911"/>
      <c r="AI73" s="911"/>
      <c r="AJ73" s="911"/>
      <c r="AK73" s="911">
        <v>1</v>
      </c>
      <c r="AL73" s="911"/>
      <c r="AM73" s="911"/>
      <c r="AN73" s="911"/>
      <c r="AO73" s="911"/>
      <c r="AP73" s="911" t="s">
        <v>575</v>
      </c>
      <c r="AQ73" s="911"/>
      <c r="AR73" s="911"/>
      <c r="AS73" s="911"/>
      <c r="AT73" s="911"/>
      <c r="AU73" s="911" t="s">
        <v>575</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565</v>
      </c>
      <c r="C74" s="954"/>
      <c r="D74" s="954"/>
      <c r="E74" s="954"/>
      <c r="F74" s="954"/>
      <c r="G74" s="954"/>
      <c r="H74" s="954"/>
      <c r="I74" s="954"/>
      <c r="J74" s="954"/>
      <c r="K74" s="954"/>
      <c r="L74" s="954"/>
      <c r="M74" s="954"/>
      <c r="N74" s="954"/>
      <c r="O74" s="954"/>
      <c r="P74" s="955"/>
      <c r="Q74" s="956">
        <v>159119</v>
      </c>
      <c r="R74" s="911"/>
      <c r="S74" s="911"/>
      <c r="T74" s="911"/>
      <c r="U74" s="911"/>
      <c r="V74" s="911">
        <v>154694</v>
      </c>
      <c r="W74" s="911"/>
      <c r="X74" s="911"/>
      <c r="Y74" s="911"/>
      <c r="Z74" s="911"/>
      <c r="AA74" s="911">
        <v>4425</v>
      </c>
      <c r="AB74" s="911"/>
      <c r="AC74" s="911"/>
      <c r="AD74" s="911"/>
      <c r="AE74" s="911"/>
      <c r="AF74" s="911">
        <v>4425</v>
      </c>
      <c r="AG74" s="911"/>
      <c r="AH74" s="911"/>
      <c r="AI74" s="911"/>
      <c r="AJ74" s="911"/>
      <c r="AK74" s="911">
        <v>1792</v>
      </c>
      <c r="AL74" s="911"/>
      <c r="AM74" s="911"/>
      <c r="AN74" s="911"/>
      <c r="AO74" s="911"/>
      <c r="AP74" s="911" t="s">
        <v>575</v>
      </c>
      <c r="AQ74" s="911"/>
      <c r="AR74" s="911"/>
      <c r="AS74" s="911"/>
      <c r="AT74" s="911"/>
      <c r="AU74" s="911" t="s">
        <v>575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566</v>
      </c>
      <c r="C75" s="954"/>
      <c r="D75" s="954"/>
      <c r="E75" s="954"/>
      <c r="F75" s="954"/>
      <c r="G75" s="954"/>
      <c r="H75" s="954"/>
      <c r="I75" s="954"/>
      <c r="J75" s="954"/>
      <c r="K75" s="954"/>
      <c r="L75" s="954"/>
      <c r="M75" s="954"/>
      <c r="N75" s="954"/>
      <c r="O75" s="954"/>
      <c r="P75" s="955"/>
      <c r="Q75" s="959">
        <v>645</v>
      </c>
      <c r="R75" s="960"/>
      <c r="S75" s="960"/>
      <c r="T75" s="960"/>
      <c r="U75" s="910"/>
      <c r="V75" s="961">
        <v>494</v>
      </c>
      <c r="W75" s="960"/>
      <c r="X75" s="960"/>
      <c r="Y75" s="960"/>
      <c r="Z75" s="910"/>
      <c r="AA75" s="961">
        <v>151</v>
      </c>
      <c r="AB75" s="960"/>
      <c r="AC75" s="960"/>
      <c r="AD75" s="960"/>
      <c r="AE75" s="910"/>
      <c r="AF75" s="961">
        <v>1189</v>
      </c>
      <c r="AG75" s="960"/>
      <c r="AH75" s="960"/>
      <c r="AI75" s="960"/>
      <c r="AJ75" s="910"/>
      <c r="AK75" s="911" t="s">
        <v>572</v>
      </c>
      <c r="AL75" s="911"/>
      <c r="AM75" s="911"/>
      <c r="AN75" s="911"/>
      <c r="AO75" s="911"/>
      <c r="AP75" s="961">
        <v>588</v>
      </c>
      <c r="AQ75" s="960"/>
      <c r="AR75" s="960"/>
      <c r="AS75" s="960"/>
      <c r="AT75" s="910"/>
      <c r="AU75" s="961" t="s">
        <v>575</v>
      </c>
      <c r="AV75" s="960"/>
      <c r="AW75" s="960"/>
      <c r="AX75" s="960"/>
      <c r="AY75" s="910"/>
      <c r="AZ75" s="957" t="s">
        <v>576</v>
      </c>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381</v>
      </c>
      <c r="B88" s="870" t="s">
        <v>408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6426</v>
      </c>
      <c r="AG88" s="922"/>
      <c r="AH88" s="922"/>
      <c r="AI88" s="922"/>
      <c r="AJ88" s="922"/>
      <c r="AK88" s="919"/>
      <c r="AL88" s="919"/>
      <c r="AM88" s="919"/>
      <c r="AN88" s="919"/>
      <c r="AO88" s="919"/>
      <c r="AP88" s="922">
        <v>13824</v>
      </c>
      <c r="AQ88" s="922"/>
      <c r="AR88" s="922"/>
      <c r="AS88" s="922"/>
      <c r="AT88" s="922"/>
      <c r="AU88" s="922">
        <v>582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870" t="s">
        <v>409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414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416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417</v>
      </c>
      <c r="AB109" s="975"/>
      <c r="AC109" s="975"/>
      <c r="AD109" s="975"/>
      <c r="AE109" s="976"/>
      <c r="AF109" s="974" t="s">
        <v>301</v>
      </c>
      <c r="AG109" s="975"/>
      <c r="AH109" s="975"/>
      <c r="AI109" s="975"/>
      <c r="AJ109" s="976"/>
      <c r="AK109" s="974" t="s">
        <v>300</v>
      </c>
      <c r="AL109" s="975"/>
      <c r="AM109" s="975"/>
      <c r="AN109" s="975"/>
      <c r="AO109" s="976"/>
      <c r="AP109" s="974" t="s">
        <v>418</v>
      </c>
      <c r="AQ109" s="975"/>
      <c r="AR109" s="975"/>
      <c r="AS109" s="975"/>
      <c r="AT109" s="977"/>
      <c r="AU109" s="994" t="s">
        <v>416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417</v>
      </c>
      <c r="BR109" s="975"/>
      <c r="BS109" s="975"/>
      <c r="BT109" s="975"/>
      <c r="BU109" s="976"/>
      <c r="BV109" s="974" t="s">
        <v>301</v>
      </c>
      <c r="BW109" s="975"/>
      <c r="BX109" s="975"/>
      <c r="BY109" s="975"/>
      <c r="BZ109" s="976"/>
      <c r="CA109" s="974" t="s">
        <v>300</v>
      </c>
      <c r="CB109" s="975"/>
      <c r="CC109" s="975"/>
      <c r="CD109" s="975"/>
      <c r="CE109" s="976"/>
      <c r="CF109" s="995" t="s">
        <v>418</v>
      </c>
      <c r="CG109" s="995"/>
      <c r="CH109" s="995"/>
      <c r="CI109" s="995"/>
      <c r="CJ109" s="995"/>
      <c r="CK109" s="974" t="s">
        <v>419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417</v>
      </c>
      <c r="DH109" s="975"/>
      <c r="DI109" s="975"/>
      <c r="DJ109" s="975"/>
      <c r="DK109" s="976"/>
      <c r="DL109" s="974" t="s">
        <v>301</v>
      </c>
      <c r="DM109" s="975"/>
      <c r="DN109" s="975"/>
      <c r="DO109" s="975"/>
      <c r="DP109" s="976"/>
      <c r="DQ109" s="974" t="s">
        <v>300</v>
      </c>
      <c r="DR109" s="975"/>
      <c r="DS109" s="975"/>
      <c r="DT109" s="975"/>
      <c r="DU109" s="976"/>
      <c r="DV109" s="974" t="s">
        <v>418</v>
      </c>
      <c r="DW109" s="975"/>
      <c r="DX109" s="975"/>
      <c r="DY109" s="975"/>
      <c r="DZ109" s="977"/>
    </row>
    <row r="110" spans="1:131" s="246" customFormat="1" ht="26.25" customHeight="1">
      <c r="A110" s="978" t="s">
        <v>420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587636</v>
      </c>
      <c r="AB110" s="982"/>
      <c r="AC110" s="982"/>
      <c r="AD110" s="982"/>
      <c r="AE110" s="983"/>
      <c r="AF110" s="984">
        <v>644227</v>
      </c>
      <c r="AG110" s="982"/>
      <c r="AH110" s="982"/>
      <c r="AI110" s="982"/>
      <c r="AJ110" s="983"/>
      <c r="AK110" s="984">
        <v>698845</v>
      </c>
      <c r="AL110" s="982"/>
      <c r="AM110" s="982"/>
      <c r="AN110" s="982"/>
      <c r="AO110" s="983"/>
      <c r="AP110" s="985">
        <v>22.2</v>
      </c>
      <c r="AQ110" s="986"/>
      <c r="AR110" s="986"/>
      <c r="AS110" s="986"/>
      <c r="AT110" s="987"/>
      <c r="AU110" s="988" t="s">
        <v>71</v>
      </c>
      <c r="AV110" s="989"/>
      <c r="AW110" s="989"/>
      <c r="AX110" s="989"/>
      <c r="AY110" s="989"/>
      <c r="AZ110" s="1030" t="s">
        <v>421</v>
      </c>
      <c r="BA110" s="979"/>
      <c r="BB110" s="979"/>
      <c r="BC110" s="979"/>
      <c r="BD110" s="979"/>
      <c r="BE110" s="979"/>
      <c r="BF110" s="979"/>
      <c r="BG110" s="979"/>
      <c r="BH110" s="979"/>
      <c r="BI110" s="979"/>
      <c r="BJ110" s="979"/>
      <c r="BK110" s="979"/>
      <c r="BL110" s="979"/>
      <c r="BM110" s="979"/>
      <c r="BN110" s="979"/>
      <c r="BO110" s="979"/>
      <c r="BP110" s="980"/>
      <c r="BQ110" s="1016">
        <v>6914922</v>
      </c>
      <c r="BR110" s="1017"/>
      <c r="BS110" s="1017"/>
      <c r="BT110" s="1017"/>
      <c r="BU110" s="1017"/>
      <c r="BV110" s="1017">
        <v>6574037</v>
      </c>
      <c r="BW110" s="1017"/>
      <c r="BX110" s="1017"/>
      <c r="BY110" s="1017"/>
      <c r="BZ110" s="1017"/>
      <c r="CA110" s="1017">
        <v>6141426</v>
      </c>
      <c r="CB110" s="1017"/>
      <c r="CC110" s="1017"/>
      <c r="CD110" s="1017"/>
      <c r="CE110" s="1017"/>
      <c r="CF110" s="1031">
        <v>194.7</v>
      </c>
      <c r="CG110" s="1032"/>
      <c r="CH110" s="1032"/>
      <c r="CI110" s="1032"/>
      <c r="CJ110" s="1032"/>
      <c r="CK110" s="1033" t="s">
        <v>422</v>
      </c>
      <c r="CL110" s="1034"/>
      <c r="CM110" s="1013" t="s">
        <v>423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424</v>
      </c>
      <c r="DH110" s="1017"/>
      <c r="DI110" s="1017"/>
      <c r="DJ110" s="1017"/>
      <c r="DK110" s="1017"/>
      <c r="DL110" s="1017" t="s">
        <v>126</v>
      </c>
      <c r="DM110" s="1017"/>
      <c r="DN110" s="1017"/>
      <c r="DO110" s="1017"/>
      <c r="DP110" s="1017"/>
      <c r="DQ110" s="1017" t="s">
        <v>126</v>
      </c>
      <c r="DR110" s="1017"/>
      <c r="DS110" s="1017"/>
      <c r="DT110" s="1017"/>
      <c r="DU110" s="1017"/>
      <c r="DV110" s="1018" t="s">
        <v>424</v>
      </c>
      <c r="DW110" s="1018"/>
      <c r="DX110" s="1018"/>
      <c r="DY110" s="1018"/>
      <c r="DZ110" s="1019"/>
    </row>
    <row r="111" spans="1:131" s="246" customFormat="1" ht="26.25" customHeight="1">
      <c r="A111" s="1020" t="s">
        <v>425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126</v>
      </c>
      <c r="AB111" s="1024"/>
      <c r="AC111" s="1024"/>
      <c r="AD111" s="1024"/>
      <c r="AE111" s="1025"/>
      <c r="AF111" s="1026" t="s">
        <v>126</v>
      </c>
      <c r="AG111" s="1024"/>
      <c r="AH111" s="1024"/>
      <c r="AI111" s="1024"/>
      <c r="AJ111" s="1025"/>
      <c r="AK111" s="1026" t="s">
        <v>424</v>
      </c>
      <c r="AL111" s="1024"/>
      <c r="AM111" s="1024"/>
      <c r="AN111" s="1024"/>
      <c r="AO111" s="1025"/>
      <c r="AP111" s="1027" t="s">
        <v>126</v>
      </c>
      <c r="AQ111" s="1028"/>
      <c r="AR111" s="1028"/>
      <c r="AS111" s="1028"/>
      <c r="AT111" s="1029"/>
      <c r="AU111" s="990"/>
      <c r="AV111" s="991"/>
      <c r="AW111" s="991"/>
      <c r="AX111" s="991"/>
      <c r="AY111" s="991"/>
      <c r="AZ111" s="1039" t="s">
        <v>426</v>
      </c>
      <c r="BA111" s="1040"/>
      <c r="BB111" s="1040"/>
      <c r="BC111" s="1040"/>
      <c r="BD111" s="1040"/>
      <c r="BE111" s="1040"/>
      <c r="BF111" s="1040"/>
      <c r="BG111" s="1040"/>
      <c r="BH111" s="1040"/>
      <c r="BI111" s="1040"/>
      <c r="BJ111" s="1040"/>
      <c r="BK111" s="1040"/>
      <c r="BL111" s="1040"/>
      <c r="BM111" s="1040"/>
      <c r="BN111" s="1040"/>
      <c r="BO111" s="1040"/>
      <c r="BP111" s="1041"/>
      <c r="BQ111" s="1009">
        <v>15889</v>
      </c>
      <c r="BR111" s="1010"/>
      <c r="BS111" s="1010"/>
      <c r="BT111" s="1010"/>
      <c r="BU111" s="1010"/>
      <c r="BV111" s="1010" t="s">
        <v>126</v>
      </c>
      <c r="BW111" s="1010"/>
      <c r="BX111" s="1010"/>
      <c r="BY111" s="1010"/>
      <c r="BZ111" s="1010"/>
      <c r="CA111" s="1010" t="s">
        <v>126</v>
      </c>
      <c r="CB111" s="1010"/>
      <c r="CC111" s="1010"/>
      <c r="CD111" s="1010"/>
      <c r="CE111" s="1010"/>
      <c r="CF111" s="1004" t="s">
        <v>424</v>
      </c>
      <c r="CG111" s="1005"/>
      <c r="CH111" s="1005"/>
      <c r="CI111" s="1005"/>
      <c r="CJ111" s="1005"/>
      <c r="CK111" s="1035"/>
      <c r="CL111" s="1036"/>
      <c r="CM111" s="1006" t="s">
        <v>427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126</v>
      </c>
      <c r="DH111" s="1010"/>
      <c r="DI111" s="1010"/>
      <c r="DJ111" s="1010"/>
      <c r="DK111" s="1010"/>
      <c r="DL111" s="1010" t="s">
        <v>126</v>
      </c>
      <c r="DM111" s="1010"/>
      <c r="DN111" s="1010"/>
      <c r="DO111" s="1010"/>
      <c r="DP111" s="1010"/>
      <c r="DQ111" s="1010" t="s">
        <v>424</v>
      </c>
      <c r="DR111" s="1010"/>
      <c r="DS111" s="1010"/>
      <c r="DT111" s="1010"/>
      <c r="DU111" s="1010"/>
      <c r="DV111" s="1011" t="s">
        <v>126</v>
      </c>
      <c r="DW111" s="1011"/>
      <c r="DX111" s="1011"/>
      <c r="DY111" s="1011"/>
      <c r="DZ111" s="1012"/>
    </row>
    <row r="112" spans="1:131" s="246" customFormat="1" ht="26.25" customHeight="1">
      <c r="A112" s="1042" t="s">
        <v>428</v>
      </c>
      <c r="B112" s="1043"/>
      <c r="C112" s="1040" t="s">
        <v>429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126</v>
      </c>
      <c r="AB112" s="1049"/>
      <c r="AC112" s="1049"/>
      <c r="AD112" s="1049"/>
      <c r="AE112" s="1050"/>
      <c r="AF112" s="1051" t="s">
        <v>126</v>
      </c>
      <c r="AG112" s="1049"/>
      <c r="AH112" s="1049"/>
      <c r="AI112" s="1049"/>
      <c r="AJ112" s="1050"/>
      <c r="AK112" s="1051" t="s">
        <v>126</v>
      </c>
      <c r="AL112" s="1049"/>
      <c r="AM112" s="1049"/>
      <c r="AN112" s="1049"/>
      <c r="AO112" s="1050"/>
      <c r="AP112" s="1052" t="s">
        <v>126</v>
      </c>
      <c r="AQ112" s="1053"/>
      <c r="AR112" s="1053"/>
      <c r="AS112" s="1053"/>
      <c r="AT112" s="1054"/>
      <c r="AU112" s="990"/>
      <c r="AV112" s="991"/>
      <c r="AW112" s="991"/>
      <c r="AX112" s="991"/>
      <c r="AY112" s="991"/>
      <c r="AZ112" s="1039" t="s">
        <v>430</v>
      </c>
      <c r="BA112" s="1040"/>
      <c r="BB112" s="1040"/>
      <c r="BC112" s="1040"/>
      <c r="BD112" s="1040"/>
      <c r="BE112" s="1040"/>
      <c r="BF112" s="1040"/>
      <c r="BG112" s="1040"/>
      <c r="BH112" s="1040"/>
      <c r="BI112" s="1040"/>
      <c r="BJ112" s="1040"/>
      <c r="BK112" s="1040"/>
      <c r="BL112" s="1040"/>
      <c r="BM112" s="1040"/>
      <c r="BN112" s="1040"/>
      <c r="BO112" s="1040"/>
      <c r="BP112" s="1041"/>
      <c r="BQ112" s="1009">
        <v>2289851</v>
      </c>
      <c r="BR112" s="1010"/>
      <c r="BS112" s="1010"/>
      <c r="BT112" s="1010"/>
      <c r="BU112" s="1010"/>
      <c r="BV112" s="1010">
        <v>2181128</v>
      </c>
      <c r="BW112" s="1010"/>
      <c r="BX112" s="1010"/>
      <c r="BY112" s="1010"/>
      <c r="BZ112" s="1010"/>
      <c r="CA112" s="1010">
        <v>2122063</v>
      </c>
      <c r="CB112" s="1010"/>
      <c r="CC112" s="1010"/>
      <c r="CD112" s="1010"/>
      <c r="CE112" s="1010"/>
      <c r="CF112" s="1004">
        <v>67.3</v>
      </c>
      <c r="CG112" s="1005"/>
      <c r="CH112" s="1005"/>
      <c r="CI112" s="1005"/>
      <c r="CJ112" s="1005"/>
      <c r="CK112" s="1035"/>
      <c r="CL112" s="1036"/>
      <c r="CM112" s="1006" t="s">
        <v>431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126</v>
      </c>
      <c r="DH112" s="1010"/>
      <c r="DI112" s="1010"/>
      <c r="DJ112" s="1010"/>
      <c r="DK112" s="1010"/>
      <c r="DL112" s="1010" t="s">
        <v>126</v>
      </c>
      <c r="DM112" s="1010"/>
      <c r="DN112" s="1010"/>
      <c r="DO112" s="1010"/>
      <c r="DP112" s="1010"/>
      <c r="DQ112" s="1010" t="s">
        <v>126</v>
      </c>
      <c r="DR112" s="1010"/>
      <c r="DS112" s="1010"/>
      <c r="DT112" s="1010"/>
      <c r="DU112" s="1010"/>
      <c r="DV112" s="1011" t="s">
        <v>424</v>
      </c>
      <c r="DW112" s="1011"/>
      <c r="DX112" s="1011"/>
      <c r="DY112" s="1011"/>
      <c r="DZ112" s="1012"/>
    </row>
    <row r="113" spans="1:130" s="246" customFormat="1" ht="26.25" customHeight="1">
      <c r="A113" s="1044"/>
      <c r="B113" s="1045"/>
      <c r="C113" s="1040" t="s">
        <v>432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146432</v>
      </c>
      <c r="AB113" s="1024"/>
      <c r="AC113" s="1024"/>
      <c r="AD113" s="1024"/>
      <c r="AE113" s="1025"/>
      <c r="AF113" s="1026">
        <v>142769</v>
      </c>
      <c r="AG113" s="1024"/>
      <c r="AH113" s="1024"/>
      <c r="AI113" s="1024"/>
      <c r="AJ113" s="1025"/>
      <c r="AK113" s="1026">
        <v>156323</v>
      </c>
      <c r="AL113" s="1024"/>
      <c r="AM113" s="1024"/>
      <c r="AN113" s="1024"/>
      <c r="AO113" s="1025"/>
      <c r="AP113" s="1027">
        <v>5</v>
      </c>
      <c r="AQ113" s="1028"/>
      <c r="AR113" s="1028"/>
      <c r="AS113" s="1028"/>
      <c r="AT113" s="1029"/>
      <c r="AU113" s="990"/>
      <c r="AV113" s="991"/>
      <c r="AW113" s="991"/>
      <c r="AX113" s="991"/>
      <c r="AY113" s="991"/>
      <c r="AZ113" s="1039" t="s">
        <v>433</v>
      </c>
      <c r="BA113" s="1040"/>
      <c r="BB113" s="1040"/>
      <c r="BC113" s="1040"/>
      <c r="BD113" s="1040"/>
      <c r="BE113" s="1040"/>
      <c r="BF113" s="1040"/>
      <c r="BG113" s="1040"/>
      <c r="BH113" s="1040"/>
      <c r="BI113" s="1040"/>
      <c r="BJ113" s="1040"/>
      <c r="BK113" s="1040"/>
      <c r="BL113" s="1040"/>
      <c r="BM113" s="1040"/>
      <c r="BN113" s="1040"/>
      <c r="BO113" s="1040"/>
      <c r="BP113" s="1041"/>
      <c r="BQ113" s="1009">
        <v>239597</v>
      </c>
      <c r="BR113" s="1010"/>
      <c r="BS113" s="1010"/>
      <c r="BT113" s="1010"/>
      <c r="BU113" s="1010"/>
      <c r="BV113" s="1010">
        <v>466510</v>
      </c>
      <c r="BW113" s="1010"/>
      <c r="BX113" s="1010"/>
      <c r="BY113" s="1010"/>
      <c r="BZ113" s="1010"/>
      <c r="CA113" s="1010">
        <v>582364</v>
      </c>
      <c r="CB113" s="1010"/>
      <c r="CC113" s="1010"/>
      <c r="CD113" s="1010"/>
      <c r="CE113" s="1010"/>
      <c r="CF113" s="1004">
        <v>18.5</v>
      </c>
      <c r="CG113" s="1005"/>
      <c r="CH113" s="1005"/>
      <c r="CI113" s="1005"/>
      <c r="CJ113" s="1005"/>
      <c r="CK113" s="1035"/>
      <c r="CL113" s="1036"/>
      <c r="CM113" s="1006" t="s">
        <v>434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126</v>
      </c>
      <c r="DH113" s="1049"/>
      <c r="DI113" s="1049"/>
      <c r="DJ113" s="1049"/>
      <c r="DK113" s="1050"/>
      <c r="DL113" s="1051" t="s">
        <v>126</v>
      </c>
      <c r="DM113" s="1049"/>
      <c r="DN113" s="1049"/>
      <c r="DO113" s="1049"/>
      <c r="DP113" s="1050"/>
      <c r="DQ113" s="1051" t="s">
        <v>126</v>
      </c>
      <c r="DR113" s="1049"/>
      <c r="DS113" s="1049"/>
      <c r="DT113" s="1049"/>
      <c r="DU113" s="1050"/>
      <c r="DV113" s="1052" t="s">
        <v>126</v>
      </c>
      <c r="DW113" s="1053"/>
      <c r="DX113" s="1053"/>
      <c r="DY113" s="1053"/>
      <c r="DZ113" s="1054"/>
    </row>
    <row r="114" spans="1:130" s="246" customFormat="1" ht="26.25" customHeight="1">
      <c r="A114" s="1044"/>
      <c r="B114" s="1045"/>
      <c r="C114" s="1040" t="s">
        <v>435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1176</v>
      </c>
      <c r="AB114" s="1049"/>
      <c r="AC114" s="1049"/>
      <c r="AD114" s="1049"/>
      <c r="AE114" s="1050"/>
      <c r="AF114" s="1051">
        <v>1339</v>
      </c>
      <c r="AG114" s="1049"/>
      <c r="AH114" s="1049"/>
      <c r="AI114" s="1049"/>
      <c r="AJ114" s="1050"/>
      <c r="AK114" s="1051">
        <v>2436</v>
      </c>
      <c r="AL114" s="1049"/>
      <c r="AM114" s="1049"/>
      <c r="AN114" s="1049"/>
      <c r="AO114" s="1050"/>
      <c r="AP114" s="1052">
        <v>0.1</v>
      </c>
      <c r="AQ114" s="1053"/>
      <c r="AR114" s="1053"/>
      <c r="AS114" s="1053"/>
      <c r="AT114" s="1054"/>
      <c r="AU114" s="990"/>
      <c r="AV114" s="991"/>
      <c r="AW114" s="991"/>
      <c r="AX114" s="991"/>
      <c r="AY114" s="991"/>
      <c r="AZ114" s="1039" t="s">
        <v>436</v>
      </c>
      <c r="BA114" s="1040"/>
      <c r="BB114" s="1040"/>
      <c r="BC114" s="1040"/>
      <c r="BD114" s="1040"/>
      <c r="BE114" s="1040"/>
      <c r="BF114" s="1040"/>
      <c r="BG114" s="1040"/>
      <c r="BH114" s="1040"/>
      <c r="BI114" s="1040"/>
      <c r="BJ114" s="1040"/>
      <c r="BK114" s="1040"/>
      <c r="BL114" s="1040"/>
      <c r="BM114" s="1040"/>
      <c r="BN114" s="1040"/>
      <c r="BO114" s="1040"/>
      <c r="BP114" s="1041"/>
      <c r="BQ114" s="1009">
        <v>843091</v>
      </c>
      <c r="BR114" s="1010"/>
      <c r="BS114" s="1010"/>
      <c r="BT114" s="1010"/>
      <c r="BU114" s="1010"/>
      <c r="BV114" s="1010">
        <v>839494</v>
      </c>
      <c r="BW114" s="1010"/>
      <c r="BX114" s="1010"/>
      <c r="BY114" s="1010"/>
      <c r="BZ114" s="1010"/>
      <c r="CA114" s="1010">
        <v>753908</v>
      </c>
      <c r="CB114" s="1010"/>
      <c r="CC114" s="1010"/>
      <c r="CD114" s="1010"/>
      <c r="CE114" s="1010"/>
      <c r="CF114" s="1004">
        <v>23.9</v>
      </c>
      <c r="CG114" s="1005"/>
      <c r="CH114" s="1005"/>
      <c r="CI114" s="1005"/>
      <c r="CJ114" s="1005"/>
      <c r="CK114" s="1035"/>
      <c r="CL114" s="1036"/>
      <c r="CM114" s="1006" t="s">
        <v>437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126</v>
      </c>
      <c r="DH114" s="1049"/>
      <c r="DI114" s="1049"/>
      <c r="DJ114" s="1049"/>
      <c r="DK114" s="1050"/>
      <c r="DL114" s="1051" t="s">
        <v>424</v>
      </c>
      <c r="DM114" s="1049"/>
      <c r="DN114" s="1049"/>
      <c r="DO114" s="1049"/>
      <c r="DP114" s="1050"/>
      <c r="DQ114" s="1051" t="s">
        <v>126</v>
      </c>
      <c r="DR114" s="1049"/>
      <c r="DS114" s="1049"/>
      <c r="DT114" s="1049"/>
      <c r="DU114" s="1050"/>
      <c r="DV114" s="1052" t="s">
        <v>126</v>
      </c>
      <c r="DW114" s="1053"/>
      <c r="DX114" s="1053"/>
      <c r="DY114" s="1053"/>
      <c r="DZ114" s="1054"/>
    </row>
    <row r="115" spans="1:130" s="246" customFormat="1" ht="26.25" customHeight="1">
      <c r="A115" s="1044"/>
      <c r="B115" s="1045"/>
      <c r="C115" s="1040" t="s">
        <v>438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16062</v>
      </c>
      <c r="AB115" s="1024"/>
      <c r="AC115" s="1024"/>
      <c r="AD115" s="1024"/>
      <c r="AE115" s="1025"/>
      <c r="AF115" s="1026" t="s">
        <v>126</v>
      </c>
      <c r="AG115" s="1024"/>
      <c r="AH115" s="1024"/>
      <c r="AI115" s="1024"/>
      <c r="AJ115" s="1025"/>
      <c r="AK115" s="1026" t="s">
        <v>424</v>
      </c>
      <c r="AL115" s="1024"/>
      <c r="AM115" s="1024"/>
      <c r="AN115" s="1024"/>
      <c r="AO115" s="1025"/>
      <c r="AP115" s="1027" t="s">
        <v>126</v>
      </c>
      <c r="AQ115" s="1028"/>
      <c r="AR115" s="1028"/>
      <c r="AS115" s="1028"/>
      <c r="AT115" s="1029"/>
      <c r="AU115" s="990"/>
      <c r="AV115" s="991"/>
      <c r="AW115" s="991"/>
      <c r="AX115" s="991"/>
      <c r="AY115" s="991"/>
      <c r="AZ115" s="1039" t="s">
        <v>439</v>
      </c>
      <c r="BA115" s="1040"/>
      <c r="BB115" s="1040"/>
      <c r="BC115" s="1040"/>
      <c r="BD115" s="1040"/>
      <c r="BE115" s="1040"/>
      <c r="BF115" s="1040"/>
      <c r="BG115" s="1040"/>
      <c r="BH115" s="1040"/>
      <c r="BI115" s="1040"/>
      <c r="BJ115" s="1040"/>
      <c r="BK115" s="1040"/>
      <c r="BL115" s="1040"/>
      <c r="BM115" s="1040"/>
      <c r="BN115" s="1040"/>
      <c r="BO115" s="1040"/>
      <c r="BP115" s="1041"/>
      <c r="BQ115" s="1009" t="s">
        <v>126</v>
      </c>
      <c r="BR115" s="1010"/>
      <c r="BS115" s="1010"/>
      <c r="BT115" s="1010"/>
      <c r="BU115" s="1010"/>
      <c r="BV115" s="1010" t="s">
        <v>126</v>
      </c>
      <c r="BW115" s="1010"/>
      <c r="BX115" s="1010"/>
      <c r="BY115" s="1010"/>
      <c r="BZ115" s="1010"/>
      <c r="CA115" s="1010" t="s">
        <v>126</v>
      </c>
      <c r="CB115" s="1010"/>
      <c r="CC115" s="1010"/>
      <c r="CD115" s="1010"/>
      <c r="CE115" s="1010"/>
      <c r="CF115" s="1004" t="s">
        <v>126</v>
      </c>
      <c r="CG115" s="1005"/>
      <c r="CH115" s="1005"/>
      <c r="CI115" s="1005"/>
      <c r="CJ115" s="1005"/>
      <c r="CK115" s="1035"/>
      <c r="CL115" s="1036"/>
      <c r="CM115" s="1039" t="s">
        <v>440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126</v>
      </c>
      <c r="DH115" s="1049"/>
      <c r="DI115" s="1049"/>
      <c r="DJ115" s="1049"/>
      <c r="DK115" s="1050"/>
      <c r="DL115" s="1051" t="s">
        <v>126</v>
      </c>
      <c r="DM115" s="1049"/>
      <c r="DN115" s="1049"/>
      <c r="DO115" s="1049"/>
      <c r="DP115" s="1050"/>
      <c r="DQ115" s="1051" t="s">
        <v>126</v>
      </c>
      <c r="DR115" s="1049"/>
      <c r="DS115" s="1049"/>
      <c r="DT115" s="1049"/>
      <c r="DU115" s="1050"/>
      <c r="DV115" s="1052" t="s">
        <v>126</v>
      </c>
      <c r="DW115" s="1053"/>
      <c r="DX115" s="1053"/>
      <c r="DY115" s="1053"/>
      <c r="DZ115" s="1054"/>
    </row>
    <row r="116" spans="1:130" s="246" customFormat="1" ht="26.25" customHeight="1">
      <c r="A116" s="1046"/>
      <c r="B116" s="1047"/>
      <c r="C116" s="1055" t="s">
        <v>441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126</v>
      </c>
      <c r="AB116" s="1049"/>
      <c r="AC116" s="1049"/>
      <c r="AD116" s="1049"/>
      <c r="AE116" s="1050"/>
      <c r="AF116" s="1051" t="s">
        <v>424</v>
      </c>
      <c r="AG116" s="1049"/>
      <c r="AH116" s="1049"/>
      <c r="AI116" s="1049"/>
      <c r="AJ116" s="1050"/>
      <c r="AK116" s="1051" t="s">
        <v>424</v>
      </c>
      <c r="AL116" s="1049"/>
      <c r="AM116" s="1049"/>
      <c r="AN116" s="1049"/>
      <c r="AO116" s="1050"/>
      <c r="AP116" s="1052" t="s">
        <v>126</v>
      </c>
      <c r="AQ116" s="1053"/>
      <c r="AR116" s="1053"/>
      <c r="AS116" s="1053"/>
      <c r="AT116" s="1054"/>
      <c r="AU116" s="990"/>
      <c r="AV116" s="991"/>
      <c r="AW116" s="991"/>
      <c r="AX116" s="991"/>
      <c r="AY116" s="991"/>
      <c r="AZ116" s="1057" t="s">
        <v>442</v>
      </c>
      <c r="BA116" s="1058"/>
      <c r="BB116" s="1058"/>
      <c r="BC116" s="1058"/>
      <c r="BD116" s="1058"/>
      <c r="BE116" s="1058"/>
      <c r="BF116" s="1058"/>
      <c r="BG116" s="1058"/>
      <c r="BH116" s="1058"/>
      <c r="BI116" s="1058"/>
      <c r="BJ116" s="1058"/>
      <c r="BK116" s="1058"/>
      <c r="BL116" s="1058"/>
      <c r="BM116" s="1058"/>
      <c r="BN116" s="1058"/>
      <c r="BO116" s="1058"/>
      <c r="BP116" s="1059"/>
      <c r="BQ116" s="1009" t="s">
        <v>126</v>
      </c>
      <c r="BR116" s="1010"/>
      <c r="BS116" s="1010"/>
      <c r="BT116" s="1010"/>
      <c r="BU116" s="1010"/>
      <c r="BV116" s="1010" t="s">
        <v>126</v>
      </c>
      <c r="BW116" s="1010"/>
      <c r="BX116" s="1010"/>
      <c r="BY116" s="1010"/>
      <c r="BZ116" s="1010"/>
      <c r="CA116" s="1010" t="s">
        <v>126</v>
      </c>
      <c r="CB116" s="1010"/>
      <c r="CC116" s="1010"/>
      <c r="CD116" s="1010"/>
      <c r="CE116" s="1010"/>
      <c r="CF116" s="1004" t="s">
        <v>126</v>
      </c>
      <c r="CG116" s="1005"/>
      <c r="CH116" s="1005"/>
      <c r="CI116" s="1005"/>
      <c r="CJ116" s="1005"/>
      <c r="CK116" s="1035"/>
      <c r="CL116" s="1036"/>
      <c r="CM116" s="1006" t="s">
        <v>443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15889</v>
      </c>
      <c r="DH116" s="1049"/>
      <c r="DI116" s="1049"/>
      <c r="DJ116" s="1049"/>
      <c r="DK116" s="1050"/>
      <c r="DL116" s="1051" t="s">
        <v>126</v>
      </c>
      <c r="DM116" s="1049"/>
      <c r="DN116" s="1049"/>
      <c r="DO116" s="1049"/>
      <c r="DP116" s="1050"/>
      <c r="DQ116" s="1051" t="s">
        <v>424</v>
      </c>
      <c r="DR116" s="1049"/>
      <c r="DS116" s="1049"/>
      <c r="DT116" s="1049"/>
      <c r="DU116" s="1050"/>
      <c r="DV116" s="1052" t="s">
        <v>126</v>
      </c>
      <c r="DW116" s="1053"/>
      <c r="DX116" s="1053"/>
      <c r="DY116" s="1053"/>
      <c r="DZ116" s="1054"/>
    </row>
    <row r="117" spans="1:130" s="246" customFormat="1" ht="26.25" customHeight="1">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444</v>
      </c>
      <c r="Z117" s="976"/>
      <c r="AA117" s="1066">
        <v>751306</v>
      </c>
      <c r="AB117" s="1067"/>
      <c r="AC117" s="1067"/>
      <c r="AD117" s="1067"/>
      <c r="AE117" s="1068"/>
      <c r="AF117" s="1069">
        <v>788335</v>
      </c>
      <c r="AG117" s="1067"/>
      <c r="AH117" s="1067"/>
      <c r="AI117" s="1067"/>
      <c r="AJ117" s="1068"/>
      <c r="AK117" s="1069">
        <v>857604</v>
      </c>
      <c r="AL117" s="1067"/>
      <c r="AM117" s="1067"/>
      <c r="AN117" s="1067"/>
      <c r="AO117" s="1068"/>
      <c r="AP117" s="1070"/>
      <c r="AQ117" s="1071"/>
      <c r="AR117" s="1071"/>
      <c r="AS117" s="1071"/>
      <c r="AT117" s="1072"/>
      <c r="AU117" s="990"/>
      <c r="AV117" s="991"/>
      <c r="AW117" s="991"/>
      <c r="AX117" s="991"/>
      <c r="AY117" s="991"/>
      <c r="AZ117" s="1057" t="s">
        <v>445</v>
      </c>
      <c r="BA117" s="1058"/>
      <c r="BB117" s="1058"/>
      <c r="BC117" s="1058"/>
      <c r="BD117" s="1058"/>
      <c r="BE117" s="1058"/>
      <c r="BF117" s="1058"/>
      <c r="BG117" s="1058"/>
      <c r="BH117" s="1058"/>
      <c r="BI117" s="1058"/>
      <c r="BJ117" s="1058"/>
      <c r="BK117" s="1058"/>
      <c r="BL117" s="1058"/>
      <c r="BM117" s="1058"/>
      <c r="BN117" s="1058"/>
      <c r="BO117" s="1058"/>
      <c r="BP117" s="1059"/>
      <c r="BQ117" s="1009" t="s">
        <v>126</v>
      </c>
      <c r="BR117" s="1010"/>
      <c r="BS117" s="1010"/>
      <c r="BT117" s="1010"/>
      <c r="BU117" s="1010"/>
      <c r="BV117" s="1010" t="s">
        <v>126</v>
      </c>
      <c r="BW117" s="1010"/>
      <c r="BX117" s="1010"/>
      <c r="BY117" s="1010"/>
      <c r="BZ117" s="1010"/>
      <c r="CA117" s="1010" t="s">
        <v>126</v>
      </c>
      <c r="CB117" s="1010"/>
      <c r="CC117" s="1010"/>
      <c r="CD117" s="1010"/>
      <c r="CE117" s="1010"/>
      <c r="CF117" s="1004" t="s">
        <v>424</v>
      </c>
      <c r="CG117" s="1005"/>
      <c r="CH117" s="1005"/>
      <c r="CI117" s="1005"/>
      <c r="CJ117" s="1005"/>
      <c r="CK117" s="1035"/>
      <c r="CL117" s="1036"/>
      <c r="CM117" s="1006" t="s">
        <v>446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126</v>
      </c>
      <c r="DH117" s="1049"/>
      <c r="DI117" s="1049"/>
      <c r="DJ117" s="1049"/>
      <c r="DK117" s="1050"/>
      <c r="DL117" s="1051" t="s">
        <v>126</v>
      </c>
      <c r="DM117" s="1049"/>
      <c r="DN117" s="1049"/>
      <c r="DO117" s="1049"/>
      <c r="DP117" s="1050"/>
      <c r="DQ117" s="1051" t="s">
        <v>126</v>
      </c>
      <c r="DR117" s="1049"/>
      <c r="DS117" s="1049"/>
      <c r="DT117" s="1049"/>
      <c r="DU117" s="1050"/>
      <c r="DV117" s="1052" t="s">
        <v>126</v>
      </c>
      <c r="DW117" s="1053"/>
      <c r="DX117" s="1053"/>
      <c r="DY117" s="1053"/>
      <c r="DZ117" s="1054"/>
    </row>
    <row r="118" spans="1:130" s="246" customFormat="1" ht="26.25" customHeight="1">
      <c r="A118" s="994" t="s">
        <v>419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417</v>
      </c>
      <c r="AB118" s="975"/>
      <c r="AC118" s="975"/>
      <c r="AD118" s="975"/>
      <c r="AE118" s="976"/>
      <c r="AF118" s="974" t="s">
        <v>301</v>
      </c>
      <c r="AG118" s="975"/>
      <c r="AH118" s="975"/>
      <c r="AI118" s="975"/>
      <c r="AJ118" s="976"/>
      <c r="AK118" s="974" t="s">
        <v>300</v>
      </c>
      <c r="AL118" s="975"/>
      <c r="AM118" s="975"/>
      <c r="AN118" s="975"/>
      <c r="AO118" s="976"/>
      <c r="AP118" s="1061" t="s">
        <v>418</v>
      </c>
      <c r="AQ118" s="1062"/>
      <c r="AR118" s="1062"/>
      <c r="AS118" s="1062"/>
      <c r="AT118" s="1063"/>
      <c r="AU118" s="990"/>
      <c r="AV118" s="991"/>
      <c r="AW118" s="991"/>
      <c r="AX118" s="991"/>
      <c r="AY118" s="991"/>
      <c r="AZ118" s="1064" t="s">
        <v>447</v>
      </c>
      <c r="BA118" s="1055"/>
      <c r="BB118" s="1055"/>
      <c r="BC118" s="1055"/>
      <c r="BD118" s="1055"/>
      <c r="BE118" s="1055"/>
      <c r="BF118" s="1055"/>
      <c r="BG118" s="1055"/>
      <c r="BH118" s="1055"/>
      <c r="BI118" s="1055"/>
      <c r="BJ118" s="1055"/>
      <c r="BK118" s="1055"/>
      <c r="BL118" s="1055"/>
      <c r="BM118" s="1055"/>
      <c r="BN118" s="1055"/>
      <c r="BO118" s="1055"/>
      <c r="BP118" s="1056"/>
      <c r="BQ118" s="1087" t="s">
        <v>126</v>
      </c>
      <c r="BR118" s="1088"/>
      <c r="BS118" s="1088"/>
      <c r="BT118" s="1088"/>
      <c r="BU118" s="1088"/>
      <c r="BV118" s="1088" t="s">
        <v>126</v>
      </c>
      <c r="BW118" s="1088"/>
      <c r="BX118" s="1088"/>
      <c r="BY118" s="1088"/>
      <c r="BZ118" s="1088"/>
      <c r="CA118" s="1088" t="s">
        <v>126</v>
      </c>
      <c r="CB118" s="1088"/>
      <c r="CC118" s="1088"/>
      <c r="CD118" s="1088"/>
      <c r="CE118" s="1088"/>
      <c r="CF118" s="1004" t="s">
        <v>126</v>
      </c>
      <c r="CG118" s="1005"/>
      <c r="CH118" s="1005"/>
      <c r="CI118" s="1005"/>
      <c r="CJ118" s="1005"/>
      <c r="CK118" s="1035"/>
      <c r="CL118" s="1036"/>
      <c r="CM118" s="1006" t="s">
        <v>448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126</v>
      </c>
      <c r="DH118" s="1049"/>
      <c r="DI118" s="1049"/>
      <c r="DJ118" s="1049"/>
      <c r="DK118" s="1050"/>
      <c r="DL118" s="1051" t="s">
        <v>126</v>
      </c>
      <c r="DM118" s="1049"/>
      <c r="DN118" s="1049"/>
      <c r="DO118" s="1049"/>
      <c r="DP118" s="1050"/>
      <c r="DQ118" s="1051" t="s">
        <v>126</v>
      </c>
      <c r="DR118" s="1049"/>
      <c r="DS118" s="1049"/>
      <c r="DT118" s="1049"/>
      <c r="DU118" s="1050"/>
      <c r="DV118" s="1052" t="s">
        <v>126</v>
      </c>
      <c r="DW118" s="1053"/>
      <c r="DX118" s="1053"/>
      <c r="DY118" s="1053"/>
      <c r="DZ118" s="1054"/>
    </row>
    <row r="119" spans="1:130" s="246" customFormat="1" ht="26.25" customHeight="1">
      <c r="A119" s="1148" t="s">
        <v>422</v>
      </c>
      <c r="B119" s="1034"/>
      <c r="C119" s="1013" t="s">
        <v>423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126</v>
      </c>
      <c r="AB119" s="982"/>
      <c r="AC119" s="982"/>
      <c r="AD119" s="982"/>
      <c r="AE119" s="983"/>
      <c r="AF119" s="984" t="s">
        <v>424</v>
      </c>
      <c r="AG119" s="982"/>
      <c r="AH119" s="982"/>
      <c r="AI119" s="982"/>
      <c r="AJ119" s="983"/>
      <c r="AK119" s="984" t="s">
        <v>126</v>
      </c>
      <c r="AL119" s="982"/>
      <c r="AM119" s="982"/>
      <c r="AN119" s="982"/>
      <c r="AO119" s="983"/>
      <c r="AP119" s="985" t="s">
        <v>126</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449</v>
      </c>
      <c r="BP119" s="1096"/>
      <c r="BQ119" s="1087">
        <v>10303350</v>
      </c>
      <c r="BR119" s="1088"/>
      <c r="BS119" s="1088"/>
      <c r="BT119" s="1088"/>
      <c r="BU119" s="1088"/>
      <c r="BV119" s="1088">
        <v>10061169</v>
      </c>
      <c r="BW119" s="1088"/>
      <c r="BX119" s="1088"/>
      <c r="BY119" s="1088"/>
      <c r="BZ119" s="1088"/>
      <c r="CA119" s="1088">
        <v>9599761</v>
      </c>
      <c r="CB119" s="1088"/>
      <c r="CC119" s="1088"/>
      <c r="CD119" s="1088"/>
      <c r="CE119" s="1088"/>
      <c r="CF119" s="1089"/>
      <c r="CG119" s="1090"/>
      <c r="CH119" s="1090"/>
      <c r="CI119" s="1090"/>
      <c r="CJ119" s="1091"/>
      <c r="CK119" s="1037"/>
      <c r="CL119" s="1038"/>
      <c r="CM119" s="1092" t="s">
        <v>450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126</v>
      </c>
      <c r="DH119" s="1074"/>
      <c r="DI119" s="1074"/>
      <c r="DJ119" s="1074"/>
      <c r="DK119" s="1075"/>
      <c r="DL119" s="1073" t="s">
        <v>126</v>
      </c>
      <c r="DM119" s="1074"/>
      <c r="DN119" s="1074"/>
      <c r="DO119" s="1074"/>
      <c r="DP119" s="1075"/>
      <c r="DQ119" s="1073" t="s">
        <v>126</v>
      </c>
      <c r="DR119" s="1074"/>
      <c r="DS119" s="1074"/>
      <c r="DT119" s="1074"/>
      <c r="DU119" s="1075"/>
      <c r="DV119" s="1076" t="s">
        <v>126</v>
      </c>
      <c r="DW119" s="1077"/>
      <c r="DX119" s="1077"/>
      <c r="DY119" s="1077"/>
      <c r="DZ119" s="1078"/>
    </row>
    <row r="120" spans="1:130" s="246" customFormat="1" ht="26.25" customHeight="1">
      <c r="A120" s="1149"/>
      <c r="B120" s="1036"/>
      <c r="C120" s="1006" t="s">
        <v>427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126</v>
      </c>
      <c r="AB120" s="1049"/>
      <c r="AC120" s="1049"/>
      <c r="AD120" s="1049"/>
      <c r="AE120" s="1050"/>
      <c r="AF120" s="1051" t="s">
        <v>126</v>
      </c>
      <c r="AG120" s="1049"/>
      <c r="AH120" s="1049"/>
      <c r="AI120" s="1049"/>
      <c r="AJ120" s="1050"/>
      <c r="AK120" s="1051" t="s">
        <v>126</v>
      </c>
      <c r="AL120" s="1049"/>
      <c r="AM120" s="1049"/>
      <c r="AN120" s="1049"/>
      <c r="AO120" s="1050"/>
      <c r="AP120" s="1052" t="s">
        <v>126</v>
      </c>
      <c r="AQ120" s="1053"/>
      <c r="AR120" s="1053"/>
      <c r="AS120" s="1053"/>
      <c r="AT120" s="1054"/>
      <c r="AU120" s="1079" t="s">
        <v>451</v>
      </c>
      <c r="AV120" s="1080"/>
      <c r="AW120" s="1080"/>
      <c r="AX120" s="1080"/>
      <c r="AY120" s="1081"/>
      <c r="AZ120" s="1030" t="s">
        <v>452</v>
      </c>
      <c r="BA120" s="979"/>
      <c r="BB120" s="979"/>
      <c r="BC120" s="979"/>
      <c r="BD120" s="979"/>
      <c r="BE120" s="979"/>
      <c r="BF120" s="979"/>
      <c r="BG120" s="979"/>
      <c r="BH120" s="979"/>
      <c r="BI120" s="979"/>
      <c r="BJ120" s="979"/>
      <c r="BK120" s="979"/>
      <c r="BL120" s="979"/>
      <c r="BM120" s="979"/>
      <c r="BN120" s="979"/>
      <c r="BO120" s="979"/>
      <c r="BP120" s="980"/>
      <c r="BQ120" s="1016">
        <v>1797860</v>
      </c>
      <c r="BR120" s="1017"/>
      <c r="BS120" s="1017"/>
      <c r="BT120" s="1017"/>
      <c r="BU120" s="1017"/>
      <c r="BV120" s="1017">
        <v>1792664</v>
      </c>
      <c r="BW120" s="1017"/>
      <c r="BX120" s="1017"/>
      <c r="BY120" s="1017"/>
      <c r="BZ120" s="1017"/>
      <c r="CA120" s="1017">
        <v>2024273</v>
      </c>
      <c r="CB120" s="1017"/>
      <c r="CC120" s="1017"/>
      <c r="CD120" s="1017"/>
      <c r="CE120" s="1017"/>
      <c r="CF120" s="1031">
        <v>64.2</v>
      </c>
      <c r="CG120" s="1032"/>
      <c r="CH120" s="1032"/>
      <c r="CI120" s="1032"/>
      <c r="CJ120" s="1032"/>
      <c r="CK120" s="1097" t="s">
        <v>453</v>
      </c>
      <c r="CL120" s="1098"/>
      <c r="CM120" s="1098"/>
      <c r="CN120" s="1098"/>
      <c r="CO120" s="1099"/>
      <c r="CP120" s="1105" t="s">
        <v>396</v>
      </c>
      <c r="CQ120" s="1106"/>
      <c r="CR120" s="1106"/>
      <c r="CS120" s="1106"/>
      <c r="CT120" s="1106"/>
      <c r="CU120" s="1106"/>
      <c r="CV120" s="1106"/>
      <c r="CW120" s="1106"/>
      <c r="CX120" s="1106"/>
      <c r="CY120" s="1106"/>
      <c r="CZ120" s="1106"/>
      <c r="DA120" s="1106"/>
      <c r="DB120" s="1106"/>
      <c r="DC120" s="1106"/>
      <c r="DD120" s="1106"/>
      <c r="DE120" s="1106"/>
      <c r="DF120" s="1107"/>
      <c r="DG120" s="1016">
        <v>2289851</v>
      </c>
      <c r="DH120" s="1017"/>
      <c r="DI120" s="1017"/>
      <c r="DJ120" s="1017"/>
      <c r="DK120" s="1017"/>
      <c r="DL120" s="1017">
        <v>2180678</v>
      </c>
      <c r="DM120" s="1017"/>
      <c r="DN120" s="1017"/>
      <c r="DO120" s="1017"/>
      <c r="DP120" s="1017"/>
      <c r="DQ120" s="1017">
        <v>2119363</v>
      </c>
      <c r="DR120" s="1017"/>
      <c r="DS120" s="1017"/>
      <c r="DT120" s="1017"/>
      <c r="DU120" s="1017"/>
      <c r="DV120" s="1018">
        <v>67.2</v>
      </c>
      <c r="DW120" s="1018"/>
      <c r="DX120" s="1018"/>
      <c r="DY120" s="1018"/>
      <c r="DZ120" s="1019"/>
    </row>
    <row r="121" spans="1:130" s="246" customFormat="1" ht="26.25" customHeight="1">
      <c r="A121" s="1149"/>
      <c r="B121" s="1036"/>
      <c r="C121" s="1057" t="s">
        <v>454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126</v>
      </c>
      <c r="AB121" s="1049"/>
      <c r="AC121" s="1049"/>
      <c r="AD121" s="1049"/>
      <c r="AE121" s="1050"/>
      <c r="AF121" s="1051" t="s">
        <v>424</v>
      </c>
      <c r="AG121" s="1049"/>
      <c r="AH121" s="1049"/>
      <c r="AI121" s="1049"/>
      <c r="AJ121" s="1050"/>
      <c r="AK121" s="1051" t="s">
        <v>126</v>
      </c>
      <c r="AL121" s="1049"/>
      <c r="AM121" s="1049"/>
      <c r="AN121" s="1049"/>
      <c r="AO121" s="1050"/>
      <c r="AP121" s="1052" t="s">
        <v>126</v>
      </c>
      <c r="AQ121" s="1053"/>
      <c r="AR121" s="1053"/>
      <c r="AS121" s="1053"/>
      <c r="AT121" s="1054"/>
      <c r="AU121" s="1082"/>
      <c r="AV121" s="1083"/>
      <c r="AW121" s="1083"/>
      <c r="AX121" s="1083"/>
      <c r="AY121" s="1084"/>
      <c r="AZ121" s="1039" t="s">
        <v>455</v>
      </c>
      <c r="BA121" s="1040"/>
      <c r="BB121" s="1040"/>
      <c r="BC121" s="1040"/>
      <c r="BD121" s="1040"/>
      <c r="BE121" s="1040"/>
      <c r="BF121" s="1040"/>
      <c r="BG121" s="1040"/>
      <c r="BH121" s="1040"/>
      <c r="BI121" s="1040"/>
      <c r="BJ121" s="1040"/>
      <c r="BK121" s="1040"/>
      <c r="BL121" s="1040"/>
      <c r="BM121" s="1040"/>
      <c r="BN121" s="1040"/>
      <c r="BO121" s="1040"/>
      <c r="BP121" s="1041"/>
      <c r="BQ121" s="1009" t="s">
        <v>126</v>
      </c>
      <c r="BR121" s="1010"/>
      <c r="BS121" s="1010"/>
      <c r="BT121" s="1010"/>
      <c r="BU121" s="1010"/>
      <c r="BV121" s="1010" t="s">
        <v>126</v>
      </c>
      <c r="BW121" s="1010"/>
      <c r="BX121" s="1010"/>
      <c r="BY121" s="1010"/>
      <c r="BZ121" s="1010"/>
      <c r="CA121" s="1010" t="s">
        <v>126</v>
      </c>
      <c r="CB121" s="1010"/>
      <c r="CC121" s="1010"/>
      <c r="CD121" s="1010"/>
      <c r="CE121" s="1010"/>
      <c r="CF121" s="1004" t="s">
        <v>424</v>
      </c>
      <c r="CG121" s="1005"/>
      <c r="CH121" s="1005"/>
      <c r="CI121" s="1005"/>
      <c r="CJ121" s="1005"/>
      <c r="CK121" s="1100"/>
      <c r="CL121" s="1101"/>
      <c r="CM121" s="1101"/>
      <c r="CN121" s="1101"/>
      <c r="CO121" s="1102"/>
      <c r="CP121" s="1110" t="s">
        <v>398</v>
      </c>
      <c r="CQ121" s="1111"/>
      <c r="CR121" s="1111"/>
      <c r="CS121" s="1111"/>
      <c r="CT121" s="1111"/>
      <c r="CU121" s="1111"/>
      <c r="CV121" s="1111"/>
      <c r="CW121" s="1111"/>
      <c r="CX121" s="1111"/>
      <c r="CY121" s="1111"/>
      <c r="CZ121" s="1111"/>
      <c r="DA121" s="1111"/>
      <c r="DB121" s="1111"/>
      <c r="DC121" s="1111"/>
      <c r="DD121" s="1111"/>
      <c r="DE121" s="1111"/>
      <c r="DF121" s="1112"/>
      <c r="DG121" s="1009" t="s">
        <v>126</v>
      </c>
      <c r="DH121" s="1010"/>
      <c r="DI121" s="1010"/>
      <c r="DJ121" s="1010"/>
      <c r="DK121" s="1010"/>
      <c r="DL121" s="1010">
        <v>450</v>
      </c>
      <c r="DM121" s="1010"/>
      <c r="DN121" s="1010"/>
      <c r="DO121" s="1010"/>
      <c r="DP121" s="1010"/>
      <c r="DQ121" s="1010">
        <v>2700</v>
      </c>
      <c r="DR121" s="1010"/>
      <c r="DS121" s="1010"/>
      <c r="DT121" s="1010"/>
      <c r="DU121" s="1010"/>
      <c r="DV121" s="1011">
        <v>0.1</v>
      </c>
      <c r="DW121" s="1011"/>
      <c r="DX121" s="1011"/>
      <c r="DY121" s="1011"/>
      <c r="DZ121" s="1012"/>
    </row>
    <row r="122" spans="1:130" s="246" customFormat="1" ht="26.25" customHeight="1">
      <c r="A122" s="1149"/>
      <c r="B122" s="1036"/>
      <c r="C122" s="1006" t="s">
        <v>437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126</v>
      </c>
      <c r="AB122" s="1049"/>
      <c r="AC122" s="1049"/>
      <c r="AD122" s="1049"/>
      <c r="AE122" s="1050"/>
      <c r="AF122" s="1051" t="s">
        <v>126</v>
      </c>
      <c r="AG122" s="1049"/>
      <c r="AH122" s="1049"/>
      <c r="AI122" s="1049"/>
      <c r="AJ122" s="1050"/>
      <c r="AK122" s="1051" t="s">
        <v>126</v>
      </c>
      <c r="AL122" s="1049"/>
      <c r="AM122" s="1049"/>
      <c r="AN122" s="1049"/>
      <c r="AO122" s="1050"/>
      <c r="AP122" s="1052" t="s">
        <v>126</v>
      </c>
      <c r="AQ122" s="1053"/>
      <c r="AR122" s="1053"/>
      <c r="AS122" s="1053"/>
      <c r="AT122" s="1054"/>
      <c r="AU122" s="1082"/>
      <c r="AV122" s="1083"/>
      <c r="AW122" s="1083"/>
      <c r="AX122" s="1083"/>
      <c r="AY122" s="1084"/>
      <c r="AZ122" s="1064" t="s">
        <v>456</v>
      </c>
      <c r="BA122" s="1055"/>
      <c r="BB122" s="1055"/>
      <c r="BC122" s="1055"/>
      <c r="BD122" s="1055"/>
      <c r="BE122" s="1055"/>
      <c r="BF122" s="1055"/>
      <c r="BG122" s="1055"/>
      <c r="BH122" s="1055"/>
      <c r="BI122" s="1055"/>
      <c r="BJ122" s="1055"/>
      <c r="BK122" s="1055"/>
      <c r="BL122" s="1055"/>
      <c r="BM122" s="1055"/>
      <c r="BN122" s="1055"/>
      <c r="BO122" s="1055"/>
      <c r="BP122" s="1056"/>
      <c r="BQ122" s="1087">
        <v>5963008</v>
      </c>
      <c r="BR122" s="1088"/>
      <c r="BS122" s="1088"/>
      <c r="BT122" s="1088"/>
      <c r="BU122" s="1088"/>
      <c r="BV122" s="1088">
        <v>5779058</v>
      </c>
      <c r="BW122" s="1088"/>
      <c r="BX122" s="1088"/>
      <c r="BY122" s="1088"/>
      <c r="BZ122" s="1088"/>
      <c r="CA122" s="1088">
        <v>5640256</v>
      </c>
      <c r="CB122" s="1088"/>
      <c r="CC122" s="1088"/>
      <c r="CD122" s="1088"/>
      <c r="CE122" s="1088"/>
      <c r="CF122" s="1108">
        <v>178.8</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c r="A123" s="1149"/>
      <c r="B123" s="1036"/>
      <c r="C123" s="1006" t="s">
        <v>443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126</v>
      </c>
      <c r="AB123" s="1049"/>
      <c r="AC123" s="1049"/>
      <c r="AD123" s="1049"/>
      <c r="AE123" s="1050"/>
      <c r="AF123" s="1051" t="s">
        <v>424</v>
      </c>
      <c r="AG123" s="1049"/>
      <c r="AH123" s="1049"/>
      <c r="AI123" s="1049"/>
      <c r="AJ123" s="1050"/>
      <c r="AK123" s="1051" t="s">
        <v>126</v>
      </c>
      <c r="AL123" s="1049"/>
      <c r="AM123" s="1049"/>
      <c r="AN123" s="1049"/>
      <c r="AO123" s="1050"/>
      <c r="AP123" s="1052" t="s">
        <v>126</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457</v>
      </c>
      <c r="BP123" s="1096"/>
      <c r="BQ123" s="1155">
        <v>7760868</v>
      </c>
      <c r="BR123" s="1156"/>
      <c r="BS123" s="1156"/>
      <c r="BT123" s="1156"/>
      <c r="BU123" s="1156"/>
      <c r="BV123" s="1156">
        <v>7571722</v>
      </c>
      <c r="BW123" s="1156"/>
      <c r="BX123" s="1156"/>
      <c r="BY123" s="1156"/>
      <c r="BZ123" s="1156"/>
      <c r="CA123" s="1156">
        <v>7664529</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c r="A124" s="1149"/>
      <c r="B124" s="1036"/>
      <c r="C124" s="1006" t="s">
        <v>446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424</v>
      </c>
      <c r="AB124" s="1049"/>
      <c r="AC124" s="1049"/>
      <c r="AD124" s="1049"/>
      <c r="AE124" s="1050"/>
      <c r="AF124" s="1051" t="s">
        <v>126</v>
      </c>
      <c r="AG124" s="1049"/>
      <c r="AH124" s="1049"/>
      <c r="AI124" s="1049"/>
      <c r="AJ124" s="1050"/>
      <c r="AK124" s="1051" t="s">
        <v>126</v>
      </c>
      <c r="AL124" s="1049"/>
      <c r="AM124" s="1049"/>
      <c r="AN124" s="1049"/>
      <c r="AO124" s="1050"/>
      <c r="AP124" s="1052" t="s">
        <v>126</v>
      </c>
      <c r="AQ124" s="1053"/>
      <c r="AR124" s="1053"/>
      <c r="AS124" s="1053"/>
      <c r="AT124" s="1054"/>
      <c r="AU124" s="1151" t="s">
        <v>458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80.099999999999994</v>
      </c>
      <c r="BR124" s="1118"/>
      <c r="BS124" s="1118"/>
      <c r="BT124" s="1118"/>
      <c r="BU124" s="1118"/>
      <c r="BV124" s="1118">
        <v>79.400000000000006</v>
      </c>
      <c r="BW124" s="1118"/>
      <c r="BX124" s="1118"/>
      <c r="BY124" s="1118"/>
      <c r="BZ124" s="1118"/>
      <c r="CA124" s="1118">
        <v>61.3</v>
      </c>
      <c r="CB124" s="1118"/>
      <c r="CC124" s="1118"/>
      <c r="CD124" s="1118"/>
      <c r="CE124" s="1118"/>
      <c r="CF124" s="1119"/>
      <c r="CG124" s="1120"/>
      <c r="CH124" s="1120"/>
      <c r="CI124" s="1120"/>
      <c r="CJ124" s="1121"/>
      <c r="CK124" s="1103"/>
      <c r="CL124" s="1103"/>
      <c r="CM124" s="1103"/>
      <c r="CN124" s="1103"/>
      <c r="CO124" s="1104"/>
      <c r="CP124" s="1110" t="s">
        <v>459</v>
      </c>
      <c r="CQ124" s="1111"/>
      <c r="CR124" s="1111"/>
      <c r="CS124" s="1111"/>
      <c r="CT124" s="1111"/>
      <c r="CU124" s="1111"/>
      <c r="CV124" s="1111"/>
      <c r="CW124" s="1111"/>
      <c r="CX124" s="1111"/>
      <c r="CY124" s="1111"/>
      <c r="CZ124" s="1111"/>
      <c r="DA124" s="1111"/>
      <c r="DB124" s="1111"/>
      <c r="DC124" s="1111"/>
      <c r="DD124" s="1111"/>
      <c r="DE124" s="1111"/>
      <c r="DF124" s="1112"/>
      <c r="DG124" s="1095" t="s">
        <v>126</v>
      </c>
      <c r="DH124" s="1074"/>
      <c r="DI124" s="1074"/>
      <c r="DJ124" s="1074"/>
      <c r="DK124" s="1075"/>
      <c r="DL124" s="1073" t="s">
        <v>126</v>
      </c>
      <c r="DM124" s="1074"/>
      <c r="DN124" s="1074"/>
      <c r="DO124" s="1074"/>
      <c r="DP124" s="1075"/>
      <c r="DQ124" s="1073" t="s">
        <v>126</v>
      </c>
      <c r="DR124" s="1074"/>
      <c r="DS124" s="1074"/>
      <c r="DT124" s="1074"/>
      <c r="DU124" s="1075"/>
      <c r="DV124" s="1076" t="s">
        <v>126</v>
      </c>
      <c r="DW124" s="1077"/>
      <c r="DX124" s="1077"/>
      <c r="DY124" s="1077"/>
      <c r="DZ124" s="1078"/>
    </row>
    <row r="125" spans="1:130" s="246" customFormat="1" ht="26.25" customHeight="1">
      <c r="A125" s="1149"/>
      <c r="B125" s="1036"/>
      <c r="C125" s="1006" t="s">
        <v>448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126</v>
      </c>
      <c r="AB125" s="1049"/>
      <c r="AC125" s="1049"/>
      <c r="AD125" s="1049"/>
      <c r="AE125" s="1050"/>
      <c r="AF125" s="1051" t="s">
        <v>126</v>
      </c>
      <c r="AG125" s="1049"/>
      <c r="AH125" s="1049"/>
      <c r="AI125" s="1049"/>
      <c r="AJ125" s="1050"/>
      <c r="AK125" s="1051" t="s">
        <v>126</v>
      </c>
      <c r="AL125" s="1049"/>
      <c r="AM125" s="1049"/>
      <c r="AN125" s="1049"/>
      <c r="AO125" s="1050"/>
      <c r="AP125" s="1052" t="s">
        <v>126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460</v>
      </c>
      <c r="CL125" s="1098"/>
      <c r="CM125" s="1098"/>
      <c r="CN125" s="1098"/>
      <c r="CO125" s="1099"/>
      <c r="CP125" s="1030" t="s">
        <v>461</v>
      </c>
      <c r="CQ125" s="979"/>
      <c r="CR125" s="979"/>
      <c r="CS125" s="979"/>
      <c r="CT125" s="979"/>
      <c r="CU125" s="979"/>
      <c r="CV125" s="979"/>
      <c r="CW125" s="979"/>
      <c r="CX125" s="979"/>
      <c r="CY125" s="979"/>
      <c r="CZ125" s="979"/>
      <c r="DA125" s="979"/>
      <c r="DB125" s="979"/>
      <c r="DC125" s="979"/>
      <c r="DD125" s="979"/>
      <c r="DE125" s="979"/>
      <c r="DF125" s="980"/>
      <c r="DG125" s="1016" t="s">
        <v>126</v>
      </c>
      <c r="DH125" s="1017"/>
      <c r="DI125" s="1017"/>
      <c r="DJ125" s="1017"/>
      <c r="DK125" s="1017"/>
      <c r="DL125" s="1017" t="s">
        <v>126</v>
      </c>
      <c r="DM125" s="1017"/>
      <c r="DN125" s="1017"/>
      <c r="DO125" s="1017"/>
      <c r="DP125" s="1017"/>
      <c r="DQ125" s="1017" t="s">
        <v>126</v>
      </c>
      <c r="DR125" s="1017"/>
      <c r="DS125" s="1017"/>
      <c r="DT125" s="1017"/>
      <c r="DU125" s="1017"/>
      <c r="DV125" s="1018" t="s">
        <v>126</v>
      </c>
      <c r="DW125" s="1018"/>
      <c r="DX125" s="1018"/>
      <c r="DY125" s="1018"/>
      <c r="DZ125" s="1019"/>
    </row>
    <row r="126" spans="1:130" s="246" customFormat="1" ht="26.25" customHeight="1" thickBot="1">
      <c r="A126" s="1149"/>
      <c r="B126" s="1036"/>
      <c r="C126" s="1006" t="s">
        <v>450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15716</v>
      </c>
      <c r="AB126" s="1049"/>
      <c r="AC126" s="1049"/>
      <c r="AD126" s="1049"/>
      <c r="AE126" s="1050"/>
      <c r="AF126" s="1051" t="s">
        <v>126</v>
      </c>
      <c r="AG126" s="1049"/>
      <c r="AH126" s="1049"/>
      <c r="AI126" s="1049"/>
      <c r="AJ126" s="1050"/>
      <c r="AK126" s="1051" t="s">
        <v>126</v>
      </c>
      <c r="AL126" s="1049"/>
      <c r="AM126" s="1049"/>
      <c r="AN126" s="1049"/>
      <c r="AO126" s="1050"/>
      <c r="AP126" s="1052" t="s">
        <v>126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462</v>
      </c>
      <c r="CQ126" s="1040"/>
      <c r="CR126" s="1040"/>
      <c r="CS126" s="1040"/>
      <c r="CT126" s="1040"/>
      <c r="CU126" s="1040"/>
      <c r="CV126" s="1040"/>
      <c r="CW126" s="1040"/>
      <c r="CX126" s="1040"/>
      <c r="CY126" s="1040"/>
      <c r="CZ126" s="1040"/>
      <c r="DA126" s="1040"/>
      <c r="DB126" s="1040"/>
      <c r="DC126" s="1040"/>
      <c r="DD126" s="1040"/>
      <c r="DE126" s="1040"/>
      <c r="DF126" s="1041"/>
      <c r="DG126" s="1009" t="s">
        <v>126</v>
      </c>
      <c r="DH126" s="1010"/>
      <c r="DI126" s="1010"/>
      <c r="DJ126" s="1010"/>
      <c r="DK126" s="1010"/>
      <c r="DL126" s="1010" t="s">
        <v>126</v>
      </c>
      <c r="DM126" s="1010"/>
      <c r="DN126" s="1010"/>
      <c r="DO126" s="1010"/>
      <c r="DP126" s="1010"/>
      <c r="DQ126" s="1010" t="s">
        <v>126</v>
      </c>
      <c r="DR126" s="1010"/>
      <c r="DS126" s="1010"/>
      <c r="DT126" s="1010"/>
      <c r="DU126" s="1010"/>
      <c r="DV126" s="1011" t="s">
        <v>126</v>
      </c>
      <c r="DW126" s="1011"/>
      <c r="DX126" s="1011"/>
      <c r="DY126" s="1011"/>
      <c r="DZ126" s="1012"/>
    </row>
    <row r="127" spans="1:130" s="246" customFormat="1" ht="26.25" customHeight="1">
      <c r="A127" s="1150"/>
      <c r="B127" s="1038"/>
      <c r="C127" s="1092" t="s">
        <v>463</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346</v>
      </c>
      <c r="AB127" s="1049"/>
      <c r="AC127" s="1049"/>
      <c r="AD127" s="1049"/>
      <c r="AE127" s="1050"/>
      <c r="AF127" s="1051" t="s">
        <v>126</v>
      </c>
      <c r="AG127" s="1049"/>
      <c r="AH127" s="1049"/>
      <c r="AI127" s="1049"/>
      <c r="AJ127" s="1050"/>
      <c r="AK127" s="1051" t="s">
        <v>126</v>
      </c>
      <c r="AL127" s="1049"/>
      <c r="AM127" s="1049"/>
      <c r="AN127" s="1049"/>
      <c r="AO127" s="1050"/>
      <c r="AP127" s="1052" t="s">
        <v>126</v>
      </c>
      <c r="AQ127" s="1053"/>
      <c r="AR127" s="1053"/>
      <c r="AS127" s="1053"/>
      <c r="AT127" s="1054"/>
      <c r="AU127" s="282"/>
      <c r="AV127" s="282"/>
      <c r="AW127" s="282"/>
      <c r="AX127" s="1122" t="s">
        <v>464</v>
      </c>
      <c r="AY127" s="1123"/>
      <c r="AZ127" s="1123"/>
      <c r="BA127" s="1123"/>
      <c r="BB127" s="1123"/>
      <c r="BC127" s="1123"/>
      <c r="BD127" s="1123"/>
      <c r="BE127" s="1124"/>
      <c r="BF127" s="1125" t="s">
        <v>465</v>
      </c>
      <c r="BG127" s="1123"/>
      <c r="BH127" s="1123"/>
      <c r="BI127" s="1123"/>
      <c r="BJ127" s="1123"/>
      <c r="BK127" s="1123"/>
      <c r="BL127" s="1124"/>
      <c r="BM127" s="1125" t="s">
        <v>466</v>
      </c>
      <c r="BN127" s="1123"/>
      <c r="BO127" s="1123"/>
      <c r="BP127" s="1123"/>
      <c r="BQ127" s="1123"/>
      <c r="BR127" s="1123"/>
      <c r="BS127" s="1124"/>
      <c r="BT127" s="1125" t="s">
        <v>467</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468</v>
      </c>
      <c r="CQ127" s="1040"/>
      <c r="CR127" s="1040"/>
      <c r="CS127" s="1040"/>
      <c r="CT127" s="1040"/>
      <c r="CU127" s="1040"/>
      <c r="CV127" s="1040"/>
      <c r="CW127" s="1040"/>
      <c r="CX127" s="1040"/>
      <c r="CY127" s="1040"/>
      <c r="CZ127" s="1040"/>
      <c r="DA127" s="1040"/>
      <c r="DB127" s="1040"/>
      <c r="DC127" s="1040"/>
      <c r="DD127" s="1040"/>
      <c r="DE127" s="1040"/>
      <c r="DF127" s="1041"/>
      <c r="DG127" s="1009" t="s">
        <v>126</v>
      </c>
      <c r="DH127" s="1010"/>
      <c r="DI127" s="1010"/>
      <c r="DJ127" s="1010"/>
      <c r="DK127" s="1010"/>
      <c r="DL127" s="1010" t="s">
        <v>126</v>
      </c>
      <c r="DM127" s="1010"/>
      <c r="DN127" s="1010"/>
      <c r="DO127" s="1010"/>
      <c r="DP127" s="1010"/>
      <c r="DQ127" s="1010" t="s">
        <v>126</v>
      </c>
      <c r="DR127" s="1010"/>
      <c r="DS127" s="1010"/>
      <c r="DT127" s="1010"/>
      <c r="DU127" s="1010"/>
      <c r="DV127" s="1011" t="s">
        <v>126</v>
      </c>
      <c r="DW127" s="1011"/>
      <c r="DX127" s="1011"/>
      <c r="DY127" s="1011"/>
      <c r="DZ127" s="1012"/>
    </row>
    <row r="128" spans="1:130" s="246" customFormat="1" ht="26.25" customHeight="1" thickBot="1">
      <c r="A128" s="1133" t="s">
        <v>469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470</v>
      </c>
      <c r="X128" s="1135"/>
      <c r="Y128" s="1135"/>
      <c r="Z128" s="1136"/>
      <c r="AA128" s="1137">
        <v>554</v>
      </c>
      <c r="AB128" s="1138"/>
      <c r="AC128" s="1138"/>
      <c r="AD128" s="1138"/>
      <c r="AE128" s="1139"/>
      <c r="AF128" s="1140">
        <v>554</v>
      </c>
      <c r="AG128" s="1138"/>
      <c r="AH128" s="1138"/>
      <c r="AI128" s="1138"/>
      <c r="AJ128" s="1139"/>
      <c r="AK128" s="1140">
        <v>554</v>
      </c>
      <c r="AL128" s="1138"/>
      <c r="AM128" s="1138"/>
      <c r="AN128" s="1138"/>
      <c r="AO128" s="1139"/>
      <c r="AP128" s="1141"/>
      <c r="AQ128" s="1142"/>
      <c r="AR128" s="1142"/>
      <c r="AS128" s="1142"/>
      <c r="AT128" s="1143"/>
      <c r="AU128" s="282"/>
      <c r="AV128" s="282"/>
      <c r="AW128" s="282"/>
      <c r="AX128" s="978" t="s">
        <v>471</v>
      </c>
      <c r="AY128" s="979"/>
      <c r="AZ128" s="979"/>
      <c r="BA128" s="979"/>
      <c r="BB128" s="979"/>
      <c r="BC128" s="979"/>
      <c r="BD128" s="979"/>
      <c r="BE128" s="980"/>
      <c r="BF128" s="1144" t="s">
        <v>126</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472</v>
      </c>
      <c r="CQ128" s="1127"/>
      <c r="CR128" s="1127"/>
      <c r="CS128" s="1127"/>
      <c r="CT128" s="1127"/>
      <c r="CU128" s="1127"/>
      <c r="CV128" s="1127"/>
      <c r="CW128" s="1127"/>
      <c r="CX128" s="1127"/>
      <c r="CY128" s="1127"/>
      <c r="CZ128" s="1127"/>
      <c r="DA128" s="1127"/>
      <c r="DB128" s="1127"/>
      <c r="DC128" s="1127"/>
      <c r="DD128" s="1127"/>
      <c r="DE128" s="1127"/>
      <c r="DF128" s="1128"/>
      <c r="DG128" s="1129" t="s">
        <v>126</v>
      </c>
      <c r="DH128" s="1130"/>
      <c r="DI128" s="1130"/>
      <c r="DJ128" s="1130"/>
      <c r="DK128" s="1130"/>
      <c r="DL128" s="1130" t="s">
        <v>126</v>
      </c>
      <c r="DM128" s="1130"/>
      <c r="DN128" s="1130"/>
      <c r="DO128" s="1130"/>
      <c r="DP128" s="1130"/>
      <c r="DQ128" s="1130" t="s">
        <v>126</v>
      </c>
      <c r="DR128" s="1130"/>
      <c r="DS128" s="1130"/>
      <c r="DT128" s="1130"/>
      <c r="DU128" s="1130"/>
      <c r="DV128" s="1131" t="s">
        <v>126</v>
      </c>
      <c r="DW128" s="1131"/>
      <c r="DX128" s="1131"/>
      <c r="DY128" s="1131"/>
      <c r="DZ128" s="1132"/>
    </row>
    <row r="129" spans="1:131" s="246" customFormat="1" ht="26.25" customHeight="1">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473</v>
      </c>
      <c r="X129" s="1164"/>
      <c r="Y129" s="1164"/>
      <c r="Z129" s="1165"/>
      <c r="AA129" s="1048">
        <v>3617410</v>
      </c>
      <c r="AB129" s="1049"/>
      <c r="AC129" s="1049"/>
      <c r="AD129" s="1049"/>
      <c r="AE129" s="1050"/>
      <c r="AF129" s="1051">
        <v>3600778</v>
      </c>
      <c r="AG129" s="1049"/>
      <c r="AH129" s="1049"/>
      <c r="AI129" s="1049"/>
      <c r="AJ129" s="1050"/>
      <c r="AK129" s="1051">
        <v>3638677</v>
      </c>
      <c r="AL129" s="1049"/>
      <c r="AM129" s="1049"/>
      <c r="AN129" s="1049"/>
      <c r="AO129" s="1050"/>
      <c r="AP129" s="1166"/>
      <c r="AQ129" s="1167"/>
      <c r="AR129" s="1167"/>
      <c r="AS129" s="1167"/>
      <c r="AT129" s="1168"/>
      <c r="AU129" s="284"/>
      <c r="AV129" s="284"/>
      <c r="AW129" s="284"/>
      <c r="AX129" s="1157" t="s">
        <v>474</v>
      </c>
      <c r="AY129" s="1040"/>
      <c r="AZ129" s="1040"/>
      <c r="BA129" s="1040"/>
      <c r="BB129" s="1040"/>
      <c r="BC129" s="1040"/>
      <c r="BD129" s="1040"/>
      <c r="BE129" s="1041"/>
      <c r="BF129" s="1158" t="s">
        <v>126</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475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476</v>
      </c>
      <c r="X130" s="1164"/>
      <c r="Y130" s="1164"/>
      <c r="Z130" s="1165"/>
      <c r="AA130" s="1048">
        <v>446901</v>
      </c>
      <c r="AB130" s="1049"/>
      <c r="AC130" s="1049"/>
      <c r="AD130" s="1049"/>
      <c r="AE130" s="1050"/>
      <c r="AF130" s="1051">
        <v>466925</v>
      </c>
      <c r="AG130" s="1049"/>
      <c r="AH130" s="1049"/>
      <c r="AI130" s="1049"/>
      <c r="AJ130" s="1050"/>
      <c r="AK130" s="1051">
        <v>483983</v>
      </c>
      <c r="AL130" s="1049"/>
      <c r="AM130" s="1049"/>
      <c r="AN130" s="1049"/>
      <c r="AO130" s="1050"/>
      <c r="AP130" s="1166"/>
      <c r="AQ130" s="1167"/>
      <c r="AR130" s="1167"/>
      <c r="AS130" s="1167"/>
      <c r="AT130" s="1168"/>
      <c r="AU130" s="284"/>
      <c r="AV130" s="284"/>
      <c r="AW130" s="284"/>
      <c r="AX130" s="1157" t="s">
        <v>477</v>
      </c>
      <c r="AY130" s="1040"/>
      <c r="AZ130" s="1040"/>
      <c r="BA130" s="1040"/>
      <c r="BB130" s="1040"/>
      <c r="BC130" s="1040"/>
      <c r="BD130" s="1040"/>
      <c r="BE130" s="1041"/>
      <c r="BF130" s="1194">
        <v>10.5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478</v>
      </c>
      <c r="X131" s="1202"/>
      <c r="Y131" s="1202"/>
      <c r="Z131" s="1203"/>
      <c r="AA131" s="1095">
        <v>3170509</v>
      </c>
      <c r="AB131" s="1074"/>
      <c r="AC131" s="1074"/>
      <c r="AD131" s="1074"/>
      <c r="AE131" s="1075"/>
      <c r="AF131" s="1073">
        <v>3133853</v>
      </c>
      <c r="AG131" s="1074"/>
      <c r="AH131" s="1074"/>
      <c r="AI131" s="1074"/>
      <c r="AJ131" s="1075"/>
      <c r="AK131" s="1073">
        <v>3154694</v>
      </c>
      <c r="AL131" s="1074"/>
      <c r="AM131" s="1074"/>
      <c r="AN131" s="1074"/>
      <c r="AO131" s="1075"/>
      <c r="AP131" s="1204"/>
      <c r="AQ131" s="1205"/>
      <c r="AR131" s="1205"/>
      <c r="AS131" s="1205"/>
      <c r="AT131" s="1206"/>
      <c r="AU131" s="284"/>
      <c r="AV131" s="284"/>
      <c r="AW131" s="284"/>
      <c r="AX131" s="1176" t="s">
        <v>479</v>
      </c>
      <c r="AY131" s="1127"/>
      <c r="AZ131" s="1127"/>
      <c r="BA131" s="1127"/>
      <c r="BB131" s="1127"/>
      <c r="BC131" s="1127"/>
      <c r="BD131" s="1127"/>
      <c r="BE131" s="1128"/>
      <c r="BF131" s="1177">
        <v>61.3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480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481</v>
      </c>
      <c r="W132" s="1187"/>
      <c r="X132" s="1187"/>
      <c r="Y132" s="1187"/>
      <c r="Z132" s="1188"/>
      <c r="AA132" s="1189">
        <v>9.5836662189999995</v>
      </c>
      <c r="AB132" s="1190"/>
      <c r="AC132" s="1190"/>
      <c r="AD132" s="1190"/>
      <c r="AE132" s="1191"/>
      <c r="AF132" s="1192">
        <v>10.238387060000001</v>
      </c>
      <c r="AG132" s="1190"/>
      <c r="AH132" s="1190"/>
      <c r="AI132" s="1190"/>
      <c r="AJ132" s="1191"/>
      <c r="AK132" s="1192">
        <v>11.825774539999999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482</v>
      </c>
      <c r="W133" s="1170"/>
      <c r="X133" s="1170"/>
      <c r="Y133" s="1170"/>
      <c r="Z133" s="1171"/>
      <c r="AA133" s="1172">
        <v>9.8000000000000007</v>
      </c>
      <c r="AB133" s="1173"/>
      <c r="AC133" s="1173"/>
      <c r="AD133" s="1173"/>
      <c r="AE133" s="1174"/>
      <c r="AF133" s="1172">
        <v>9.6999999999999993</v>
      </c>
      <c r="AG133" s="1173"/>
      <c r="AH133" s="1173"/>
      <c r="AI133" s="1173"/>
      <c r="AJ133" s="1174"/>
      <c r="AK133" s="1172">
        <v>10.5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fvKHjl++aDxdeRG8xbBHw938UEjoCpK54Zb8lQCgbSaT7q/HEV7Hh4t9MW69BbJSwQ+m17QKqMo4BZBNOYjtYA==" saltValue="TGhfxBoEMqLFpzVtCW8W2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OGSV5HI/7YvmHDIR8bSb9Fo6p08sQom/SpW4Pkoc7HC+QYo0maq+1mPpMl37fiOduG+/EnQ2Rdkb7eTxeUcSYQ==" saltValue="5T0JNJJYwnh2W0X7LX1V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cHZr5saALoOmY6luXFBEqb7ikO7JmfotuyDyO42HZ7mVpAbCqNWw/M+4W3qH/9PGyNOTW+D6J6lJvXiDRg3RZA==" saltValue="IWOahLGTlyRipHsaFJheGA=="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486</v>
      </c>
      <c r="AP7" s="303"/>
      <c r="AQ7" s="304" t="s">
        <v>487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488</v>
      </c>
      <c r="AQ8" s="310" t="s">
        <v>489</v>
      </c>
      <c r="AR8" s="311" t="s">
        <v>490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491</v>
      </c>
      <c r="AL9" s="1213"/>
      <c r="AM9" s="1213"/>
      <c r="AN9" s="1214"/>
      <c r="AO9" s="312">
        <v>915439</v>
      </c>
      <c r="AP9" s="312">
        <v>63807</v>
      </c>
      <c r="AQ9" s="313">
        <v>87631</v>
      </c>
      <c r="AR9" s="314">
        <v>-27.2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492</v>
      </c>
      <c r="AL10" s="1213"/>
      <c r="AM10" s="1213"/>
      <c r="AN10" s="1214"/>
      <c r="AO10" s="315">
        <v>58432</v>
      </c>
      <c r="AP10" s="315">
        <v>4073</v>
      </c>
      <c r="AQ10" s="316">
        <v>8917</v>
      </c>
      <c r="AR10" s="317">
        <v>-54.3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493</v>
      </c>
      <c r="AL11" s="1213"/>
      <c r="AM11" s="1213"/>
      <c r="AN11" s="1214"/>
      <c r="AO11" s="315">
        <v>9935</v>
      </c>
      <c r="AP11" s="315">
        <v>692</v>
      </c>
      <c r="AQ11" s="316">
        <v>14700</v>
      </c>
      <c r="AR11" s="317">
        <v>-95.3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494</v>
      </c>
      <c r="AL12" s="1213"/>
      <c r="AM12" s="1213"/>
      <c r="AN12" s="1214"/>
      <c r="AO12" s="315" t="s">
        <v>495</v>
      </c>
      <c r="AP12" s="315" t="s">
        <v>495</v>
      </c>
      <c r="AQ12" s="316">
        <v>667</v>
      </c>
      <c r="AR12" s="317" t="s">
        <v>495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496</v>
      </c>
      <c r="AL13" s="1213"/>
      <c r="AM13" s="1213"/>
      <c r="AN13" s="1214"/>
      <c r="AO13" s="315" t="s">
        <v>495</v>
      </c>
      <c r="AP13" s="315" t="s">
        <v>495</v>
      </c>
      <c r="AQ13" s="316" t="s">
        <v>495</v>
      </c>
      <c r="AR13" s="317" t="s">
        <v>495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497</v>
      </c>
      <c r="AL14" s="1213"/>
      <c r="AM14" s="1213"/>
      <c r="AN14" s="1214"/>
      <c r="AO14" s="315">
        <v>54750</v>
      </c>
      <c r="AP14" s="315">
        <v>3816</v>
      </c>
      <c r="AQ14" s="316">
        <v>4134</v>
      </c>
      <c r="AR14" s="317">
        <v>-7.7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498</v>
      </c>
      <c r="AL15" s="1213"/>
      <c r="AM15" s="1213"/>
      <c r="AN15" s="1214"/>
      <c r="AO15" s="315">
        <v>4808</v>
      </c>
      <c r="AP15" s="315">
        <v>335</v>
      </c>
      <c r="AQ15" s="316">
        <v>2222</v>
      </c>
      <c r="AR15" s="317">
        <v>-84.9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499</v>
      </c>
      <c r="AL16" s="1216"/>
      <c r="AM16" s="1216"/>
      <c r="AN16" s="1217"/>
      <c r="AO16" s="315">
        <v>-86671</v>
      </c>
      <c r="AP16" s="315">
        <v>-6041</v>
      </c>
      <c r="AQ16" s="316">
        <v>-8178</v>
      </c>
      <c r="AR16" s="317">
        <v>-26.1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956693</v>
      </c>
      <c r="AP17" s="315">
        <v>66682</v>
      </c>
      <c r="AQ17" s="316">
        <v>110093</v>
      </c>
      <c r="AR17" s="317">
        <v>-39.4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501</v>
      </c>
      <c r="AP20" s="323" t="s">
        <v>502</v>
      </c>
      <c r="AQ20" s="324" t="s">
        <v>503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504</v>
      </c>
      <c r="AL21" s="1208"/>
      <c r="AM21" s="1208"/>
      <c r="AN21" s="1209"/>
      <c r="AO21" s="327">
        <v>7.53</v>
      </c>
      <c r="AP21" s="328">
        <v>10.38</v>
      </c>
      <c r="AQ21" s="329">
        <v>-2.85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505</v>
      </c>
      <c r="AL22" s="1208"/>
      <c r="AM22" s="1208"/>
      <c r="AN22" s="1209"/>
      <c r="AO22" s="332">
        <v>94.2</v>
      </c>
      <c r="AP22" s="333">
        <v>96.6</v>
      </c>
      <c r="AQ22" s="334">
        <v>-2.4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506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507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486</v>
      </c>
      <c r="AP30" s="303"/>
      <c r="AQ30" s="304" t="s">
        <v>487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488</v>
      </c>
      <c r="AQ31" s="310" t="s">
        <v>489</v>
      </c>
      <c r="AR31" s="311" t="s">
        <v>490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509</v>
      </c>
      <c r="AL32" s="1224"/>
      <c r="AM32" s="1224"/>
      <c r="AN32" s="1225"/>
      <c r="AO32" s="342">
        <v>698845</v>
      </c>
      <c r="AP32" s="342">
        <v>48710</v>
      </c>
      <c r="AQ32" s="343">
        <v>55141</v>
      </c>
      <c r="AR32" s="344">
        <v>-11.7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510</v>
      </c>
      <c r="AL33" s="1224"/>
      <c r="AM33" s="1224"/>
      <c r="AN33" s="1225"/>
      <c r="AO33" s="342" t="s">
        <v>495</v>
      </c>
      <c r="AP33" s="342" t="s">
        <v>495</v>
      </c>
      <c r="AQ33" s="343" t="s">
        <v>495</v>
      </c>
      <c r="AR33" s="344" t="s">
        <v>495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511</v>
      </c>
      <c r="AL34" s="1224"/>
      <c r="AM34" s="1224"/>
      <c r="AN34" s="1225"/>
      <c r="AO34" s="342" t="s">
        <v>495</v>
      </c>
      <c r="AP34" s="342" t="s">
        <v>495</v>
      </c>
      <c r="AQ34" s="343">
        <v>3</v>
      </c>
      <c r="AR34" s="344" t="s">
        <v>495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512</v>
      </c>
      <c r="AL35" s="1224"/>
      <c r="AM35" s="1224"/>
      <c r="AN35" s="1225"/>
      <c r="AO35" s="342">
        <v>156323</v>
      </c>
      <c r="AP35" s="342">
        <v>10896</v>
      </c>
      <c r="AQ35" s="343">
        <v>21916</v>
      </c>
      <c r="AR35" s="344">
        <v>-50.3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513</v>
      </c>
      <c r="AL36" s="1224"/>
      <c r="AM36" s="1224"/>
      <c r="AN36" s="1225"/>
      <c r="AO36" s="342">
        <v>2436</v>
      </c>
      <c r="AP36" s="342">
        <v>170</v>
      </c>
      <c r="AQ36" s="343">
        <v>3784</v>
      </c>
      <c r="AR36" s="344">
        <v>-95.5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514</v>
      </c>
      <c r="AL37" s="1224"/>
      <c r="AM37" s="1224"/>
      <c r="AN37" s="1225"/>
      <c r="AO37" s="342" t="s">
        <v>495</v>
      </c>
      <c r="AP37" s="342" t="s">
        <v>495</v>
      </c>
      <c r="AQ37" s="343">
        <v>1115</v>
      </c>
      <c r="AR37" s="344" t="s">
        <v>495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515</v>
      </c>
      <c r="AL38" s="1227"/>
      <c r="AM38" s="1227"/>
      <c r="AN38" s="1228"/>
      <c r="AO38" s="345" t="s">
        <v>495</v>
      </c>
      <c r="AP38" s="345" t="s">
        <v>495</v>
      </c>
      <c r="AQ38" s="346">
        <v>2</v>
      </c>
      <c r="AR38" s="334" t="s">
        <v>495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516</v>
      </c>
      <c r="AL39" s="1227"/>
      <c r="AM39" s="1227"/>
      <c r="AN39" s="1228"/>
      <c r="AO39" s="342">
        <v>-554</v>
      </c>
      <c r="AP39" s="342">
        <v>-39</v>
      </c>
      <c r="AQ39" s="343">
        <v>-1435</v>
      </c>
      <c r="AR39" s="344">
        <v>-97.3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517</v>
      </c>
      <c r="AL40" s="1224"/>
      <c r="AM40" s="1224"/>
      <c r="AN40" s="1225"/>
      <c r="AO40" s="342">
        <v>-483983</v>
      </c>
      <c r="AP40" s="342">
        <v>-33734</v>
      </c>
      <c r="AQ40" s="343">
        <v>-54229</v>
      </c>
      <c r="AR40" s="344">
        <v>-37.799999999999997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295</v>
      </c>
      <c r="AL41" s="1230"/>
      <c r="AM41" s="1230"/>
      <c r="AN41" s="1231"/>
      <c r="AO41" s="342">
        <v>373067</v>
      </c>
      <c r="AP41" s="342">
        <v>26003</v>
      </c>
      <c r="AQ41" s="343">
        <v>26298</v>
      </c>
      <c r="AR41" s="344">
        <v>-1.1000000000000001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519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486</v>
      </c>
      <c r="AN49" s="1220" t="s">
        <v>521</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522</v>
      </c>
      <c r="AO50" s="359" t="s">
        <v>523</v>
      </c>
      <c r="AP50" s="360" t="s">
        <v>524</v>
      </c>
      <c r="AQ50" s="361" t="s">
        <v>525</v>
      </c>
      <c r="AR50" s="362" t="s">
        <v>526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527</v>
      </c>
      <c r="AL51" s="355"/>
      <c r="AM51" s="363">
        <v>2830134</v>
      </c>
      <c r="AN51" s="364">
        <v>190197</v>
      </c>
      <c r="AO51" s="365">
        <v>132.80000000000001</v>
      </c>
      <c r="AP51" s="366">
        <v>85205</v>
      </c>
      <c r="AQ51" s="367">
        <v>14.5</v>
      </c>
      <c r="AR51" s="368">
        <v>118.3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528</v>
      </c>
      <c r="AM52" s="371">
        <v>290773</v>
      </c>
      <c r="AN52" s="372">
        <v>19541</v>
      </c>
      <c r="AO52" s="373">
        <v>115.7</v>
      </c>
      <c r="AP52" s="374">
        <v>38847</v>
      </c>
      <c r="AQ52" s="375">
        <v>13.7</v>
      </c>
      <c r="AR52" s="376">
        <v>102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529</v>
      </c>
      <c r="AL53" s="355"/>
      <c r="AM53" s="363">
        <v>851029</v>
      </c>
      <c r="AN53" s="364">
        <v>57748</v>
      </c>
      <c r="AO53" s="365">
        <v>-69.599999999999994</v>
      </c>
      <c r="AP53" s="366">
        <v>106092</v>
      </c>
      <c r="AQ53" s="367">
        <v>24.5</v>
      </c>
      <c r="AR53" s="368">
        <v>-94.1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528</v>
      </c>
      <c r="AM54" s="371">
        <v>532270</v>
      </c>
      <c r="AN54" s="372">
        <v>36118</v>
      </c>
      <c r="AO54" s="373">
        <v>84.8</v>
      </c>
      <c r="AP54" s="374">
        <v>44299</v>
      </c>
      <c r="AQ54" s="375">
        <v>14</v>
      </c>
      <c r="AR54" s="376">
        <v>70.8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530</v>
      </c>
      <c r="AL55" s="355"/>
      <c r="AM55" s="363">
        <v>599906</v>
      </c>
      <c r="AN55" s="364">
        <v>40935</v>
      </c>
      <c r="AO55" s="365">
        <v>-29.1</v>
      </c>
      <c r="AP55" s="366">
        <v>78903</v>
      </c>
      <c r="AQ55" s="367">
        <v>-25.6</v>
      </c>
      <c r="AR55" s="368">
        <v>-3.5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528</v>
      </c>
      <c r="AM56" s="371">
        <v>268849</v>
      </c>
      <c r="AN56" s="372">
        <v>18345</v>
      </c>
      <c r="AO56" s="373">
        <v>-49.2</v>
      </c>
      <c r="AP56" s="374">
        <v>49201</v>
      </c>
      <c r="AQ56" s="375">
        <v>11.1</v>
      </c>
      <c r="AR56" s="376">
        <v>-60.3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531</v>
      </c>
      <c r="AL57" s="355"/>
      <c r="AM57" s="363">
        <v>241193</v>
      </c>
      <c r="AN57" s="364">
        <v>16610</v>
      </c>
      <c r="AO57" s="365">
        <v>-59.4</v>
      </c>
      <c r="AP57" s="366">
        <v>82993</v>
      </c>
      <c r="AQ57" s="367">
        <v>5.2</v>
      </c>
      <c r="AR57" s="368">
        <v>-64.599999999999994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528</v>
      </c>
      <c r="AM58" s="371">
        <v>78268</v>
      </c>
      <c r="AN58" s="372">
        <v>5390</v>
      </c>
      <c r="AO58" s="373">
        <v>-70.599999999999994</v>
      </c>
      <c r="AP58" s="374">
        <v>46787</v>
      </c>
      <c r="AQ58" s="375">
        <v>-4.9000000000000004</v>
      </c>
      <c r="AR58" s="376">
        <v>-65.7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532</v>
      </c>
      <c r="AL59" s="355"/>
      <c r="AM59" s="363">
        <v>167461</v>
      </c>
      <c r="AN59" s="364">
        <v>11672</v>
      </c>
      <c r="AO59" s="365">
        <v>-29.7</v>
      </c>
      <c r="AP59" s="366">
        <v>108252</v>
      </c>
      <c r="AQ59" s="367">
        <v>30.4</v>
      </c>
      <c r="AR59" s="368">
        <v>-60.1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528</v>
      </c>
      <c r="AM60" s="371">
        <v>83450</v>
      </c>
      <c r="AN60" s="372">
        <v>5817</v>
      </c>
      <c r="AO60" s="373">
        <v>7.9</v>
      </c>
      <c r="AP60" s="374">
        <v>50321</v>
      </c>
      <c r="AQ60" s="375">
        <v>7.6</v>
      </c>
      <c r="AR60" s="376">
        <v>0.3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533</v>
      </c>
      <c r="AL61" s="377"/>
      <c r="AM61" s="378">
        <v>937945</v>
      </c>
      <c r="AN61" s="379">
        <v>63432</v>
      </c>
      <c r="AO61" s="380">
        <v>-11</v>
      </c>
      <c r="AP61" s="381">
        <v>92289</v>
      </c>
      <c r="AQ61" s="382">
        <v>9.8000000000000007</v>
      </c>
      <c r="AR61" s="368">
        <v>-20.8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528</v>
      </c>
      <c r="AM62" s="371">
        <v>250722</v>
      </c>
      <c r="AN62" s="372">
        <v>17042</v>
      </c>
      <c r="AO62" s="373">
        <v>17.7</v>
      </c>
      <c r="AP62" s="374">
        <v>45891</v>
      </c>
      <c r="AQ62" s="375">
        <v>8.3000000000000007</v>
      </c>
      <c r="AR62" s="376">
        <v>9.4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6HPkzDCwWmwd9Hr0P/RtA5cywuQCZh/1Xl/mUDtjUpRI5xQRAfDDgU3Ski3GnTdrbbkPFTQipN6B/WznZlspmg==" saltValue="it7UjdmIsSFM1ZAOUX0f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a9Grw+LecQDcB7jgnKn6JeW8pYmNap2kXT4WPxKSwbk+rCm6bj0n+TZb+aE01n/aH5v/y4gOeOuW2uDmAIAdw==" saltValue="iHoLNmtOnJCvLVXRk37O8Q=="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536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Ia3pwA3G9jANcKokp9hbEGPtzUQpLR7hurZ0k/tnUNZjmlh4COz9y2MnLc2tR7J18DruWfLQVVry76Ya3D2bA==" saltValue="E39VwEN+9q/AjVHNvT9BKA=="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537</v>
      </c>
      <c r="G46" s="8" t="s">
        <v>538</v>
      </c>
      <c r="H46" s="8" t="s">
        <v>539</v>
      </c>
      <c r="I46" s="8" t="s">
        <v>540</v>
      </c>
      <c r="J46" s="9" t="s">
        <v>541</v>
      </c>
    </row>
    <row r="47" spans="2:10" ht="57.75" customHeight="1">
      <c r="B47" s="10"/>
      <c r="C47" s="1232" t="s">
        <v>3</v>
      </c>
      <c r="D47" s="1232"/>
      <c r="E47" s="1233"/>
      <c r="F47" s="11">
        <v>11.74</v>
      </c>
      <c r="G47" s="12">
        <v>12.77</v>
      </c>
      <c r="H47" s="12">
        <v>13.91</v>
      </c>
      <c r="I47" s="12">
        <v>11.48</v>
      </c>
      <c r="J47" s="13">
        <v>17.8</v>
      </c>
    </row>
    <row r="48" spans="2:10" ht="57.75" customHeight="1">
      <c r="B48" s="14"/>
      <c r="C48" s="1234" t="s">
        <v>4</v>
      </c>
      <c r="D48" s="1234"/>
      <c r="E48" s="1235"/>
      <c r="F48" s="15">
        <v>7.61</v>
      </c>
      <c r="G48" s="16">
        <v>7.12</v>
      </c>
      <c r="H48" s="16">
        <v>5.08</v>
      </c>
      <c r="I48" s="16">
        <v>4.53</v>
      </c>
      <c r="J48" s="17">
        <v>3.78</v>
      </c>
    </row>
    <row r="49" spans="2:10" ht="57.75" customHeight="1" thickBot="1">
      <c r="B49" s="18"/>
      <c r="C49" s="1236" t="s">
        <v>5</v>
      </c>
      <c r="D49" s="1236"/>
      <c r="E49" s="1237"/>
      <c r="F49" s="19" t="s">
        <v>542</v>
      </c>
      <c r="G49" s="20">
        <v>1.52</v>
      </c>
      <c r="H49" s="20" t="s">
        <v>543</v>
      </c>
      <c r="I49" s="20" t="s">
        <v>544</v>
      </c>
      <c r="J49" s="21">
        <v>5.74</v>
      </c>
    </row>
    <row r="50" spans="2:10" ht="13.5" customHeight="1"/>
    <row r="51" spans="2:10" ht="13.5" hidden="1" customHeight="1"/>
    <row r="52" spans="2:10" ht="13.5" hidden="1" customHeight="1"/>
    <row r="53" spans="2:10" ht="13.5" hidden="1" customHeight="1"/>
  </sheetData>
  <sheetProtection algorithmName="SHA-512" hashValue="fgPlIN5/OeYK5SSdWn7ytTKR3K0tnjBo5Pqg2xu4chunp9IizSGXKJqWZwZgcgAeubxVdmWtEIpa4AqazCcSew==" saltValue="AMU4BioX13lDwDXQk6iB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2020-10-01T06:26:31Z</dcterms:modified>
</cp:coreProperties>
</file>