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tabRatio="707" activeTab="1"/>
  </bookViews>
  <sheets>
    <sheet name="取引額表" sheetId="1" r:id="rId1"/>
    <sheet name="投入係数表" sheetId="2" r:id="rId2"/>
    <sheet name="逆行列係数表" sheetId="3" r:id="rId3"/>
    <sheet name="逆行列係数表 (2)" sheetId="4" r:id="rId4"/>
    <sheet name="最終需要項目別生産誘発" sheetId="5" r:id="rId5"/>
    <sheet name="最終需要項目別粗付加価値誘発" sheetId="6" r:id="rId6"/>
    <sheet name="最終需要項目別移輸入誘発" sheetId="7" r:id="rId7"/>
    <sheet name="各種係数" sheetId="8" r:id="rId8"/>
  </sheets>
  <definedNames/>
  <calcPr fullCalcOnLoad="1"/>
</workbook>
</file>

<file path=xl/sharedStrings.xml><?xml version="1.0" encoding="utf-8"?>
<sst xmlns="http://schemas.openxmlformats.org/spreadsheetml/2006/main" count="1322" uniqueCount="124">
  <si>
    <r>
      <t>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部門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</si>
  <si>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</si>
  <si>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</si>
  <si>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</si>
  <si>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</si>
  <si>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</si>
  <si>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</si>
  <si>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</si>
  <si>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</si>
  <si>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</si>
  <si>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</si>
  <si>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</si>
  <si>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</si>
  <si>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</si>
  <si>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</si>
  <si>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</si>
  <si>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</si>
  <si>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</si>
  <si>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</si>
  <si>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</si>
  <si>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</si>
  <si>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</si>
  <si>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</si>
  <si>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</si>
  <si>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</si>
  <si>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</si>
  <si>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</si>
  <si>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</si>
  <si>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</si>
  <si>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</si>
  <si>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</si>
  <si>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</si>
  <si>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</si>
  <si>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</si>
  <si>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農林水産業</t>
  </si>
  <si>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</si>
  <si>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</si>
  <si>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</si>
  <si>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</si>
  <si>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</si>
  <si>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</si>
  <si>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</si>
  <si>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</si>
  <si>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</si>
  <si>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</si>
  <si>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</si>
  <si>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電気機器</t>
  </si>
  <si>
    <t>輸送機器</t>
  </si>
  <si>
    <t>精密機械</t>
  </si>
  <si>
    <t>その他の製造工業製品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</si>
  <si>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</si>
  <si>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</si>
  <si>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</si>
  <si>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</si>
  <si>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</si>
  <si>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</si>
  <si>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</si>
  <si>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</si>
  <si>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</si>
  <si>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</si>
  <si>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医療・保健・社会保障・介護</t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</si>
  <si>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</si>
  <si>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</si>
  <si>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</si>
  <si>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</si>
  <si>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</si>
  <si>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</si>
  <si>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</si>
  <si>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民間消費支出</t>
  </si>
  <si>
    <t>一般政府消費支出</t>
  </si>
  <si>
    <t>県内総固定資本形成（公的）</t>
  </si>
  <si>
    <t>県内総固定資本形成民間）</t>
  </si>
  <si>
    <t>在庫純増</t>
  </si>
  <si>
    <t>県内最終需要計</t>
  </si>
  <si>
    <t>県内需要合計</t>
  </si>
  <si>
    <t>移輸出</t>
  </si>
  <si>
    <t>最終需要計</t>
  </si>
  <si>
    <t>需要合計</t>
  </si>
  <si>
    <t>移輸入</t>
  </si>
  <si>
    <t>最終需要部門計</t>
  </si>
  <si>
    <t>県内生産額</t>
  </si>
  <si>
    <t>家計外消費支出（行）</t>
  </si>
  <si>
    <t>雇用者所得</t>
  </si>
  <si>
    <t>営業余剰</t>
  </si>
  <si>
    <t>資本減耗引当</t>
  </si>
  <si>
    <t>間接税（除関税・輸入品商品税）</t>
  </si>
  <si>
    <t>（控除）経常補助金</t>
  </si>
  <si>
    <t>粗付加価値部門計</t>
  </si>
  <si>
    <t>単位：百万円</t>
  </si>
  <si>
    <t>列和</t>
  </si>
  <si>
    <t>（参考）</t>
  </si>
  <si>
    <t>影響力係数</t>
  </si>
  <si>
    <t>行和</t>
  </si>
  <si>
    <t>感応度係数</t>
  </si>
  <si>
    <t>最終需要項目別生産誘発額</t>
  </si>
  <si>
    <t>家計外
消費支出</t>
  </si>
  <si>
    <t>民間
消費支出</t>
  </si>
  <si>
    <t>一般政府
消費支出</t>
  </si>
  <si>
    <t>県内総固定
資本形成
（公的）</t>
  </si>
  <si>
    <t>県内総固定
資本形成
（民間）</t>
  </si>
  <si>
    <t>合計</t>
  </si>
  <si>
    <t>電気機械</t>
  </si>
  <si>
    <t>輸送機械</t>
  </si>
  <si>
    <t>最終需要項目別生産誘発係数</t>
  </si>
  <si>
    <t>平均</t>
  </si>
  <si>
    <t>最終需要項目別生産誘発依存度</t>
  </si>
  <si>
    <r>
      <t>H</t>
    </r>
    <r>
      <rPr>
        <sz val="11"/>
        <rFont val="ＭＳ Ｐゴシック"/>
        <family val="3"/>
      </rPr>
      <t>12</t>
    </r>
  </si>
  <si>
    <t>最終需要項目別移輸入誘発額</t>
  </si>
  <si>
    <t>最終需要項目別移輸入誘発係数</t>
  </si>
  <si>
    <t>最終需要項目別移輸入誘発依存度</t>
  </si>
  <si>
    <r>
      <t>H</t>
    </r>
    <r>
      <rPr>
        <sz val="11"/>
        <rFont val="ＭＳ Ｐゴシック"/>
        <family val="3"/>
      </rPr>
      <t>12</t>
    </r>
  </si>
  <si>
    <t>最終需要項目別粗付加価値誘発額</t>
  </si>
  <si>
    <t>最終需要項目別粗付加価値誘発係数</t>
  </si>
  <si>
    <t>最終需要項目別粗付加価値誘発依存度</t>
  </si>
  <si>
    <r>
      <t>H</t>
    </r>
    <r>
      <rPr>
        <sz val="11"/>
        <rFont val="ＭＳ Ｐゴシック"/>
        <family val="3"/>
      </rPr>
      <t>12</t>
    </r>
  </si>
  <si>
    <t>総合移輸入係数</t>
  </si>
  <si>
    <t>総合粗付加価値係数</t>
  </si>
  <si>
    <t>移輸入係数</t>
  </si>
  <si>
    <t>移輸入品投入係数</t>
  </si>
  <si>
    <t>移輸出を除く最終需要に係る係数</t>
  </si>
  <si>
    <t>移輸出に係る係数</t>
  </si>
  <si>
    <t>封鎖型</t>
  </si>
  <si>
    <t>消費転換率</t>
  </si>
  <si>
    <t>地方振興券使用率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</si>
</sst>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0000_ ;[Red]\-0.000000\ "/>
    <numFmt numFmtId="178" formatCode="0.000000_ "/>
    <numFmt numFmtId="179" formatCode="#,##0.0_ ;[Red]\-#,##0.0\ "/>
    <numFmt numFmtId="180" formatCode="#,##0.00_ ;[Red]\-#,##0.00\ "/>
    <numFmt numFmtId="181" formatCode="#,##0.000_ ;[Red]\-#,##0.000\ "/>
    <numFmt numFmtId="182" formatCode="#,##0.0000_ ;[Red]\-#,##0.0000\ "/>
    <numFmt numFmtId="183" formatCode="#,##0.00000_ ;[Red]\-#,##0.00000\ "/>
    <numFmt numFmtId="184" formatCode="#,##0.000000_ ;[Red]\-#,##0.000000\ "/>
    <numFmt numFmtId="185" formatCode="#,##0.0000000_ ;[Red]\-#,##0.0000000\ "/>
    <numFmt numFmtId="186" formatCode="0.00000_ "/>
    <numFmt numFmtId="187" formatCode="0.0_ "/>
    <numFmt numFmtId="188" formatCode="0.00_ "/>
    <numFmt numFmtId="189" formatCode="0.000_ "/>
    <numFmt numFmtId="190" formatCode="0.0000_ "/>
    <numFmt numFmtId="191" formatCode="0.0%"/>
    <numFmt numFmtId="192" formatCode="0.0000_ ;[Red]\-0.0000\ "/>
    <numFmt numFmtId="193" formatCode="0.00_ ;[Red]\-0.00\ "/>
    <numFmt numFmtId="194" formatCode="0.000_ ;[Red]\-0.000\ "/>
    <numFmt numFmtId="195" formatCode="0.0_ ;[Red]\-0.0\ "/>
    <numFmt numFmtId="196" formatCode="#,,"/>
    <numFmt numFmtId="197" formatCode="#,##0_ "/>
    <numFmt numFmtId="198" formatCode="0.0000000_ "/>
    <numFmt numFmtId="199" formatCode="0.0000%"/>
    <numFmt numFmtId="200" formatCode="#,##0_);[Red]\(#,##0\)"/>
    <numFmt numFmtId="201" formatCode="&quot;-&quot;0.#"/>
    <numFmt numFmtId="202" formatCode="&quot;-&quot;0.#&quot; &quot;"/>
    <numFmt numFmtId="203" formatCode="&quot;-&quot;#,###&quot; &quot;"/>
    <numFmt numFmtId="204" formatCode="0_ "/>
    <numFmt numFmtId="205" formatCode="0_ ;[Red]\-0\ "/>
    <numFmt numFmtId="206" formatCode="#,##0.0_ "/>
    <numFmt numFmtId="207" formatCode="0.00000_ ;[Red]\-0.00000\ "/>
    <numFmt numFmtId="208" formatCode="#,##0.00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20" applyFont="1" applyFill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20" applyFont="1" applyFill="1" applyBorder="1" applyAlignment="1">
      <alignment vertical="top" wrapText="1"/>
      <protection/>
    </xf>
    <xf numFmtId="177" fontId="0" fillId="2" borderId="1" xfId="0" applyNumberFormat="1" applyFill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2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9" xfId="20" applyFont="1" applyFill="1" applyBorder="1">
      <alignment/>
      <protection/>
    </xf>
    <xf numFmtId="0" fontId="0" fillId="0" borderId="10" xfId="20" applyFont="1" applyFill="1" applyBorder="1">
      <alignment/>
      <protection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20" applyFont="1" applyFill="1" applyBorder="1" applyAlignment="1">
      <alignment vertical="top" wrapText="1"/>
      <protection/>
    </xf>
    <xf numFmtId="0" fontId="0" fillId="0" borderId="14" xfId="20" applyFont="1" applyFill="1" applyBorder="1" applyAlignment="1">
      <alignment vertical="top" wrapText="1"/>
      <protection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2" borderId="18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2" borderId="22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0" fillId="2" borderId="0" xfId="0" applyNumberFormat="1" applyFill="1" applyBorder="1" applyAlignment="1">
      <alignment vertical="center"/>
    </xf>
    <xf numFmtId="184" fontId="0" fillId="2" borderId="18" xfId="0" applyNumberFormat="1" applyFill="1" applyBorder="1" applyAlignment="1">
      <alignment vertical="center"/>
    </xf>
    <xf numFmtId="184" fontId="0" fillId="2" borderId="22" xfId="0" applyNumberFormat="1" applyFill="1" applyBorder="1" applyAlignment="1">
      <alignment vertical="center"/>
    </xf>
    <xf numFmtId="184" fontId="0" fillId="2" borderId="11" xfId="0" applyNumberFormat="1" applyFill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2" borderId="17" xfId="0" applyNumberFormat="1" applyFill="1" applyBorder="1" applyAlignment="1">
      <alignment vertical="center"/>
    </xf>
    <xf numFmtId="184" fontId="0" fillId="0" borderId="20" xfId="0" applyNumberFormat="1" applyBorder="1" applyAlignment="1">
      <alignment vertical="center"/>
    </xf>
    <xf numFmtId="0" fontId="0" fillId="0" borderId="20" xfId="20" applyFont="1" applyFill="1" applyBorder="1" applyAlignment="1">
      <alignment vertical="top" wrapText="1"/>
      <protection/>
    </xf>
    <xf numFmtId="0" fontId="0" fillId="0" borderId="22" xfId="20" applyFont="1" applyFill="1" applyBorder="1" applyAlignment="1">
      <alignment vertical="top" wrapText="1"/>
      <protection/>
    </xf>
    <xf numFmtId="0" fontId="2" fillId="0" borderId="22" xfId="0" applyFont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0" fillId="0" borderId="21" xfId="20" applyFont="1" applyFill="1" applyBorder="1" applyAlignment="1">
      <alignment vertical="top" wrapText="1"/>
      <protection/>
    </xf>
    <xf numFmtId="0" fontId="2" fillId="0" borderId="1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2" xfId="0" applyFill="1" applyBorder="1" applyAlignment="1">
      <alignment horizontal="centerContinuous" vertical="center" wrapText="1"/>
    </xf>
    <xf numFmtId="0" fontId="0" fillId="0" borderId="20" xfId="0" applyFill="1" applyBorder="1" applyAlignment="1">
      <alignment horizontal="centerContinuous" vertical="center" wrapText="1"/>
    </xf>
    <xf numFmtId="176" fontId="0" fillId="0" borderId="21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208" fontId="0" fillId="0" borderId="9" xfId="0" applyNumberFormat="1" applyBorder="1" applyAlignment="1">
      <alignment vertical="center"/>
    </xf>
    <xf numFmtId="208" fontId="0" fillId="0" borderId="17" xfId="0" applyNumberFormat="1" applyBorder="1" applyAlignment="1">
      <alignment vertical="center"/>
    </xf>
    <xf numFmtId="208" fontId="0" fillId="0" borderId="11" xfId="0" applyNumberFormat="1" applyBorder="1" applyAlignment="1">
      <alignment vertical="center"/>
    </xf>
    <xf numFmtId="208" fontId="0" fillId="0" borderId="0" xfId="0" applyNumberFormat="1" applyBorder="1" applyAlignment="1">
      <alignment vertical="center"/>
    </xf>
    <xf numFmtId="208" fontId="0" fillId="0" borderId="10" xfId="0" applyNumberFormat="1" applyBorder="1" applyAlignment="1">
      <alignment vertical="center"/>
    </xf>
    <xf numFmtId="208" fontId="0" fillId="0" borderId="19" xfId="0" applyNumberFormat="1" applyBorder="1" applyAlignment="1">
      <alignment vertical="center"/>
    </xf>
    <xf numFmtId="208" fontId="0" fillId="0" borderId="20" xfId="0" applyNumberFormat="1" applyBorder="1" applyAlignment="1">
      <alignment vertical="center"/>
    </xf>
    <xf numFmtId="208" fontId="0" fillId="0" borderId="22" xfId="0" applyNumberFormat="1" applyBorder="1" applyAlignment="1">
      <alignment vertical="center"/>
    </xf>
    <xf numFmtId="208" fontId="0" fillId="0" borderId="21" xfId="0" applyNumberFormat="1" applyBorder="1" applyAlignment="1">
      <alignment vertical="center"/>
    </xf>
    <xf numFmtId="38" fontId="0" fillId="0" borderId="0" xfId="16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１２年全国表（速報）基本分類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44"/>
  <sheetViews>
    <sheetView workbookViewId="0" topLeftCell="AR1">
      <selection activeCell="D4" sqref="D4:AX45"/>
    </sheetView>
  </sheetViews>
  <sheetFormatPr defaultColWidth="9.00390625" defaultRowHeight="13.5"/>
  <cols>
    <col min="2" max="2" width="3.50390625" style="0" bestFit="1" customWidth="1"/>
    <col min="3" max="3" width="28.875" style="0" bestFit="1" customWidth="1"/>
    <col min="4" max="15" width="9.125" style="0" bestFit="1" customWidth="1"/>
    <col min="16" max="16" width="9.875" style="0" bestFit="1" customWidth="1"/>
    <col min="17" max="35" width="9.125" style="0" bestFit="1" customWidth="1"/>
    <col min="36" max="36" width="9.875" style="0" bestFit="1" customWidth="1"/>
    <col min="37" max="37" width="9.125" style="0" bestFit="1" customWidth="1"/>
    <col min="38" max="38" width="9.875" style="0" bestFit="1" customWidth="1"/>
    <col min="39" max="42" width="9.125" style="0" bestFit="1" customWidth="1"/>
    <col min="43" max="43" width="9.875" style="0" bestFit="1" customWidth="1"/>
    <col min="44" max="44" width="12.25390625" style="0" customWidth="1"/>
    <col min="45" max="46" width="9.875" style="0" bestFit="1" customWidth="1"/>
    <col min="47" max="48" width="11.00390625" style="0" bestFit="1" customWidth="1"/>
    <col min="49" max="50" width="9.875" style="0" bestFit="1" customWidth="1"/>
  </cols>
  <sheetData>
    <row r="1" ht="13.5">
      <c r="AX1" s="2" t="s">
        <v>88</v>
      </c>
    </row>
    <row r="2" spans="2:50" ht="13.5">
      <c r="B2" s="24" t="s">
        <v>0</v>
      </c>
      <c r="C2" s="25"/>
      <c r="D2" s="26" t="s">
        <v>1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15</v>
      </c>
      <c r="S2" s="27" t="s">
        <v>16</v>
      </c>
      <c r="T2" s="27" t="s">
        <v>17</v>
      </c>
      <c r="U2" s="27" t="s">
        <v>18</v>
      </c>
      <c r="V2" s="27" t="s">
        <v>19</v>
      </c>
      <c r="W2" s="27" t="s">
        <v>20</v>
      </c>
      <c r="X2" s="27" t="s">
        <v>21</v>
      </c>
      <c r="Y2" s="27" t="s">
        <v>22</v>
      </c>
      <c r="Z2" s="27" t="s">
        <v>23</v>
      </c>
      <c r="AA2" s="27" t="s">
        <v>24</v>
      </c>
      <c r="AB2" s="27" t="s">
        <v>25</v>
      </c>
      <c r="AC2" s="27" t="s">
        <v>26</v>
      </c>
      <c r="AD2" s="27" t="s">
        <v>27</v>
      </c>
      <c r="AE2" s="27" t="s">
        <v>28</v>
      </c>
      <c r="AF2" s="27" t="s">
        <v>29</v>
      </c>
      <c r="AG2" s="27" t="s">
        <v>30</v>
      </c>
      <c r="AH2" s="27" t="s">
        <v>31</v>
      </c>
      <c r="AI2" s="27" t="s">
        <v>32</v>
      </c>
      <c r="AJ2" s="28" t="s">
        <v>33</v>
      </c>
      <c r="AK2" s="27">
        <v>35</v>
      </c>
      <c r="AL2" s="27">
        <v>36</v>
      </c>
      <c r="AM2" s="27">
        <v>37</v>
      </c>
      <c r="AN2" s="27">
        <v>38</v>
      </c>
      <c r="AO2" s="27">
        <v>39</v>
      </c>
      <c r="AP2" s="27">
        <v>40</v>
      </c>
      <c r="AQ2" s="28">
        <v>41</v>
      </c>
      <c r="AR2" s="28">
        <v>42</v>
      </c>
      <c r="AS2" s="27">
        <v>45</v>
      </c>
      <c r="AT2" s="28">
        <v>46</v>
      </c>
      <c r="AU2" s="28">
        <v>47</v>
      </c>
      <c r="AV2" s="27">
        <v>51</v>
      </c>
      <c r="AW2" s="28">
        <v>52</v>
      </c>
      <c r="AX2" s="28">
        <v>55</v>
      </c>
    </row>
    <row r="3" spans="2:50" ht="13.5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2" t="s">
        <v>40</v>
      </c>
      <c r="K3" s="32" t="s">
        <v>41</v>
      </c>
      <c r="L3" s="32" t="s">
        <v>42</v>
      </c>
      <c r="M3" s="32" t="s">
        <v>43</v>
      </c>
      <c r="N3" s="32" t="s">
        <v>44</v>
      </c>
      <c r="O3" s="32" t="s">
        <v>45</v>
      </c>
      <c r="P3" s="32" t="s">
        <v>46</v>
      </c>
      <c r="Q3" s="32" t="s">
        <v>47</v>
      </c>
      <c r="R3" s="32" t="s">
        <v>48</v>
      </c>
      <c r="S3" s="32" t="s">
        <v>49</v>
      </c>
      <c r="T3" s="32" t="s">
        <v>50</v>
      </c>
      <c r="U3" s="32" t="s">
        <v>51</v>
      </c>
      <c r="V3" s="32" t="s">
        <v>52</v>
      </c>
      <c r="W3" s="32" t="s">
        <v>53</v>
      </c>
      <c r="X3" s="32" t="s">
        <v>54</v>
      </c>
      <c r="Y3" s="32" t="s">
        <v>55</v>
      </c>
      <c r="Z3" s="32" t="s">
        <v>56</v>
      </c>
      <c r="AA3" s="32" t="s">
        <v>57</v>
      </c>
      <c r="AB3" s="32" t="s">
        <v>58</v>
      </c>
      <c r="AC3" s="32" t="s">
        <v>59</v>
      </c>
      <c r="AD3" s="32" t="s">
        <v>60</v>
      </c>
      <c r="AE3" s="32" t="s">
        <v>61</v>
      </c>
      <c r="AF3" s="32" t="s">
        <v>62</v>
      </c>
      <c r="AG3" s="32" t="s">
        <v>63</v>
      </c>
      <c r="AH3" s="32" t="s">
        <v>64</v>
      </c>
      <c r="AI3" s="32" t="s">
        <v>65</v>
      </c>
      <c r="AJ3" s="33" t="s">
        <v>66</v>
      </c>
      <c r="AK3" s="32" t="s">
        <v>67</v>
      </c>
      <c r="AL3" s="32" t="s">
        <v>68</v>
      </c>
      <c r="AM3" s="32" t="s">
        <v>69</v>
      </c>
      <c r="AN3" s="32" t="s">
        <v>70</v>
      </c>
      <c r="AO3" s="32" t="s">
        <v>71</v>
      </c>
      <c r="AP3" s="32" t="s">
        <v>72</v>
      </c>
      <c r="AQ3" s="33" t="s">
        <v>73</v>
      </c>
      <c r="AR3" s="33" t="s">
        <v>74</v>
      </c>
      <c r="AS3" s="32" t="s">
        <v>75</v>
      </c>
      <c r="AT3" s="33" t="s">
        <v>76</v>
      </c>
      <c r="AU3" s="33" t="s">
        <v>77</v>
      </c>
      <c r="AV3" s="32" t="s">
        <v>78</v>
      </c>
      <c r="AW3" s="33" t="s">
        <v>79</v>
      </c>
      <c r="AX3" s="33" t="s">
        <v>80</v>
      </c>
    </row>
    <row r="4" spans="2:50" ht="13.5">
      <c r="B4" s="34" t="s">
        <v>1</v>
      </c>
      <c r="C4" s="35" t="s">
        <v>34</v>
      </c>
      <c r="D4" s="36">
        <v>33921</v>
      </c>
      <c r="E4" s="37">
        <v>3</v>
      </c>
      <c r="F4" s="36">
        <v>77502</v>
      </c>
      <c r="G4" s="36">
        <v>539</v>
      </c>
      <c r="H4" s="36">
        <v>8734</v>
      </c>
      <c r="I4" s="36">
        <v>607</v>
      </c>
      <c r="J4" s="36">
        <v>6</v>
      </c>
      <c r="K4" s="36">
        <v>0</v>
      </c>
      <c r="L4" s="36">
        <v>0</v>
      </c>
      <c r="M4" s="36">
        <v>2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1588</v>
      </c>
      <c r="T4" s="37">
        <v>1628</v>
      </c>
      <c r="U4" s="36">
        <v>0</v>
      </c>
      <c r="V4" s="36">
        <v>0</v>
      </c>
      <c r="W4" s="37">
        <v>92</v>
      </c>
      <c r="X4" s="36">
        <v>0</v>
      </c>
      <c r="Y4" s="37">
        <v>0</v>
      </c>
      <c r="Z4" s="36">
        <v>3</v>
      </c>
      <c r="AA4" s="37">
        <v>0</v>
      </c>
      <c r="AB4" s="36">
        <v>22</v>
      </c>
      <c r="AC4" s="37">
        <v>246</v>
      </c>
      <c r="AD4" s="37">
        <v>1682</v>
      </c>
      <c r="AE4" s="37">
        <v>92</v>
      </c>
      <c r="AF4" s="37">
        <v>3</v>
      </c>
      <c r="AG4" s="37">
        <v>8538</v>
      </c>
      <c r="AH4" s="36">
        <v>0</v>
      </c>
      <c r="AI4" s="37">
        <v>0</v>
      </c>
      <c r="AJ4" s="38">
        <v>135208</v>
      </c>
      <c r="AK4" s="37">
        <v>744</v>
      </c>
      <c r="AL4" s="37">
        <v>33118</v>
      </c>
      <c r="AM4" s="37">
        <v>0</v>
      </c>
      <c r="AN4" s="37">
        <v>0</v>
      </c>
      <c r="AO4" s="37">
        <v>4333</v>
      </c>
      <c r="AP4" s="37">
        <v>7689</v>
      </c>
      <c r="AQ4" s="38">
        <v>45884</v>
      </c>
      <c r="AR4" s="38">
        <v>181092</v>
      </c>
      <c r="AS4" s="37">
        <v>186236</v>
      </c>
      <c r="AT4" s="38">
        <v>232120</v>
      </c>
      <c r="AU4" s="38">
        <v>367328</v>
      </c>
      <c r="AV4" s="37">
        <v>-51841</v>
      </c>
      <c r="AW4" s="38">
        <v>180279</v>
      </c>
      <c r="AX4" s="38">
        <v>315487</v>
      </c>
    </row>
    <row r="5" spans="2:50" ht="13.5">
      <c r="B5" s="34" t="s">
        <v>2</v>
      </c>
      <c r="C5" s="39" t="s">
        <v>35</v>
      </c>
      <c r="D5" s="40">
        <v>2</v>
      </c>
      <c r="E5" s="36">
        <v>35</v>
      </c>
      <c r="F5" s="40">
        <v>0</v>
      </c>
      <c r="G5" s="40">
        <v>0</v>
      </c>
      <c r="H5" s="40">
        <v>23</v>
      </c>
      <c r="I5" s="40">
        <v>182</v>
      </c>
      <c r="J5" s="40">
        <v>1058</v>
      </c>
      <c r="K5" s="40">
        <v>7197</v>
      </c>
      <c r="L5" s="40">
        <v>14</v>
      </c>
      <c r="M5" s="40">
        <v>772</v>
      </c>
      <c r="N5" s="40">
        <v>8</v>
      </c>
      <c r="O5" s="40">
        <v>9</v>
      </c>
      <c r="P5" s="40">
        <v>4</v>
      </c>
      <c r="Q5" s="40">
        <v>3</v>
      </c>
      <c r="R5" s="40">
        <v>1</v>
      </c>
      <c r="S5" s="40">
        <v>566</v>
      </c>
      <c r="T5" s="36">
        <v>13438</v>
      </c>
      <c r="U5" s="40">
        <v>14696</v>
      </c>
      <c r="V5" s="40">
        <v>0</v>
      </c>
      <c r="W5" s="36">
        <v>0</v>
      </c>
      <c r="X5" s="40">
        <v>0</v>
      </c>
      <c r="Y5" s="36">
        <v>0</v>
      </c>
      <c r="Z5" s="40">
        <v>0</v>
      </c>
      <c r="AA5" s="36">
        <v>0</v>
      </c>
      <c r="AB5" s="40">
        <v>11</v>
      </c>
      <c r="AC5" s="36">
        <v>27</v>
      </c>
      <c r="AD5" s="36">
        <v>1</v>
      </c>
      <c r="AE5" s="36">
        <v>0</v>
      </c>
      <c r="AF5" s="36">
        <v>0</v>
      </c>
      <c r="AG5" s="36">
        <v>3</v>
      </c>
      <c r="AH5" s="40">
        <v>0</v>
      </c>
      <c r="AI5" s="36">
        <v>9</v>
      </c>
      <c r="AJ5" s="41">
        <v>38059</v>
      </c>
      <c r="AK5" s="36">
        <v>-3</v>
      </c>
      <c r="AL5" s="36">
        <v>-57</v>
      </c>
      <c r="AM5" s="36">
        <v>0</v>
      </c>
      <c r="AN5" s="36">
        <v>0</v>
      </c>
      <c r="AO5" s="36">
        <v>-59</v>
      </c>
      <c r="AP5" s="36">
        <v>-146</v>
      </c>
      <c r="AQ5" s="41">
        <v>-265</v>
      </c>
      <c r="AR5" s="41">
        <v>37794</v>
      </c>
      <c r="AS5" s="36">
        <v>1235</v>
      </c>
      <c r="AT5" s="41">
        <v>970</v>
      </c>
      <c r="AU5" s="41">
        <v>39029</v>
      </c>
      <c r="AV5" s="36">
        <v>-17663</v>
      </c>
      <c r="AW5" s="41">
        <v>-16693</v>
      </c>
      <c r="AX5" s="41">
        <v>21366</v>
      </c>
    </row>
    <row r="6" spans="2:50" ht="13.5">
      <c r="B6" s="34" t="s">
        <v>3</v>
      </c>
      <c r="C6" s="39" t="s">
        <v>36</v>
      </c>
      <c r="D6" s="36">
        <v>14346</v>
      </c>
      <c r="E6" s="37">
        <v>0</v>
      </c>
      <c r="F6" s="36">
        <v>67955</v>
      </c>
      <c r="G6" s="36">
        <v>130</v>
      </c>
      <c r="H6" s="36">
        <v>44</v>
      </c>
      <c r="I6" s="36">
        <v>1144</v>
      </c>
      <c r="J6" s="36">
        <v>0</v>
      </c>
      <c r="K6" s="36">
        <v>15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3255</v>
      </c>
      <c r="T6" s="37">
        <v>0</v>
      </c>
      <c r="U6" s="36">
        <v>0</v>
      </c>
      <c r="V6" s="36">
        <v>0</v>
      </c>
      <c r="W6" s="37">
        <v>95</v>
      </c>
      <c r="X6" s="36">
        <v>0</v>
      </c>
      <c r="Y6" s="37">
        <v>0</v>
      </c>
      <c r="Z6" s="36">
        <v>15</v>
      </c>
      <c r="AA6" s="37">
        <v>0</v>
      </c>
      <c r="AB6" s="36">
        <v>99</v>
      </c>
      <c r="AC6" s="37">
        <v>156</v>
      </c>
      <c r="AD6" s="37">
        <v>5952</v>
      </c>
      <c r="AE6" s="37">
        <v>65</v>
      </c>
      <c r="AF6" s="37">
        <v>0</v>
      </c>
      <c r="AG6" s="37">
        <v>50907</v>
      </c>
      <c r="AH6" s="36">
        <v>0</v>
      </c>
      <c r="AI6" s="37">
        <v>18</v>
      </c>
      <c r="AJ6" s="38">
        <v>144196</v>
      </c>
      <c r="AK6" s="37">
        <v>10593</v>
      </c>
      <c r="AL6" s="37">
        <v>268631</v>
      </c>
      <c r="AM6" s="37">
        <v>4390</v>
      </c>
      <c r="AN6" s="37">
        <v>0</v>
      </c>
      <c r="AO6" s="37">
        <v>0</v>
      </c>
      <c r="AP6" s="37">
        <v>1774</v>
      </c>
      <c r="AQ6" s="38">
        <v>285388</v>
      </c>
      <c r="AR6" s="38">
        <v>429584</v>
      </c>
      <c r="AS6" s="37">
        <v>242459</v>
      </c>
      <c r="AT6" s="38">
        <v>527847</v>
      </c>
      <c r="AU6" s="38">
        <v>672043</v>
      </c>
      <c r="AV6" s="37">
        <v>-319597</v>
      </c>
      <c r="AW6" s="38">
        <v>208250</v>
      </c>
      <c r="AX6" s="38">
        <v>352446</v>
      </c>
    </row>
    <row r="7" spans="2:50" ht="13.5">
      <c r="B7" s="34" t="s">
        <v>4</v>
      </c>
      <c r="C7" s="39" t="s">
        <v>37</v>
      </c>
      <c r="D7" s="36">
        <v>1037</v>
      </c>
      <c r="E7" s="37">
        <v>93</v>
      </c>
      <c r="F7" s="36">
        <v>437</v>
      </c>
      <c r="G7" s="36">
        <v>33763</v>
      </c>
      <c r="H7" s="36">
        <v>455</v>
      </c>
      <c r="I7" s="36">
        <v>131</v>
      </c>
      <c r="J7" s="36">
        <v>67</v>
      </c>
      <c r="K7" s="36">
        <v>196</v>
      </c>
      <c r="L7" s="36">
        <v>26</v>
      </c>
      <c r="M7" s="36">
        <v>102</v>
      </c>
      <c r="N7" s="36">
        <v>102</v>
      </c>
      <c r="O7" s="36">
        <v>380</v>
      </c>
      <c r="P7" s="36">
        <v>2705</v>
      </c>
      <c r="Q7" s="36">
        <v>100</v>
      </c>
      <c r="R7" s="36">
        <v>102</v>
      </c>
      <c r="S7" s="36">
        <v>1015</v>
      </c>
      <c r="T7" s="37">
        <v>1608</v>
      </c>
      <c r="U7" s="36">
        <v>30</v>
      </c>
      <c r="V7" s="36">
        <v>87</v>
      </c>
      <c r="W7" s="37">
        <v>2127</v>
      </c>
      <c r="X7" s="36">
        <v>551</v>
      </c>
      <c r="Y7" s="37">
        <v>5</v>
      </c>
      <c r="Z7" s="36">
        <v>517</v>
      </c>
      <c r="AA7" s="37">
        <v>120</v>
      </c>
      <c r="AB7" s="36">
        <v>836</v>
      </c>
      <c r="AC7" s="37">
        <v>53</v>
      </c>
      <c r="AD7" s="37">
        <v>1253</v>
      </c>
      <c r="AE7" s="37">
        <v>839</v>
      </c>
      <c r="AF7" s="37">
        <v>437</v>
      </c>
      <c r="AG7" s="37">
        <v>1895</v>
      </c>
      <c r="AH7" s="36">
        <v>306</v>
      </c>
      <c r="AI7" s="37">
        <v>294</v>
      </c>
      <c r="AJ7" s="38">
        <v>51669</v>
      </c>
      <c r="AK7" s="37">
        <v>1014</v>
      </c>
      <c r="AL7" s="37">
        <v>44943</v>
      </c>
      <c r="AM7" s="37">
        <v>0</v>
      </c>
      <c r="AN7" s="37">
        <v>5</v>
      </c>
      <c r="AO7" s="37">
        <v>8055</v>
      </c>
      <c r="AP7" s="37">
        <v>-2451</v>
      </c>
      <c r="AQ7" s="38">
        <v>51566</v>
      </c>
      <c r="AR7" s="38">
        <v>103235</v>
      </c>
      <c r="AS7" s="37">
        <v>124075</v>
      </c>
      <c r="AT7" s="38">
        <v>175641</v>
      </c>
      <c r="AU7" s="38">
        <v>227310</v>
      </c>
      <c r="AV7" s="37">
        <v>-92490</v>
      </c>
      <c r="AW7" s="38">
        <v>83151</v>
      </c>
      <c r="AX7" s="38">
        <v>134820</v>
      </c>
    </row>
    <row r="8" spans="2:50" ht="13.5">
      <c r="B8" s="34" t="s">
        <v>5</v>
      </c>
      <c r="C8" s="39" t="s">
        <v>38</v>
      </c>
      <c r="D8" s="36">
        <v>6590</v>
      </c>
      <c r="E8" s="37">
        <v>54</v>
      </c>
      <c r="F8" s="36">
        <v>8350</v>
      </c>
      <c r="G8" s="36">
        <v>1524</v>
      </c>
      <c r="H8" s="36">
        <v>24150</v>
      </c>
      <c r="I8" s="36">
        <v>3831</v>
      </c>
      <c r="J8" s="36">
        <v>2</v>
      </c>
      <c r="K8" s="36">
        <v>3963</v>
      </c>
      <c r="L8" s="36">
        <v>91</v>
      </c>
      <c r="M8" s="36">
        <v>407</v>
      </c>
      <c r="N8" s="36">
        <v>410</v>
      </c>
      <c r="O8" s="36">
        <v>682</v>
      </c>
      <c r="P8" s="36">
        <v>9627</v>
      </c>
      <c r="Q8" s="36">
        <v>134</v>
      </c>
      <c r="R8" s="36">
        <v>428</v>
      </c>
      <c r="S8" s="36">
        <v>11256</v>
      </c>
      <c r="T8" s="37">
        <v>43650</v>
      </c>
      <c r="U8" s="36">
        <v>148</v>
      </c>
      <c r="V8" s="36">
        <v>210</v>
      </c>
      <c r="W8" s="37">
        <v>6154</v>
      </c>
      <c r="X8" s="36">
        <v>1902</v>
      </c>
      <c r="Y8" s="37">
        <v>304</v>
      </c>
      <c r="Z8" s="36">
        <v>914</v>
      </c>
      <c r="AA8" s="37">
        <v>446</v>
      </c>
      <c r="AB8" s="36">
        <v>796</v>
      </c>
      <c r="AC8" s="37">
        <v>1415</v>
      </c>
      <c r="AD8" s="37">
        <v>1791</v>
      </c>
      <c r="AE8" s="37">
        <v>653</v>
      </c>
      <c r="AF8" s="37">
        <v>1309</v>
      </c>
      <c r="AG8" s="37">
        <v>2975</v>
      </c>
      <c r="AH8" s="36">
        <v>7576</v>
      </c>
      <c r="AI8" s="37">
        <v>690</v>
      </c>
      <c r="AJ8" s="38">
        <v>142432</v>
      </c>
      <c r="AK8" s="37">
        <v>1394</v>
      </c>
      <c r="AL8" s="37">
        <v>6547</v>
      </c>
      <c r="AM8" s="37">
        <v>15</v>
      </c>
      <c r="AN8" s="37">
        <v>157</v>
      </c>
      <c r="AO8" s="37">
        <v>1591</v>
      </c>
      <c r="AP8" s="37">
        <v>-2803</v>
      </c>
      <c r="AQ8" s="38">
        <v>6901</v>
      </c>
      <c r="AR8" s="38">
        <v>149333</v>
      </c>
      <c r="AS8" s="37">
        <v>74098</v>
      </c>
      <c r="AT8" s="38">
        <v>80999</v>
      </c>
      <c r="AU8" s="38">
        <v>223431</v>
      </c>
      <c r="AV8" s="37">
        <v>-114241</v>
      </c>
      <c r="AW8" s="38">
        <v>-33242</v>
      </c>
      <c r="AX8" s="38">
        <v>109190</v>
      </c>
    </row>
    <row r="9" spans="2:50" ht="13.5">
      <c r="B9" s="34" t="s">
        <v>6</v>
      </c>
      <c r="C9" s="39" t="s">
        <v>39</v>
      </c>
      <c r="D9" s="36">
        <v>17948</v>
      </c>
      <c r="E9" s="37">
        <v>125</v>
      </c>
      <c r="F9" s="36">
        <v>3364</v>
      </c>
      <c r="G9" s="36">
        <v>9049</v>
      </c>
      <c r="H9" s="36">
        <v>2670</v>
      </c>
      <c r="I9" s="36">
        <v>28440</v>
      </c>
      <c r="J9" s="36">
        <v>295</v>
      </c>
      <c r="K9" s="36">
        <v>4567</v>
      </c>
      <c r="L9" s="36">
        <v>83</v>
      </c>
      <c r="M9" s="36">
        <v>987</v>
      </c>
      <c r="N9" s="36">
        <v>770</v>
      </c>
      <c r="O9" s="36">
        <v>1585</v>
      </c>
      <c r="P9" s="36">
        <v>11086</v>
      </c>
      <c r="Q9" s="36">
        <v>984</v>
      </c>
      <c r="R9" s="36">
        <v>336</v>
      </c>
      <c r="S9" s="36">
        <v>18642</v>
      </c>
      <c r="T9" s="37">
        <v>2985</v>
      </c>
      <c r="U9" s="36">
        <v>113</v>
      </c>
      <c r="V9" s="36">
        <v>954</v>
      </c>
      <c r="W9" s="37">
        <v>8</v>
      </c>
      <c r="X9" s="36">
        <v>9</v>
      </c>
      <c r="Y9" s="37">
        <v>12</v>
      </c>
      <c r="Z9" s="36">
        <v>143</v>
      </c>
      <c r="AA9" s="37">
        <v>101</v>
      </c>
      <c r="AB9" s="36">
        <v>326</v>
      </c>
      <c r="AC9" s="37">
        <v>1444</v>
      </c>
      <c r="AD9" s="37">
        <v>47818</v>
      </c>
      <c r="AE9" s="37">
        <v>87</v>
      </c>
      <c r="AF9" s="37">
        <v>1175</v>
      </c>
      <c r="AG9" s="37">
        <v>3423</v>
      </c>
      <c r="AH9" s="36">
        <v>1038</v>
      </c>
      <c r="AI9" s="37">
        <v>693</v>
      </c>
      <c r="AJ9" s="38">
        <v>161260</v>
      </c>
      <c r="AK9" s="37">
        <v>1825</v>
      </c>
      <c r="AL9" s="37">
        <v>24713</v>
      </c>
      <c r="AM9" s="37">
        <v>0</v>
      </c>
      <c r="AN9" s="37">
        <v>0</v>
      </c>
      <c r="AO9" s="37">
        <v>0</v>
      </c>
      <c r="AP9" s="37">
        <v>1689</v>
      </c>
      <c r="AQ9" s="38">
        <v>28227</v>
      </c>
      <c r="AR9" s="38">
        <v>189487</v>
      </c>
      <c r="AS9" s="37">
        <v>113853</v>
      </c>
      <c r="AT9" s="38">
        <v>142080</v>
      </c>
      <c r="AU9" s="38">
        <v>303340</v>
      </c>
      <c r="AV9" s="37">
        <v>-171873</v>
      </c>
      <c r="AW9" s="38">
        <v>-29793</v>
      </c>
      <c r="AX9" s="38">
        <v>131467</v>
      </c>
    </row>
    <row r="10" spans="2:50" ht="13.5">
      <c r="B10" s="34" t="s">
        <v>7</v>
      </c>
      <c r="C10" s="39" t="s">
        <v>40</v>
      </c>
      <c r="D10" s="36">
        <v>2375</v>
      </c>
      <c r="E10" s="37">
        <v>145</v>
      </c>
      <c r="F10" s="36">
        <v>1404</v>
      </c>
      <c r="G10" s="36">
        <v>344</v>
      </c>
      <c r="H10" s="36">
        <v>308</v>
      </c>
      <c r="I10" s="36">
        <v>776</v>
      </c>
      <c r="J10" s="36">
        <v>1634</v>
      </c>
      <c r="K10" s="36">
        <v>1963</v>
      </c>
      <c r="L10" s="36">
        <v>401</v>
      </c>
      <c r="M10" s="36">
        <v>235</v>
      </c>
      <c r="N10" s="36">
        <v>258</v>
      </c>
      <c r="O10" s="36">
        <v>377</v>
      </c>
      <c r="P10" s="36">
        <v>1516</v>
      </c>
      <c r="Q10" s="36">
        <v>185</v>
      </c>
      <c r="R10" s="36">
        <v>65</v>
      </c>
      <c r="S10" s="36">
        <v>2012</v>
      </c>
      <c r="T10" s="37">
        <v>12979</v>
      </c>
      <c r="U10" s="36">
        <v>4603</v>
      </c>
      <c r="V10" s="36">
        <v>683</v>
      </c>
      <c r="W10" s="37">
        <v>1222</v>
      </c>
      <c r="X10" s="36">
        <v>253</v>
      </c>
      <c r="Y10" s="37">
        <v>220</v>
      </c>
      <c r="Z10" s="36">
        <v>67450</v>
      </c>
      <c r="AA10" s="37">
        <v>195</v>
      </c>
      <c r="AB10" s="36">
        <v>2182</v>
      </c>
      <c r="AC10" s="37">
        <v>1880</v>
      </c>
      <c r="AD10" s="37">
        <v>2045</v>
      </c>
      <c r="AE10" s="37">
        <v>214</v>
      </c>
      <c r="AF10" s="37">
        <v>446</v>
      </c>
      <c r="AG10" s="37">
        <v>3530</v>
      </c>
      <c r="AH10" s="36">
        <v>0</v>
      </c>
      <c r="AI10" s="37">
        <v>312</v>
      </c>
      <c r="AJ10" s="38">
        <v>112212</v>
      </c>
      <c r="AK10" s="37">
        <v>129</v>
      </c>
      <c r="AL10" s="37">
        <v>40823</v>
      </c>
      <c r="AM10" s="37">
        <v>0</v>
      </c>
      <c r="AN10" s="37">
        <v>0</v>
      </c>
      <c r="AO10" s="37">
        <v>0</v>
      </c>
      <c r="AP10" s="37">
        <v>214</v>
      </c>
      <c r="AQ10" s="38">
        <v>41166</v>
      </c>
      <c r="AR10" s="38">
        <v>153378</v>
      </c>
      <c r="AS10" s="37">
        <v>316</v>
      </c>
      <c r="AT10" s="38">
        <v>41482</v>
      </c>
      <c r="AU10" s="38">
        <v>153694</v>
      </c>
      <c r="AV10" s="37">
        <v>-146065</v>
      </c>
      <c r="AW10" s="38">
        <v>-104583</v>
      </c>
      <c r="AX10" s="38">
        <v>7629</v>
      </c>
    </row>
    <row r="11" spans="2:50" ht="13.5">
      <c r="B11" s="34" t="s">
        <v>8</v>
      </c>
      <c r="C11" s="39" t="s">
        <v>41</v>
      </c>
      <c r="D11" s="36">
        <v>448</v>
      </c>
      <c r="E11" s="37">
        <v>0</v>
      </c>
      <c r="F11" s="36">
        <v>1991</v>
      </c>
      <c r="G11" s="36">
        <v>103</v>
      </c>
      <c r="H11" s="36">
        <v>1107</v>
      </c>
      <c r="I11" s="36">
        <v>1676</v>
      </c>
      <c r="J11" s="36">
        <v>115</v>
      </c>
      <c r="K11" s="36">
        <v>7477</v>
      </c>
      <c r="L11" s="36">
        <v>222</v>
      </c>
      <c r="M11" s="36">
        <v>174</v>
      </c>
      <c r="N11" s="36">
        <v>278</v>
      </c>
      <c r="O11" s="36">
        <v>1368</v>
      </c>
      <c r="P11" s="36">
        <v>12058</v>
      </c>
      <c r="Q11" s="36">
        <v>207</v>
      </c>
      <c r="R11" s="36">
        <v>716</v>
      </c>
      <c r="S11" s="36">
        <v>879</v>
      </c>
      <c r="T11" s="37">
        <v>68562</v>
      </c>
      <c r="U11" s="36">
        <v>10</v>
      </c>
      <c r="V11" s="36">
        <v>197</v>
      </c>
      <c r="W11" s="37">
        <v>271</v>
      </c>
      <c r="X11" s="36">
        <v>6</v>
      </c>
      <c r="Y11" s="37">
        <v>30</v>
      </c>
      <c r="Z11" s="36">
        <v>37</v>
      </c>
      <c r="AA11" s="37">
        <v>0</v>
      </c>
      <c r="AB11" s="36">
        <v>86</v>
      </c>
      <c r="AC11" s="37">
        <v>489</v>
      </c>
      <c r="AD11" s="37">
        <v>472</v>
      </c>
      <c r="AE11" s="37">
        <v>57</v>
      </c>
      <c r="AF11" s="37">
        <v>432</v>
      </c>
      <c r="AG11" s="37">
        <v>1254</v>
      </c>
      <c r="AH11" s="36">
        <v>52</v>
      </c>
      <c r="AI11" s="37">
        <v>310</v>
      </c>
      <c r="AJ11" s="38">
        <v>101084</v>
      </c>
      <c r="AK11" s="37">
        <v>271</v>
      </c>
      <c r="AL11" s="37">
        <v>2747</v>
      </c>
      <c r="AM11" s="37">
        <v>0</v>
      </c>
      <c r="AN11" s="37">
        <v>0</v>
      </c>
      <c r="AO11" s="37">
        <v>0</v>
      </c>
      <c r="AP11" s="37">
        <v>-234</v>
      </c>
      <c r="AQ11" s="38">
        <v>2784</v>
      </c>
      <c r="AR11" s="38">
        <v>103868</v>
      </c>
      <c r="AS11" s="37">
        <v>71612</v>
      </c>
      <c r="AT11" s="38">
        <v>74396</v>
      </c>
      <c r="AU11" s="38">
        <v>175480</v>
      </c>
      <c r="AV11" s="37">
        <v>-70083</v>
      </c>
      <c r="AW11" s="38">
        <v>4313</v>
      </c>
      <c r="AX11" s="38">
        <v>105397</v>
      </c>
    </row>
    <row r="12" spans="2:50" ht="13.5">
      <c r="B12" s="34" t="s">
        <v>9</v>
      </c>
      <c r="C12" s="39" t="s">
        <v>42</v>
      </c>
      <c r="D12" s="36">
        <v>19</v>
      </c>
      <c r="E12" s="37">
        <v>16</v>
      </c>
      <c r="F12" s="36">
        <v>0</v>
      </c>
      <c r="G12" s="36">
        <v>4</v>
      </c>
      <c r="H12" s="36">
        <v>669</v>
      </c>
      <c r="I12" s="36">
        <v>1</v>
      </c>
      <c r="J12" s="36">
        <v>0</v>
      </c>
      <c r="K12" s="36">
        <v>496</v>
      </c>
      <c r="L12" s="36">
        <v>5114</v>
      </c>
      <c r="M12" s="36">
        <v>99</v>
      </c>
      <c r="N12" s="36">
        <v>13568</v>
      </c>
      <c r="O12" s="36">
        <v>16928</v>
      </c>
      <c r="P12" s="36">
        <v>9467</v>
      </c>
      <c r="Q12" s="36">
        <v>3939</v>
      </c>
      <c r="R12" s="36">
        <v>376</v>
      </c>
      <c r="S12" s="36">
        <v>1516</v>
      </c>
      <c r="T12" s="37">
        <v>10714</v>
      </c>
      <c r="U12" s="36">
        <v>0</v>
      </c>
      <c r="V12" s="36">
        <v>32</v>
      </c>
      <c r="W12" s="37">
        <v>0</v>
      </c>
      <c r="X12" s="36">
        <v>0</v>
      </c>
      <c r="Y12" s="37">
        <v>0</v>
      </c>
      <c r="Z12" s="36">
        <v>18</v>
      </c>
      <c r="AA12" s="37">
        <v>0</v>
      </c>
      <c r="AB12" s="36">
        <v>6</v>
      </c>
      <c r="AC12" s="37">
        <v>0</v>
      </c>
      <c r="AD12" s="37">
        <v>2</v>
      </c>
      <c r="AE12" s="37">
        <v>0</v>
      </c>
      <c r="AF12" s="37">
        <v>33</v>
      </c>
      <c r="AG12" s="37">
        <v>9</v>
      </c>
      <c r="AH12" s="36">
        <v>0</v>
      </c>
      <c r="AI12" s="37">
        <v>230</v>
      </c>
      <c r="AJ12" s="38">
        <v>63256</v>
      </c>
      <c r="AK12" s="37">
        <v>0</v>
      </c>
      <c r="AL12" s="37">
        <v>-89</v>
      </c>
      <c r="AM12" s="37">
        <v>0</v>
      </c>
      <c r="AN12" s="37">
        <v>-58</v>
      </c>
      <c r="AO12" s="37">
        <v>-348</v>
      </c>
      <c r="AP12" s="37">
        <v>-172</v>
      </c>
      <c r="AQ12" s="38">
        <v>-667</v>
      </c>
      <c r="AR12" s="38">
        <v>62589</v>
      </c>
      <c r="AS12" s="37">
        <v>14708</v>
      </c>
      <c r="AT12" s="38">
        <v>14041</v>
      </c>
      <c r="AU12" s="38">
        <v>77297</v>
      </c>
      <c r="AV12" s="37">
        <v>-56283</v>
      </c>
      <c r="AW12" s="38">
        <v>-42242</v>
      </c>
      <c r="AX12" s="38">
        <v>21014</v>
      </c>
    </row>
    <row r="13" spans="2:50" ht="13.5">
      <c r="B13" s="34" t="s">
        <v>10</v>
      </c>
      <c r="C13" s="39" t="s">
        <v>43</v>
      </c>
      <c r="D13" s="36">
        <v>0</v>
      </c>
      <c r="E13" s="37">
        <v>0</v>
      </c>
      <c r="F13" s="36">
        <v>611</v>
      </c>
      <c r="G13" s="36">
        <v>0</v>
      </c>
      <c r="H13" s="36">
        <v>202</v>
      </c>
      <c r="I13" s="36">
        <v>626</v>
      </c>
      <c r="J13" s="36">
        <v>0</v>
      </c>
      <c r="K13" s="36">
        <v>562</v>
      </c>
      <c r="L13" s="36">
        <v>19</v>
      </c>
      <c r="M13" s="36">
        <v>12189</v>
      </c>
      <c r="N13" s="36">
        <v>4900</v>
      </c>
      <c r="O13" s="36">
        <v>5345</v>
      </c>
      <c r="P13" s="36">
        <v>36810</v>
      </c>
      <c r="Q13" s="36">
        <v>2477</v>
      </c>
      <c r="R13" s="36">
        <v>934</v>
      </c>
      <c r="S13" s="36">
        <v>1571</v>
      </c>
      <c r="T13" s="37">
        <v>4320</v>
      </c>
      <c r="U13" s="36">
        <v>25</v>
      </c>
      <c r="V13" s="36">
        <v>9</v>
      </c>
      <c r="W13" s="37">
        <v>6</v>
      </c>
      <c r="X13" s="36">
        <v>0</v>
      </c>
      <c r="Y13" s="37">
        <v>0</v>
      </c>
      <c r="Z13" s="36">
        <v>0</v>
      </c>
      <c r="AA13" s="37">
        <v>0</v>
      </c>
      <c r="AB13" s="36">
        <v>53</v>
      </c>
      <c r="AC13" s="37">
        <v>0</v>
      </c>
      <c r="AD13" s="37">
        <v>387</v>
      </c>
      <c r="AE13" s="37">
        <v>5</v>
      </c>
      <c r="AF13" s="37">
        <v>49</v>
      </c>
      <c r="AG13" s="37">
        <v>153</v>
      </c>
      <c r="AH13" s="36">
        <v>9</v>
      </c>
      <c r="AI13" s="37">
        <v>125</v>
      </c>
      <c r="AJ13" s="38">
        <v>71387</v>
      </c>
      <c r="AK13" s="37">
        <v>9</v>
      </c>
      <c r="AL13" s="37">
        <v>656</v>
      </c>
      <c r="AM13" s="37">
        <v>0</v>
      </c>
      <c r="AN13" s="37">
        <v>0</v>
      </c>
      <c r="AO13" s="37">
        <v>-338</v>
      </c>
      <c r="AP13" s="37">
        <v>589</v>
      </c>
      <c r="AQ13" s="38">
        <v>916</v>
      </c>
      <c r="AR13" s="38">
        <v>72303</v>
      </c>
      <c r="AS13" s="37">
        <v>31444</v>
      </c>
      <c r="AT13" s="38">
        <v>32360</v>
      </c>
      <c r="AU13" s="38">
        <v>103747</v>
      </c>
      <c r="AV13" s="37">
        <v>-67144</v>
      </c>
      <c r="AW13" s="38">
        <v>-34784</v>
      </c>
      <c r="AX13" s="38">
        <v>36603</v>
      </c>
    </row>
    <row r="14" spans="2:50" ht="13.5">
      <c r="B14" s="34" t="s">
        <v>11</v>
      </c>
      <c r="C14" s="39" t="s">
        <v>44</v>
      </c>
      <c r="D14" s="36">
        <v>334</v>
      </c>
      <c r="E14" s="37">
        <v>310</v>
      </c>
      <c r="F14" s="36">
        <v>8113</v>
      </c>
      <c r="G14" s="36">
        <v>371</v>
      </c>
      <c r="H14" s="36">
        <v>1686</v>
      </c>
      <c r="I14" s="36">
        <v>1692</v>
      </c>
      <c r="J14" s="36">
        <v>32</v>
      </c>
      <c r="K14" s="36">
        <v>756</v>
      </c>
      <c r="L14" s="36">
        <v>117</v>
      </c>
      <c r="M14" s="36">
        <v>158</v>
      </c>
      <c r="N14" s="36">
        <v>4528</v>
      </c>
      <c r="O14" s="36">
        <v>9217</v>
      </c>
      <c r="P14" s="36">
        <v>16224</v>
      </c>
      <c r="Q14" s="36">
        <v>1019</v>
      </c>
      <c r="R14" s="36">
        <v>748</v>
      </c>
      <c r="S14" s="36">
        <v>2072</v>
      </c>
      <c r="T14" s="37">
        <v>54800</v>
      </c>
      <c r="U14" s="36">
        <v>82</v>
      </c>
      <c r="V14" s="36">
        <v>49</v>
      </c>
      <c r="W14" s="37">
        <v>1591</v>
      </c>
      <c r="X14" s="36">
        <v>27</v>
      </c>
      <c r="Y14" s="37">
        <v>135</v>
      </c>
      <c r="Z14" s="36">
        <v>349</v>
      </c>
      <c r="AA14" s="37">
        <v>47</v>
      </c>
      <c r="AB14" s="36">
        <v>1775</v>
      </c>
      <c r="AC14" s="37">
        <v>24</v>
      </c>
      <c r="AD14" s="37">
        <v>106</v>
      </c>
      <c r="AE14" s="37">
        <v>79</v>
      </c>
      <c r="AF14" s="37">
        <v>351</v>
      </c>
      <c r="AG14" s="37">
        <v>842</v>
      </c>
      <c r="AH14" s="36">
        <v>3</v>
      </c>
      <c r="AI14" s="37">
        <v>216</v>
      </c>
      <c r="AJ14" s="38">
        <v>107853</v>
      </c>
      <c r="AK14" s="37">
        <v>279</v>
      </c>
      <c r="AL14" s="37">
        <v>3536</v>
      </c>
      <c r="AM14" s="37">
        <v>3</v>
      </c>
      <c r="AN14" s="37">
        <v>99</v>
      </c>
      <c r="AO14" s="37">
        <v>2038</v>
      </c>
      <c r="AP14" s="37">
        <v>-1018</v>
      </c>
      <c r="AQ14" s="38">
        <v>4937</v>
      </c>
      <c r="AR14" s="38">
        <v>112790</v>
      </c>
      <c r="AS14" s="37">
        <v>60362</v>
      </c>
      <c r="AT14" s="38">
        <v>65299</v>
      </c>
      <c r="AU14" s="38">
        <v>173152</v>
      </c>
      <c r="AV14" s="37">
        <v>-93304</v>
      </c>
      <c r="AW14" s="38">
        <v>-28005</v>
      </c>
      <c r="AX14" s="38">
        <v>79848</v>
      </c>
    </row>
    <row r="15" spans="2:50" ht="13.5">
      <c r="B15" s="34" t="s">
        <v>12</v>
      </c>
      <c r="C15" s="39" t="s">
        <v>45</v>
      </c>
      <c r="D15" s="36">
        <v>3</v>
      </c>
      <c r="E15" s="37">
        <v>85</v>
      </c>
      <c r="F15" s="36">
        <v>0</v>
      </c>
      <c r="G15" s="36">
        <v>0</v>
      </c>
      <c r="H15" s="36">
        <v>474</v>
      </c>
      <c r="I15" s="36">
        <v>9</v>
      </c>
      <c r="J15" s="36">
        <v>1</v>
      </c>
      <c r="K15" s="36">
        <v>72</v>
      </c>
      <c r="L15" s="36">
        <v>57</v>
      </c>
      <c r="M15" s="36">
        <v>42</v>
      </c>
      <c r="N15" s="36">
        <v>107</v>
      </c>
      <c r="O15" s="36">
        <v>52026</v>
      </c>
      <c r="P15" s="36">
        <v>4325</v>
      </c>
      <c r="Q15" s="36">
        <v>1316</v>
      </c>
      <c r="R15" s="36">
        <v>461</v>
      </c>
      <c r="S15" s="36">
        <v>337</v>
      </c>
      <c r="T15" s="37">
        <v>4084</v>
      </c>
      <c r="U15" s="36">
        <v>0</v>
      </c>
      <c r="V15" s="36">
        <v>288</v>
      </c>
      <c r="W15" s="37">
        <v>4</v>
      </c>
      <c r="X15" s="36">
        <v>0</v>
      </c>
      <c r="Y15" s="37">
        <v>0</v>
      </c>
      <c r="Z15" s="36">
        <v>16</v>
      </c>
      <c r="AA15" s="37">
        <v>1</v>
      </c>
      <c r="AB15" s="36">
        <v>117</v>
      </c>
      <c r="AC15" s="37">
        <v>0</v>
      </c>
      <c r="AD15" s="37">
        <v>0</v>
      </c>
      <c r="AE15" s="37">
        <v>0</v>
      </c>
      <c r="AF15" s="37">
        <v>5459</v>
      </c>
      <c r="AG15" s="37">
        <v>159</v>
      </c>
      <c r="AH15" s="36">
        <v>738</v>
      </c>
      <c r="AI15" s="37">
        <v>0</v>
      </c>
      <c r="AJ15" s="38">
        <v>70181</v>
      </c>
      <c r="AK15" s="37">
        <v>16</v>
      </c>
      <c r="AL15" s="37">
        <v>604</v>
      </c>
      <c r="AM15" s="37">
        <v>0</v>
      </c>
      <c r="AN15" s="37">
        <v>10242</v>
      </c>
      <c r="AO15" s="37">
        <v>171237</v>
      </c>
      <c r="AP15" s="37">
        <v>254</v>
      </c>
      <c r="AQ15" s="38">
        <v>182353</v>
      </c>
      <c r="AR15" s="38">
        <v>252534</v>
      </c>
      <c r="AS15" s="37">
        <v>249921</v>
      </c>
      <c r="AT15" s="38">
        <v>432274</v>
      </c>
      <c r="AU15" s="38">
        <v>502455</v>
      </c>
      <c r="AV15" s="37">
        <v>-232524</v>
      </c>
      <c r="AW15" s="38">
        <v>199750</v>
      </c>
      <c r="AX15" s="38">
        <v>269931</v>
      </c>
    </row>
    <row r="16" spans="2:50" ht="13.5">
      <c r="B16" s="34" t="s">
        <v>13</v>
      </c>
      <c r="C16" s="39" t="s">
        <v>46</v>
      </c>
      <c r="D16" s="36">
        <v>19</v>
      </c>
      <c r="E16" s="37">
        <v>5</v>
      </c>
      <c r="F16" s="36">
        <v>0</v>
      </c>
      <c r="G16" s="36">
        <v>2</v>
      </c>
      <c r="H16" s="36">
        <v>39</v>
      </c>
      <c r="I16" s="36">
        <v>12</v>
      </c>
      <c r="J16" s="36">
        <v>0</v>
      </c>
      <c r="K16" s="36">
        <v>1</v>
      </c>
      <c r="L16" s="36">
        <v>0</v>
      </c>
      <c r="M16" s="36">
        <v>34</v>
      </c>
      <c r="N16" s="36">
        <v>204</v>
      </c>
      <c r="O16" s="36">
        <v>14501</v>
      </c>
      <c r="P16" s="36">
        <v>469878</v>
      </c>
      <c r="Q16" s="36">
        <v>4424</v>
      </c>
      <c r="R16" s="36">
        <v>5404</v>
      </c>
      <c r="S16" s="36">
        <v>997</v>
      </c>
      <c r="T16" s="37">
        <v>7208</v>
      </c>
      <c r="U16" s="36">
        <v>4</v>
      </c>
      <c r="V16" s="36">
        <v>13</v>
      </c>
      <c r="W16" s="37">
        <v>295</v>
      </c>
      <c r="X16" s="36">
        <v>52</v>
      </c>
      <c r="Y16" s="37">
        <v>6</v>
      </c>
      <c r="Z16" s="36">
        <v>153</v>
      </c>
      <c r="AA16" s="37">
        <v>176</v>
      </c>
      <c r="AB16" s="36">
        <v>3394</v>
      </c>
      <c r="AC16" s="37">
        <v>610</v>
      </c>
      <c r="AD16" s="37">
        <v>44</v>
      </c>
      <c r="AE16" s="37">
        <v>3</v>
      </c>
      <c r="AF16" s="37">
        <v>4457</v>
      </c>
      <c r="AG16" s="37">
        <v>326</v>
      </c>
      <c r="AH16" s="36">
        <v>184</v>
      </c>
      <c r="AI16" s="37">
        <v>114</v>
      </c>
      <c r="AJ16" s="38">
        <v>512559</v>
      </c>
      <c r="AK16" s="37">
        <v>10028</v>
      </c>
      <c r="AL16" s="37">
        <v>64966</v>
      </c>
      <c r="AM16" s="37">
        <v>0</v>
      </c>
      <c r="AN16" s="37">
        <v>38838</v>
      </c>
      <c r="AO16" s="37">
        <v>182117</v>
      </c>
      <c r="AP16" s="37">
        <v>8890</v>
      </c>
      <c r="AQ16" s="38">
        <v>304839</v>
      </c>
      <c r="AR16" s="38">
        <v>817398</v>
      </c>
      <c r="AS16" s="37">
        <v>1095650</v>
      </c>
      <c r="AT16" s="38">
        <v>1400489</v>
      </c>
      <c r="AU16" s="38">
        <v>1913048</v>
      </c>
      <c r="AV16" s="37">
        <v>-695486</v>
      </c>
      <c r="AW16" s="38">
        <v>705003</v>
      </c>
      <c r="AX16" s="38">
        <v>1217562</v>
      </c>
    </row>
    <row r="17" spans="2:50" ht="13.5">
      <c r="B17" s="34" t="s">
        <v>14</v>
      </c>
      <c r="C17" s="39" t="s">
        <v>47</v>
      </c>
      <c r="D17" s="36">
        <v>42</v>
      </c>
      <c r="E17" s="37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29557</v>
      </c>
      <c r="R17" s="36">
        <v>0</v>
      </c>
      <c r="S17" s="36">
        <v>0</v>
      </c>
      <c r="T17" s="37">
        <v>0</v>
      </c>
      <c r="U17" s="36">
        <v>0</v>
      </c>
      <c r="V17" s="36">
        <v>0</v>
      </c>
      <c r="W17" s="37">
        <v>0</v>
      </c>
      <c r="X17" s="36">
        <v>0</v>
      </c>
      <c r="Y17" s="37">
        <v>0</v>
      </c>
      <c r="Z17" s="36">
        <v>1854</v>
      </c>
      <c r="AA17" s="37">
        <v>0</v>
      </c>
      <c r="AB17" s="36">
        <v>8160</v>
      </c>
      <c r="AC17" s="37">
        <v>1</v>
      </c>
      <c r="AD17" s="37">
        <v>0</v>
      </c>
      <c r="AE17" s="37">
        <v>0</v>
      </c>
      <c r="AF17" s="37">
        <v>14063</v>
      </c>
      <c r="AG17" s="37">
        <v>13</v>
      </c>
      <c r="AH17" s="36">
        <v>0</v>
      </c>
      <c r="AI17" s="37">
        <v>0</v>
      </c>
      <c r="AJ17" s="38">
        <v>53690</v>
      </c>
      <c r="AK17" s="37">
        <v>0</v>
      </c>
      <c r="AL17" s="37">
        <v>41775</v>
      </c>
      <c r="AM17" s="37">
        <v>0</v>
      </c>
      <c r="AN17" s="37">
        <v>1193</v>
      </c>
      <c r="AO17" s="37">
        <v>8932</v>
      </c>
      <c r="AP17" s="37">
        <v>-227</v>
      </c>
      <c r="AQ17" s="38">
        <v>51673</v>
      </c>
      <c r="AR17" s="38">
        <v>105363</v>
      </c>
      <c r="AS17" s="37">
        <v>82833</v>
      </c>
      <c r="AT17" s="38">
        <v>134506</v>
      </c>
      <c r="AU17" s="38">
        <v>188196</v>
      </c>
      <c r="AV17" s="37">
        <v>-95036</v>
      </c>
      <c r="AW17" s="38">
        <v>39470</v>
      </c>
      <c r="AX17" s="38">
        <v>93160</v>
      </c>
    </row>
    <row r="18" spans="2:50" ht="13.5">
      <c r="B18" s="34" t="s">
        <v>15</v>
      </c>
      <c r="C18" s="39" t="s">
        <v>48</v>
      </c>
      <c r="D18" s="36">
        <v>21</v>
      </c>
      <c r="E18" s="37">
        <v>0</v>
      </c>
      <c r="F18" s="36">
        <v>0</v>
      </c>
      <c r="G18" s="36">
        <v>0</v>
      </c>
      <c r="H18" s="36">
        <v>3</v>
      </c>
      <c r="I18" s="36">
        <v>4</v>
      </c>
      <c r="J18" s="36">
        <v>0</v>
      </c>
      <c r="K18" s="36">
        <v>0</v>
      </c>
      <c r="L18" s="36">
        <v>0</v>
      </c>
      <c r="M18" s="36">
        <v>0</v>
      </c>
      <c r="N18" s="36">
        <v>2</v>
      </c>
      <c r="O18" s="36">
        <v>1286</v>
      </c>
      <c r="P18" s="36">
        <v>657</v>
      </c>
      <c r="Q18" s="36">
        <v>43</v>
      </c>
      <c r="R18" s="36">
        <v>6880</v>
      </c>
      <c r="S18" s="36">
        <v>13</v>
      </c>
      <c r="T18" s="37">
        <v>57</v>
      </c>
      <c r="U18" s="36">
        <v>0</v>
      </c>
      <c r="V18" s="36">
        <v>5</v>
      </c>
      <c r="W18" s="37">
        <v>737</v>
      </c>
      <c r="X18" s="36">
        <v>20</v>
      </c>
      <c r="Y18" s="37">
        <v>0</v>
      </c>
      <c r="Z18" s="36">
        <v>5</v>
      </c>
      <c r="AA18" s="37">
        <v>3</v>
      </c>
      <c r="AB18" s="36">
        <v>258</v>
      </c>
      <c r="AC18" s="37">
        <v>3</v>
      </c>
      <c r="AD18" s="37">
        <v>2319</v>
      </c>
      <c r="AE18" s="37">
        <v>1</v>
      </c>
      <c r="AF18" s="37">
        <v>150</v>
      </c>
      <c r="AG18" s="37">
        <v>114</v>
      </c>
      <c r="AH18" s="36">
        <v>0</v>
      </c>
      <c r="AI18" s="37">
        <v>0</v>
      </c>
      <c r="AJ18" s="38">
        <v>12581</v>
      </c>
      <c r="AK18" s="37">
        <v>144</v>
      </c>
      <c r="AL18" s="37">
        <v>7941</v>
      </c>
      <c r="AM18" s="37">
        <v>2</v>
      </c>
      <c r="AN18" s="37">
        <v>1499</v>
      </c>
      <c r="AO18" s="37">
        <v>8816</v>
      </c>
      <c r="AP18" s="37">
        <v>-724</v>
      </c>
      <c r="AQ18" s="38">
        <v>17678</v>
      </c>
      <c r="AR18" s="38">
        <v>30259</v>
      </c>
      <c r="AS18" s="37">
        <v>56305</v>
      </c>
      <c r="AT18" s="38">
        <v>73983</v>
      </c>
      <c r="AU18" s="38">
        <v>86564</v>
      </c>
      <c r="AV18" s="37">
        <v>-29140</v>
      </c>
      <c r="AW18" s="38">
        <v>44843</v>
      </c>
      <c r="AX18" s="38">
        <v>57424</v>
      </c>
    </row>
    <row r="19" spans="2:50" ht="13.5">
      <c r="B19" s="34" t="s">
        <v>16</v>
      </c>
      <c r="C19" s="39" t="s">
        <v>49</v>
      </c>
      <c r="D19" s="36">
        <v>2344</v>
      </c>
      <c r="E19" s="37">
        <v>207</v>
      </c>
      <c r="F19" s="36">
        <v>10222</v>
      </c>
      <c r="G19" s="36">
        <v>6212</v>
      </c>
      <c r="H19" s="36">
        <v>3320</v>
      </c>
      <c r="I19" s="36">
        <v>5348</v>
      </c>
      <c r="J19" s="36">
        <v>27</v>
      </c>
      <c r="K19" s="36">
        <v>3614</v>
      </c>
      <c r="L19" s="36">
        <v>615</v>
      </c>
      <c r="M19" s="36">
        <v>1915</v>
      </c>
      <c r="N19" s="36">
        <v>707</v>
      </c>
      <c r="O19" s="36">
        <v>6823</v>
      </c>
      <c r="P19" s="36">
        <v>46763</v>
      </c>
      <c r="Q19" s="36">
        <v>4019</v>
      </c>
      <c r="R19" s="36">
        <v>2920</v>
      </c>
      <c r="S19" s="36">
        <v>35831</v>
      </c>
      <c r="T19" s="37">
        <v>14375</v>
      </c>
      <c r="U19" s="36">
        <v>2653</v>
      </c>
      <c r="V19" s="36">
        <v>2358</v>
      </c>
      <c r="W19" s="37">
        <v>9060</v>
      </c>
      <c r="X19" s="36">
        <v>9708</v>
      </c>
      <c r="Y19" s="37">
        <v>248</v>
      </c>
      <c r="Z19" s="36">
        <v>2236</v>
      </c>
      <c r="AA19" s="37">
        <v>2449</v>
      </c>
      <c r="AB19" s="36">
        <v>11573</v>
      </c>
      <c r="AC19" s="37">
        <v>10799</v>
      </c>
      <c r="AD19" s="37">
        <v>3620</v>
      </c>
      <c r="AE19" s="37">
        <v>3149</v>
      </c>
      <c r="AF19" s="37">
        <v>10219</v>
      </c>
      <c r="AG19" s="37">
        <v>6486</v>
      </c>
      <c r="AH19" s="36">
        <v>2546</v>
      </c>
      <c r="AI19" s="37">
        <v>783</v>
      </c>
      <c r="AJ19" s="38">
        <v>223149</v>
      </c>
      <c r="AK19" s="37">
        <v>3423</v>
      </c>
      <c r="AL19" s="37">
        <v>46980</v>
      </c>
      <c r="AM19" s="37">
        <v>364</v>
      </c>
      <c r="AN19" s="37">
        <v>10521</v>
      </c>
      <c r="AO19" s="37">
        <v>55518</v>
      </c>
      <c r="AP19" s="37">
        <v>-1515</v>
      </c>
      <c r="AQ19" s="38">
        <v>115291</v>
      </c>
      <c r="AR19" s="38">
        <v>338440</v>
      </c>
      <c r="AS19" s="37">
        <v>160057</v>
      </c>
      <c r="AT19" s="38">
        <v>275348</v>
      </c>
      <c r="AU19" s="38">
        <v>498497</v>
      </c>
      <c r="AV19" s="37">
        <v>-283856</v>
      </c>
      <c r="AW19" s="38">
        <v>-8508</v>
      </c>
      <c r="AX19" s="38">
        <v>214641</v>
      </c>
    </row>
    <row r="20" spans="2:50" ht="13.5">
      <c r="B20" s="34" t="s">
        <v>17</v>
      </c>
      <c r="C20" s="39" t="s">
        <v>50</v>
      </c>
      <c r="D20" s="40">
        <v>1819</v>
      </c>
      <c r="E20" s="36">
        <v>85</v>
      </c>
      <c r="F20" s="40">
        <v>566</v>
      </c>
      <c r="G20" s="40">
        <v>444</v>
      </c>
      <c r="H20" s="40">
        <v>395</v>
      </c>
      <c r="I20" s="40">
        <v>491</v>
      </c>
      <c r="J20" s="40">
        <v>81</v>
      </c>
      <c r="K20" s="40">
        <v>1059</v>
      </c>
      <c r="L20" s="40">
        <v>140</v>
      </c>
      <c r="M20" s="40">
        <v>253</v>
      </c>
      <c r="N20" s="40">
        <v>643</v>
      </c>
      <c r="O20" s="40">
        <v>689</v>
      </c>
      <c r="P20" s="40">
        <v>3938</v>
      </c>
      <c r="Q20" s="40">
        <v>103</v>
      </c>
      <c r="R20" s="40">
        <v>130</v>
      </c>
      <c r="S20" s="40">
        <v>581</v>
      </c>
      <c r="T20" s="36">
        <v>1500</v>
      </c>
      <c r="U20" s="40">
        <v>5586</v>
      </c>
      <c r="V20" s="40">
        <v>1744</v>
      </c>
      <c r="W20" s="36">
        <v>3077</v>
      </c>
      <c r="X20" s="40">
        <v>1286</v>
      </c>
      <c r="Y20" s="36">
        <v>18562</v>
      </c>
      <c r="Z20" s="40">
        <v>1700</v>
      </c>
      <c r="AA20" s="36">
        <v>1238</v>
      </c>
      <c r="AB20" s="40">
        <v>5151</v>
      </c>
      <c r="AC20" s="36">
        <v>3587</v>
      </c>
      <c r="AD20" s="36">
        <v>1701</v>
      </c>
      <c r="AE20" s="36">
        <v>79</v>
      </c>
      <c r="AF20" s="36">
        <v>599</v>
      </c>
      <c r="AG20" s="36">
        <v>2530</v>
      </c>
      <c r="AH20" s="40">
        <v>0</v>
      </c>
      <c r="AI20" s="36">
        <v>0</v>
      </c>
      <c r="AJ20" s="41">
        <v>59757</v>
      </c>
      <c r="AK20" s="36">
        <v>0</v>
      </c>
      <c r="AL20" s="36">
        <v>0</v>
      </c>
      <c r="AM20" s="36">
        <v>0</v>
      </c>
      <c r="AN20" s="36">
        <v>428718</v>
      </c>
      <c r="AO20" s="36">
        <v>354755</v>
      </c>
      <c r="AP20" s="36">
        <v>0</v>
      </c>
      <c r="AQ20" s="41">
        <v>783473</v>
      </c>
      <c r="AR20" s="41">
        <v>843230</v>
      </c>
      <c r="AS20" s="36">
        <v>0</v>
      </c>
      <c r="AT20" s="41">
        <v>783473</v>
      </c>
      <c r="AU20" s="41">
        <v>843230</v>
      </c>
      <c r="AV20" s="36">
        <v>0</v>
      </c>
      <c r="AW20" s="41">
        <v>783473</v>
      </c>
      <c r="AX20" s="41">
        <v>843230</v>
      </c>
    </row>
    <row r="21" spans="2:50" ht="13.5">
      <c r="B21" s="34" t="s">
        <v>18</v>
      </c>
      <c r="C21" s="39" t="s">
        <v>51</v>
      </c>
      <c r="D21" s="36">
        <v>1696</v>
      </c>
      <c r="E21" s="37">
        <v>362</v>
      </c>
      <c r="F21" s="36">
        <v>3888</v>
      </c>
      <c r="G21" s="36">
        <v>1275</v>
      </c>
      <c r="H21" s="36">
        <v>1795</v>
      </c>
      <c r="I21" s="36">
        <v>5037</v>
      </c>
      <c r="J21" s="36">
        <v>161</v>
      </c>
      <c r="K21" s="36">
        <v>5230</v>
      </c>
      <c r="L21" s="36">
        <v>916</v>
      </c>
      <c r="M21" s="36">
        <v>1181</v>
      </c>
      <c r="N21" s="36">
        <v>1466</v>
      </c>
      <c r="O21" s="36">
        <v>2713</v>
      </c>
      <c r="P21" s="36">
        <v>15317</v>
      </c>
      <c r="Q21" s="36">
        <v>986</v>
      </c>
      <c r="R21" s="36">
        <v>642</v>
      </c>
      <c r="S21" s="36">
        <v>3556</v>
      </c>
      <c r="T21" s="37">
        <v>2965</v>
      </c>
      <c r="U21" s="36">
        <v>3900</v>
      </c>
      <c r="V21" s="36">
        <v>3743</v>
      </c>
      <c r="W21" s="37">
        <v>8060</v>
      </c>
      <c r="X21" s="36">
        <v>1297</v>
      </c>
      <c r="Y21" s="37">
        <v>829</v>
      </c>
      <c r="Z21" s="36">
        <v>3283</v>
      </c>
      <c r="AA21" s="37">
        <v>1729</v>
      </c>
      <c r="AB21" s="36">
        <v>4903</v>
      </c>
      <c r="AC21" s="37">
        <v>7753</v>
      </c>
      <c r="AD21" s="37">
        <v>5557</v>
      </c>
      <c r="AE21" s="37">
        <v>161</v>
      </c>
      <c r="AF21" s="37">
        <v>1544</v>
      </c>
      <c r="AG21" s="37">
        <v>9800</v>
      </c>
      <c r="AH21" s="36">
        <v>0</v>
      </c>
      <c r="AI21" s="37">
        <v>161</v>
      </c>
      <c r="AJ21" s="38">
        <v>101906</v>
      </c>
      <c r="AK21" s="37">
        <v>12</v>
      </c>
      <c r="AL21" s="37">
        <v>44013</v>
      </c>
      <c r="AM21" s="37">
        <v>0</v>
      </c>
      <c r="AN21" s="37">
        <v>0</v>
      </c>
      <c r="AO21" s="37">
        <v>0</v>
      </c>
      <c r="AP21" s="37">
        <v>0</v>
      </c>
      <c r="AQ21" s="38">
        <v>44025</v>
      </c>
      <c r="AR21" s="38">
        <v>145931</v>
      </c>
      <c r="AS21" s="37">
        <v>0</v>
      </c>
      <c r="AT21" s="38">
        <v>44025</v>
      </c>
      <c r="AU21" s="38">
        <v>145931</v>
      </c>
      <c r="AV21" s="37">
        <v>-41584</v>
      </c>
      <c r="AW21" s="38">
        <v>2441</v>
      </c>
      <c r="AX21" s="38">
        <v>104347</v>
      </c>
    </row>
    <row r="22" spans="2:50" ht="13.5">
      <c r="B22" s="34" t="s">
        <v>19</v>
      </c>
      <c r="C22" s="39" t="s">
        <v>52</v>
      </c>
      <c r="D22" s="36">
        <v>210</v>
      </c>
      <c r="E22" s="37">
        <v>89</v>
      </c>
      <c r="F22" s="36">
        <v>1319</v>
      </c>
      <c r="G22" s="36">
        <v>347</v>
      </c>
      <c r="H22" s="36">
        <v>192</v>
      </c>
      <c r="I22" s="36">
        <v>1043</v>
      </c>
      <c r="J22" s="36">
        <v>9</v>
      </c>
      <c r="K22" s="36">
        <v>463</v>
      </c>
      <c r="L22" s="36">
        <v>57</v>
      </c>
      <c r="M22" s="36">
        <v>96</v>
      </c>
      <c r="N22" s="36">
        <v>139</v>
      </c>
      <c r="O22" s="36">
        <v>817</v>
      </c>
      <c r="P22" s="36">
        <v>1751</v>
      </c>
      <c r="Q22" s="36">
        <v>83</v>
      </c>
      <c r="R22" s="36">
        <v>98</v>
      </c>
      <c r="S22" s="36">
        <v>365</v>
      </c>
      <c r="T22" s="37">
        <v>2101</v>
      </c>
      <c r="U22" s="36">
        <v>785</v>
      </c>
      <c r="V22" s="36">
        <v>5858</v>
      </c>
      <c r="W22" s="37">
        <v>2508</v>
      </c>
      <c r="X22" s="36">
        <v>1383</v>
      </c>
      <c r="Y22" s="37">
        <v>185</v>
      </c>
      <c r="Z22" s="36">
        <v>1698</v>
      </c>
      <c r="AA22" s="37">
        <v>1215</v>
      </c>
      <c r="AB22" s="36">
        <v>9368</v>
      </c>
      <c r="AC22" s="37">
        <v>4291</v>
      </c>
      <c r="AD22" s="37">
        <v>4791</v>
      </c>
      <c r="AE22" s="37">
        <v>171</v>
      </c>
      <c r="AF22" s="37">
        <v>398</v>
      </c>
      <c r="AG22" s="37">
        <v>12616</v>
      </c>
      <c r="AH22" s="36">
        <v>0</v>
      </c>
      <c r="AI22" s="37">
        <v>505</v>
      </c>
      <c r="AJ22" s="38">
        <v>54951</v>
      </c>
      <c r="AK22" s="37">
        <v>28</v>
      </c>
      <c r="AL22" s="37">
        <v>19800</v>
      </c>
      <c r="AM22" s="37">
        <v>4426</v>
      </c>
      <c r="AN22" s="37">
        <v>0</v>
      </c>
      <c r="AO22" s="37">
        <v>0</v>
      </c>
      <c r="AP22" s="37">
        <v>0</v>
      </c>
      <c r="AQ22" s="38">
        <v>24254</v>
      </c>
      <c r="AR22" s="38">
        <v>79205</v>
      </c>
      <c r="AS22" s="37">
        <v>0</v>
      </c>
      <c r="AT22" s="38">
        <v>24254</v>
      </c>
      <c r="AU22" s="38">
        <v>79205</v>
      </c>
      <c r="AV22" s="37">
        <v>0</v>
      </c>
      <c r="AW22" s="38">
        <v>24254</v>
      </c>
      <c r="AX22" s="38">
        <v>79205</v>
      </c>
    </row>
    <row r="23" spans="2:50" ht="13.5">
      <c r="B23" s="34" t="s">
        <v>20</v>
      </c>
      <c r="C23" s="39" t="s">
        <v>53</v>
      </c>
      <c r="D23" s="40">
        <v>12644</v>
      </c>
      <c r="E23" s="36">
        <v>265</v>
      </c>
      <c r="F23" s="40">
        <v>32381</v>
      </c>
      <c r="G23" s="40">
        <v>8645</v>
      </c>
      <c r="H23" s="40">
        <v>7830</v>
      </c>
      <c r="I23" s="40">
        <v>5549</v>
      </c>
      <c r="J23" s="40">
        <v>535</v>
      </c>
      <c r="K23" s="40">
        <v>4516</v>
      </c>
      <c r="L23" s="40">
        <v>1005</v>
      </c>
      <c r="M23" s="40">
        <v>1926</v>
      </c>
      <c r="N23" s="40">
        <v>3429</v>
      </c>
      <c r="O23" s="40">
        <v>14780</v>
      </c>
      <c r="P23" s="40">
        <v>64882</v>
      </c>
      <c r="Q23" s="40">
        <v>4828</v>
      </c>
      <c r="R23" s="40">
        <v>3629</v>
      </c>
      <c r="S23" s="40">
        <v>13100</v>
      </c>
      <c r="T23" s="36">
        <v>43893</v>
      </c>
      <c r="U23" s="40">
        <v>1797</v>
      </c>
      <c r="V23" s="40">
        <v>1175</v>
      </c>
      <c r="W23" s="36">
        <v>8324</v>
      </c>
      <c r="X23" s="40">
        <v>2147</v>
      </c>
      <c r="Y23" s="36">
        <v>419</v>
      </c>
      <c r="Z23" s="40">
        <v>23676</v>
      </c>
      <c r="AA23" s="36">
        <v>773</v>
      </c>
      <c r="AB23" s="40">
        <v>4908</v>
      </c>
      <c r="AC23" s="36">
        <v>4760</v>
      </c>
      <c r="AD23" s="36">
        <v>19653</v>
      </c>
      <c r="AE23" s="36">
        <v>1366</v>
      </c>
      <c r="AF23" s="36">
        <v>8345</v>
      </c>
      <c r="AG23" s="36">
        <v>26494</v>
      </c>
      <c r="AH23" s="40">
        <v>4579</v>
      </c>
      <c r="AI23" s="36">
        <v>812</v>
      </c>
      <c r="AJ23" s="41">
        <v>333065</v>
      </c>
      <c r="AK23" s="36">
        <v>15693</v>
      </c>
      <c r="AL23" s="36">
        <v>386615</v>
      </c>
      <c r="AM23" s="36">
        <v>45</v>
      </c>
      <c r="AN23" s="36">
        <v>8158</v>
      </c>
      <c r="AO23" s="36">
        <v>94911</v>
      </c>
      <c r="AP23" s="36">
        <v>996</v>
      </c>
      <c r="AQ23" s="41">
        <v>506418</v>
      </c>
      <c r="AR23" s="41">
        <v>839483</v>
      </c>
      <c r="AS23" s="36">
        <v>197239</v>
      </c>
      <c r="AT23" s="41">
        <v>703657</v>
      </c>
      <c r="AU23" s="41">
        <v>1036722</v>
      </c>
      <c r="AV23" s="36">
        <v>-458424</v>
      </c>
      <c r="AW23" s="41">
        <v>245233</v>
      </c>
      <c r="AX23" s="41">
        <v>578298</v>
      </c>
    </row>
    <row r="24" spans="2:50" ht="13.5">
      <c r="B24" s="34" t="s">
        <v>21</v>
      </c>
      <c r="C24" s="39" t="s">
        <v>54</v>
      </c>
      <c r="D24" s="36">
        <v>12413</v>
      </c>
      <c r="E24" s="37">
        <v>666</v>
      </c>
      <c r="F24" s="36">
        <v>2648</v>
      </c>
      <c r="G24" s="36">
        <v>3177</v>
      </c>
      <c r="H24" s="36">
        <v>1819</v>
      </c>
      <c r="I24" s="36">
        <v>2295</v>
      </c>
      <c r="J24" s="36">
        <v>36</v>
      </c>
      <c r="K24" s="36">
        <v>2769</v>
      </c>
      <c r="L24" s="36">
        <v>243</v>
      </c>
      <c r="M24" s="36">
        <v>515</v>
      </c>
      <c r="N24" s="36">
        <v>1137</v>
      </c>
      <c r="O24" s="36">
        <v>3460</v>
      </c>
      <c r="P24" s="36">
        <v>11289</v>
      </c>
      <c r="Q24" s="36">
        <v>542</v>
      </c>
      <c r="R24" s="36">
        <v>1268</v>
      </c>
      <c r="S24" s="36">
        <v>3158</v>
      </c>
      <c r="T24" s="37">
        <v>8498</v>
      </c>
      <c r="U24" s="36">
        <v>3827</v>
      </c>
      <c r="V24" s="36">
        <v>791</v>
      </c>
      <c r="W24" s="37">
        <v>29676</v>
      </c>
      <c r="X24" s="36">
        <v>18320</v>
      </c>
      <c r="Y24" s="37">
        <v>28228</v>
      </c>
      <c r="Z24" s="36">
        <v>21550</v>
      </c>
      <c r="AA24" s="37">
        <v>3715</v>
      </c>
      <c r="AB24" s="36">
        <v>1116</v>
      </c>
      <c r="AC24" s="37">
        <v>2454</v>
      </c>
      <c r="AD24" s="37">
        <v>4245</v>
      </c>
      <c r="AE24" s="37">
        <v>680</v>
      </c>
      <c r="AF24" s="37">
        <v>11794</v>
      </c>
      <c r="AG24" s="37">
        <v>12277</v>
      </c>
      <c r="AH24" s="36">
        <v>0</v>
      </c>
      <c r="AI24" s="37">
        <v>9457</v>
      </c>
      <c r="AJ24" s="38">
        <v>204063</v>
      </c>
      <c r="AK24" s="37">
        <v>2</v>
      </c>
      <c r="AL24" s="37">
        <v>107445</v>
      </c>
      <c r="AM24" s="37">
        <v>0</v>
      </c>
      <c r="AN24" s="37">
        <v>0</v>
      </c>
      <c r="AO24" s="37">
        <v>0</v>
      </c>
      <c r="AP24" s="37">
        <v>0</v>
      </c>
      <c r="AQ24" s="38">
        <v>107447</v>
      </c>
      <c r="AR24" s="38">
        <v>311510</v>
      </c>
      <c r="AS24" s="37">
        <v>0</v>
      </c>
      <c r="AT24" s="38">
        <v>107447</v>
      </c>
      <c r="AU24" s="38">
        <v>311510</v>
      </c>
      <c r="AV24" s="37">
        <v>-22081</v>
      </c>
      <c r="AW24" s="38">
        <v>85366</v>
      </c>
      <c r="AX24" s="38">
        <v>289429</v>
      </c>
    </row>
    <row r="25" spans="2:50" ht="13.5">
      <c r="B25" s="34" t="s">
        <v>22</v>
      </c>
      <c r="C25" s="39" t="s">
        <v>55</v>
      </c>
      <c r="D25" s="40">
        <v>49</v>
      </c>
      <c r="E25" s="36">
        <v>93</v>
      </c>
      <c r="F25" s="40">
        <v>521</v>
      </c>
      <c r="G25" s="40">
        <v>503</v>
      </c>
      <c r="H25" s="40">
        <v>338</v>
      </c>
      <c r="I25" s="40">
        <v>503</v>
      </c>
      <c r="J25" s="40">
        <v>17</v>
      </c>
      <c r="K25" s="40">
        <v>234</v>
      </c>
      <c r="L25" s="40">
        <v>49</v>
      </c>
      <c r="M25" s="40">
        <v>76</v>
      </c>
      <c r="N25" s="40">
        <v>247</v>
      </c>
      <c r="O25" s="40">
        <v>609</v>
      </c>
      <c r="P25" s="40">
        <v>1570</v>
      </c>
      <c r="Q25" s="40">
        <v>46</v>
      </c>
      <c r="R25" s="40">
        <v>145</v>
      </c>
      <c r="S25" s="40">
        <v>495</v>
      </c>
      <c r="T25" s="36">
        <v>1553</v>
      </c>
      <c r="U25" s="40">
        <v>733</v>
      </c>
      <c r="V25" s="40">
        <v>104</v>
      </c>
      <c r="W25" s="36">
        <v>9532</v>
      </c>
      <c r="X25" s="40">
        <v>3837</v>
      </c>
      <c r="Y25" s="36">
        <v>1184</v>
      </c>
      <c r="Z25" s="40">
        <v>2203</v>
      </c>
      <c r="AA25" s="36">
        <v>2132</v>
      </c>
      <c r="AB25" s="40">
        <v>361</v>
      </c>
      <c r="AC25" s="36">
        <v>2065</v>
      </c>
      <c r="AD25" s="36">
        <v>1264</v>
      </c>
      <c r="AE25" s="36">
        <v>673</v>
      </c>
      <c r="AF25" s="36">
        <v>1542</v>
      </c>
      <c r="AG25" s="36">
        <v>4591</v>
      </c>
      <c r="AH25" s="40">
        <v>0</v>
      </c>
      <c r="AI25" s="36">
        <v>202</v>
      </c>
      <c r="AJ25" s="41">
        <v>37471</v>
      </c>
      <c r="AK25" s="36">
        <v>0</v>
      </c>
      <c r="AL25" s="36">
        <v>511269</v>
      </c>
      <c r="AM25" s="36">
        <v>196</v>
      </c>
      <c r="AN25" s="36">
        <v>0</v>
      </c>
      <c r="AO25" s="36">
        <v>0</v>
      </c>
      <c r="AP25" s="36">
        <v>0</v>
      </c>
      <c r="AQ25" s="41">
        <v>511465</v>
      </c>
      <c r="AR25" s="41">
        <v>548936</v>
      </c>
      <c r="AS25" s="36">
        <v>0</v>
      </c>
      <c r="AT25" s="41">
        <v>511465</v>
      </c>
      <c r="AU25" s="41">
        <v>548936</v>
      </c>
      <c r="AV25" s="36">
        <v>0</v>
      </c>
      <c r="AW25" s="41">
        <v>511465</v>
      </c>
      <c r="AX25" s="41">
        <v>548936</v>
      </c>
    </row>
    <row r="26" spans="2:50" ht="13.5">
      <c r="B26" s="34" t="s">
        <v>23</v>
      </c>
      <c r="C26" s="39" t="s">
        <v>56</v>
      </c>
      <c r="D26" s="36">
        <v>16573</v>
      </c>
      <c r="E26" s="37">
        <v>7829</v>
      </c>
      <c r="F26" s="36">
        <v>12950</v>
      </c>
      <c r="G26" s="36">
        <v>3206</v>
      </c>
      <c r="H26" s="36">
        <v>4365</v>
      </c>
      <c r="I26" s="36">
        <v>3419</v>
      </c>
      <c r="J26" s="36">
        <v>351</v>
      </c>
      <c r="K26" s="36">
        <v>6083</v>
      </c>
      <c r="L26" s="36">
        <v>571</v>
      </c>
      <c r="M26" s="36">
        <v>892</v>
      </c>
      <c r="N26" s="36">
        <v>2293</v>
      </c>
      <c r="O26" s="36">
        <v>4965</v>
      </c>
      <c r="P26" s="36">
        <v>18829</v>
      </c>
      <c r="Q26" s="36">
        <v>987</v>
      </c>
      <c r="R26" s="36">
        <v>986</v>
      </c>
      <c r="S26" s="36">
        <v>8136</v>
      </c>
      <c r="T26" s="37">
        <v>43270</v>
      </c>
      <c r="U26" s="36">
        <v>2867</v>
      </c>
      <c r="V26" s="36">
        <v>2666</v>
      </c>
      <c r="W26" s="37">
        <v>34134</v>
      </c>
      <c r="X26" s="36">
        <v>8786</v>
      </c>
      <c r="Y26" s="37">
        <v>1137</v>
      </c>
      <c r="Z26" s="36">
        <v>16429</v>
      </c>
      <c r="AA26" s="37">
        <v>4045</v>
      </c>
      <c r="AB26" s="36">
        <v>13459</v>
      </c>
      <c r="AC26" s="37">
        <v>5652</v>
      </c>
      <c r="AD26" s="37">
        <v>6657</v>
      </c>
      <c r="AE26" s="37">
        <v>1315</v>
      </c>
      <c r="AF26" s="37">
        <v>4779</v>
      </c>
      <c r="AG26" s="37">
        <v>15218</v>
      </c>
      <c r="AH26" s="36">
        <v>873</v>
      </c>
      <c r="AI26" s="37">
        <v>2234</v>
      </c>
      <c r="AJ26" s="38">
        <v>255956</v>
      </c>
      <c r="AK26" s="37">
        <v>3981</v>
      </c>
      <c r="AL26" s="37">
        <v>102124</v>
      </c>
      <c r="AM26" s="37">
        <v>823</v>
      </c>
      <c r="AN26" s="37">
        <v>626</v>
      </c>
      <c r="AO26" s="37">
        <v>6722</v>
      </c>
      <c r="AP26" s="37">
        <v>243</v>
      </c>
      <c r="AQ26" s="38">
        <v>114519</v>
      </c>
      <c r="AR26" s="38">
        <v>370475</v>
      </c>
      <c r="AS26" s="37">
        <v>77673</v>
      </c>
      <c r="AT26" s="38">
        <v>192192</v>
      </c>
      <c r="AU26" s="38">
        <v>448148</v>
      </c>
      <c r="AV26" s="37">
        <v>-111318</v>
      </c>
      <c r="AW26" s="38">
        <v>80874</v>
      </c>
      <c r="AX26" s="38">
        <v>336830</v>
      </c>
    </row>
    <row r="27" spans="2:50" ht="13.5">
      <c r="B27" s="34" t="s">
        <v>24</v>
      </c>
      <c r="C27" s="39" t="s">
        <v>57</v>
      </c>
      <c r="D27" s="40">
        <v>79</v>
      </c>
      <c r="E27" s="36">
        <v>74</v>
      </c>
      <c r="F27" s="40">
        <v>564</v>
      </c>
      <c r="G27" s="40">
        <v>618</v>
      </c>
      <c r="H27" s="40">
        <v>295</v>
      </c>
      <c r="I27" s="40">
        <v>2154</v>
      </c>
      <c r="J27" s="40">
        <v>21</v>
      </c>
      <c r="K27" s="40">
        <v>290</v>
      </c>
      <c r="L27" s="40">
        <v>50</v>
      </c>
      <c r="M27" s="40">
        <v>221</v>
      </c>
      <c r="N27" s="40">
        <v>454</v>
      </c>
      <c r="O27" s="40">
        <v>991</v>
      </c>
      <c r="P27" s="40">
        <v>4285</v>
      </c>
      <c r="Q27" s="40">
        <v>131</v>
      </c>
      <c r="R27" s="40">
        <v>231</v>
      </c>
      <c r="S27" s="40">
        <v>896</v>
      </c>
      <c r="T27" s="36">
        <v>7617</v>
      </c>
      <c r="U27" s="40">
        <v>346</v>
      </c>
      <c r="V27" s="40">
        <v>499</v>
      </c>
      <c r="W27" s="36">
        <v>14456</v>
      </c>
      <c r="X27" s="40">
        <v>8049</v>
      </c>
      <c r="Y27" s="36">
        <v>314</v>
      </c>
      <c r="Z27" s="40">
        <v>2630</v>
      </c>
      <c r="AA27" s="36">
        <v>22592</v>
      </c>
      <c r="AB27" s="40">
        <v>4834</v>
      </c>
      <c r="AC27" s="36">
        <v>3297</v>
      </c>
      <c r="AD27" s="36">
        <v>1894</v>
      </c>
      <c r="AE27" s="36">
        <v>1093</v>
      </c>
      <c r="AF27" s="36">
        <v>12590</v>
      </c>
      <c r="AG27" s="36">
        <v>5057</v>
      </c>
      <c r="AH27" s="40">
        <v>0</v>
      </c>
      <c r="AI27" s="36">
        <v>957</v>
      </c>
      <c r="AJ27" s="41">
        <v>97579</v>
      </c>
      <c r="AK27" s="36">
        <v>1588</v>
      </c>
      <c r="AL27" s="36">
        <v>57701</v>
      </c>
      <c r="AM27" s="36">
        <v>0</v>
      </c>
      <c r="AN27" s="36">
        <v>0</v>
      </c>
      <c r="AO27" s="36">
        <v>0</v>
      </c>
      <c r="AP27" s="36">
        <v>0</v>
      </c>
      <c r="AQ27" s="41">
        <v>59289</v>
      </c>
      <c r="AR27" s="41">
        <v>156868</v>
      </c>
      <c r="AS27" s="36">
        <v>886</v>
      </c>
      <c r="AT27" s="41">
        <v>60175</v>
      </c>
      <c r="AU27" s="41">
        <v>157754</v>
      </c>
      <c r="AV27" s="36">
        <v>-675</v>
      </c>
      <c r="AW27" s="41">
        <v>59500</v>
      </c>
      <c r="AX27" s="41">
        <v>157079</v>
      </c>
    </row>
    <row r="28" spans="2:50" ht="13.5">
      <c r="B28" s="34" t="s">
        <v>25</v>
      </c>
      <c r="C28" s="39" t="s">
        <v>58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7">
        <v>0</v>
      </c>
      <c r="U28" s="36">
        <v>0</v>
      </c>
      <c r="V28" s="36">
        <v>0</v>
      </c>
      <c r="W28" s="37">
        <v>0</v>
      </c>
      <c r="X28" s="36">
        <v>0</v>
      </c>
      <c r="Y28" s="37">
        <v>0</v>
      </c>
      <c r="Z28" s="36">
        <v>0</v>
      </c>
      <c r="AA28" s="37">
        <v>0</v>
      </c>
      <c r="AB28" s="36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6">
        <v>0</v>
      </c>
      <c r="AI28" s="37">
        <v>6828</v>
      </c>
      <c r="AJ28" s="38">
        <v>6828</v>
      </c>
      <c r="AK28" s="37">
        <v>0</v>
      </c>
      <c r="AL28" s="37">
        <v>6262</v>
      </c>
      <c r="AM28" s="37">
        <v>374918</v>
      </c>
      <c r="AN28" s="37">
        <v>0</v>
      </c>
      <c r="AO28" s="37">
        <v>0</v>
      </c>
      <c r="AP28" s="37">
        <v>0</v>
      </c>
      <c r="AQ28" s="38">
        <v>381180</v>
      </c>
      <c r="AR28" s="38">
        <v>388008</v>
      </c>
      <c r="AS28" s="37">
        <v>0</v>
      </c>
      <c r="AT28" s="38">
        <v>381180</v>
      </c>
      <c r="AU28" s="38">
        <v>388008</v>
      </c>
      <c r="AV28" s="37">
        <v>0</v>
      </c>
      <c r="AW28" s="38">
        <v>381180</v>
      </c>
      <c r="AX28" s="38">
        <v>388008</v>
      </c>
    </row>
    <row r="29" spans="2:50" ht="13.5">
      <c r="B29" s="34" t="s">
        <v>26</v>
      </c>
      <c r="C29" s="39" t="s">
        <v>59</v>
      </c>
      <c r="D29" s="40">
        <v>109</v>
      </c>
      <c r="E29" s="36">
        <v>7</v>
      </c>
      <c r="F29" s="40">
        <v>1466</v>
      </c>
      <c r="G29" s="40">
        <v>545</v>
      </c>
      <c r="H29" s="40">
        <v>325</v>
      </c>
      <c r="I29" s="40">
        <v>14340</v>
      </c>
      <c r="J29" s="40">
        <v>30</v>
      </c>
      <c r="K29" s="40">
        <v>3499</v>
      </c>
      <c r="L29" s="40">
        <v>113</v>
      </c>
      <c r="M29" s="40">
        <v>1177</v>
      </c>
      <c r="N29" s="40">
        <v>556</v>
      </c>
      <c r="O29" s="40">
        <v>5609</v>
      </c>
      <c r="P29" s="40">
        <v>65675</v>
      </c>
      <c r="Q29" s="40">
        <v>1962</v>
      </c>
      <c r="R29" s="40">
        <v>1987</v>
      </c>
      <c r="S29" s="40">
        <v>1962</v>
      </c>
      <c r="T29" s="36">
        <v>1181</v>
      </c>
      <c r="U29" s="40">
        <v>1775</v>
      </c>
      <c r="V29" s="40">
        <v>11</v>
      </c>
      <c r="W29" s="36">
        <v>806</v>
      </c>
      <c r="X29" s="40">
        <v>199</v>
      </c>
      <c r="Y29" s="36">
        <v>0</v>
      </c>
      <c r="Z29" s="40">
        <v>320</v>
      </c>
      <c r="AA29" s="36">
        <v>3008</v>
      </c>
      <c r="AB29" s="40">
        <v>75</v>
      </c>
      <c r="AC29" s="36">
        <v>0</v>
      </c>
      <c r="AD29" s="36">
        <v>57</v>
      </c>
      <c r="AE29" s="36">
        <v>0</v>
      </c>
      <c r="AF29" s="36">
        <v>389</v>
      </c>
      <c r="AG29" s="36">
        <v>124</v>
      </c>
      <c r="AH29" s="40">
        <v>0</v>
      </c>
      <c r="AI29" s="36">
        <v>250</v>
      </c>
      <c r="AJ29" s="41">
        <v>107557</v>
      </c>
      <c r="AK29" s="36">
        <v>0</v>
      </c>
      <c r="AL29" s="36">
        <v>37922</v>
      </c>
      <c r="AM29" s="36">
        <v>213294</v>
      </c>
      <c r="AN29" s="36">
        <v>0</v>
      </c>
      <c r="AO29" s="36">
        <v>0</v>
      </c>
      <c r="AP29" s="36">
        <v>0</v>
      </c>
      <c r="AQ29" s="41">
        <v>251216</v>
      </c>
      <c r="AR29" s="41">
        <v>358773</v>
      </c>
      <c r="AS29" s="36">
        <v>880</v>
      </c>
      <c r="AT29" s="41">
        <v>252096</v>
      </c>
      <c r="AU29" s="41">
        <v>359653</v>
      </c>
      <c r="AV29" s="36">
        <v>-10301</v>
      </c>
      <c r="AW29" s="41">
        <v>241795</v>
      </c>
      <c r="AX29" s="41">
        <v>349352</v>
      </c>
    </row>
    <row r="30" spans="2:50" ht="13.5">
      <c r="B30" s="34" t="s">
        <v>27</v>
      </c>
      <c r="C30" s="39" t="s">
        <v>60</v>
      </c>
      <c r="D30" s="40">
        <v>0</v>
      </c>
      <c r="E30" s="36">
        <v>0</v>
      </c>
      <c r="F30" s="40">
        <v>0</v>
      </c>
      <c r="G30" s="40">
        <v>0</v>
      </c>
      <c r="H30" s="40">
        <v>0</v>
      </c>
      <c r="I30" s="40">
        <v>8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4</v>
      </c>
      <c r="Q30" s="40">
        <v>0</v>
      </c>
      <c r="R30" s="40">
        <v>0</v>
      </c>
      <c r="S30" s="40">
        <v>0</v>
      </c>
      <c r="T30" s="36">
        <v>0</v>
      </c>
      <c r="U30" s="40">
        <v>0</v>
      </c>
      <c r="V30" s="40">
        <v>3</v>
      </c>
      <c r="W30" s="36">
        <v>12</v>
      </c>
      <c r="X30" s="40">
        <v>16</v>
      </c>
      <c r="Y30" s="36">
        <v>0</v>
      </c>
      <c r="Z30" s="40">
        <v>5</v>
      </c>
      <c r="AA30" s="36">
        <v>10</v>
      </c>
      <c r="AB30" s="40">
        <v>4</v>
      </c>
      <c r="AC30" s="36">
        <v>2</v>
      </c>
      <c r="AD30" s="36">
        <v>5580</v>
      </c>
      <c r="AE30" s="36">
        <v>0</v>
      </c>
      <c r="AF30" s="36">
        <v>0</v>
      </c>
      <c r="AG30" s="36">
        <v>18</v>
      </c>
      <c r="AH30" s="40">
        <v>0</v>
      </c>
      <c r="AI30" s="36">
        <v>0</v>
      </c>
      <c r="AJ30" s="41">
        <v>5662</v>
      </c>
      <c r="AK30" s="36">
        <v>4079</v>
      </c>
      <c r="AL30" s="36">
        <v>86964</v>
      </c>
      <c r="AM30" s="36">
        <v>265062</v>
      </c>
      <c r="AN30" s="36">
        <v>0</v>
      </c>
      <c r="AO30" s="36">
        <v>0</v>
      </c>
      <c r="AP30" s="36">
        <v>0</v>
      </c>
      <c r="AQ30" s="41">
        <v>356105</v>
      </c>
      <c r="AR30" s="41">
        <v>361767</v>
      </c>
      <c r="AS30" s="36">
        <v>0</v>
      </c>
      <c r="AT30" s="41">
        <v>356105</v>
      </c>
      <c r="AU30" s="41">
        <v>361767</v>
      </c>
      <c r="AV30" s="36">
        <v>0</v>
      </c>
      <c r="AW30" s="41">
        <v>356105</v>
      </c>
      <c r="AX30" s="41">
        <v>361767</v>
      </c>
    </row>
    <row r="31" spans="2:50" ht="13.5">
      <c r="B31" s="34" t="s">
        <v>28</v>
      </c>
      <c r="C31" s="39" t="s">
        <v>61</v>
      </c>
      <c r="D31" s="40">
        <v>25</v>
      </c>
      <c r="E31" s="36">
        <v>41</v>
      </c>
      <c r="F31" s="40">
        <v>497</v>
      </c>
      <c r="G31" s="40">
        <v>291</v>
      </c>
      <c r="H31" s="40">
        <v>134</v>
      </c>
      <c r="I31" s="40">
        <v>648</v>
      </c>
      <c r="J31" s="40">
        <v>11</v>
      </c>
      <c r="K31" s="40">
        <v>181</v>
      </c>
      <c r="L31" s="40">
        <v>43</v>
      </c>
      <c r="M31" s="40">
        <v>30</v>
      </c>
      <c r="N31" s="40">
        <v>161</v>
      </c>
      <c r="O31" s="40">
        <v>836</v>
      </c>
      <c r="P31" s="40">
        <v>1950</v>
      </c>
      <c r="Q31" s="40">
        <v>42</v>
      </c>
      <c r="R31" s="40">
        <v>74</v>
      </c>
      <c r="S31" s="40">
        <v>272</v>
      </c>
      <c r="T31" s="36">
        <v>1200</v>
      </c>
      <c r="U31" s="40">
        <v>271</v>
      </c>
      <c r="V31" s="40">
        <v>907</v>
      </c>
      <c r="W31" s="36">
        <v>670</v>
      </c>
      <c r="X31" s="40">
        <v>1711</v>
      </c>
      <c r="Y31" s="36">
        <v>123</v>
      </c>
      <c r="Z31" s="40">
        <v>690</v>
      </c>
      <c r="AA31" s="36">
        <v>286</v>
      </c>
      <c r="AB31" s="40">
        <v>4</v>
      </c>
      <c r="AC31" s="36">
        <v>637</v>
      </c>
      <c r="AD31" s="36">
        <v>530</v>
      </c>
      <c r="AE31" s="36">
        <v>0</v>
      </c>
      <c r="AF31" s="36">
        <v>1015</v>
      </c>
      <c r="AG31" s="36">
        <v>2652</v>
      </c>
      <c r="AH31" s="40">
        <v>0</v>
      </c>
      <c r="AI31" s="36">
        <v>30</v>
      </c>
      <c r="AJ31" s="41">
        <v>15962</v>
      </c>
      <c r="AK31" s="36">
        <v>0</v>
      </c>
      <c r="AL31" s="36">
        <v>39856</v>
      </c>
      <c r="AM31" s="36">
        <v>0</v>
      </c>
      <c r="AN31" s="36">
        <v>0</v>
      </c>
      <c r="AO31" s="36">
        <v>0</v>
      </c>
      <c r="AP31" s="36">
        <v>0</v>
      </c>
      <c r="AQ31" s="41">
        <v>39856</v>
      </c>
      <c r="AR31" s="41">
        <v>55818</v>
      </c>
      <c r="AS31" s="36">
        <v>0</v>
      </c>
      <c r="AT31" s="41">
        <v>39856</v>
      </c>
      <c r="AU31" s="41">
        <v>55818</v>
      </c>
      <c r="AV31" s="36">
        <v>0</v>
      </c>
      <c r="AW31" s="41">
        <v>39856</v>
      </c>
      <c r="AX31" s="41">
        <v>55818</v>
      </c>
    </row>
    <row r="32" spans="2:50" ht="13.5">
      <c r="B32" s="34" t="s">
        <v>29</v>
      </c>
      <c r="C32" s="39" t="s">
        <v>62</v>
      </c>
      <c r="D32" s="40">
        <v>3037</v>
      </c>
      <c r="E32" s="36">
        <v>495</v>
      </c>
      <c r="F32" s="40">
        <v>7181</v>
      </c>
      <c r="G32" s="40">
        <v>2895</v>
      </c>
      <c r="H32" s="40">
        <v>2042</v>
      </c>
      <c r="I32" s="40">
        <v>4661</v>
      </c>
      <c r="J32" s="40">
        <v>318</v>
      </c>
      <c r="K32" s="40">
        <v>3906</v>
      </c>
      <c r="L32" s="40">
        <v>465</v>
      </c>
      <c r="M32" s="40">
        <v>774</v>
      </c>
      <c r="N32" s="40">
        <v>2204</v>
      </c>
      <c r="O32" s="40">
        <v>8485</v>
      </c>
      <c r="P32" s="40">
        <v>49903</v>
      </c>
      <c r="Q32" s="40">
        <v>1430</v>
      </c>
      <c r="R32" s="40">
        <v>1373</v>
      </c>
      <c r="S32" s="40">
        <v>5697</v>
      </c>
      <c r="T32" s="36">
        <v>84996</v>
      </c>
      <c r="U32" s="40">
        <v>6546</v>
      </c>
      <c r="V32" s="40">
        <v>2862</v>
      </c>
      <c r="W32" s="36">
        <v>26057</v>
      </c>
      <c r="X32" s="40">
        <v>27736</v>
      </c>
      <c r="Y32" s="36">
        <v>6262</v>
      </c>
      <c r="Z32" s="40">
        <v>49165</v>
      </c>
      <c r="AA32" s="36">
        <v>11543</v>
      </c>
      <c r="AB32" s="40">
        <v>23767</v>
      </c>
      <c r="AC32" s="36">
        <v>10295</v>
      </c>
      <c r="AD32" s="36">
        <v>13581</v>
      </c>
      <c r="AE32" s="36">
        <v>2274</v>
      </c>
      <c r="AF32" s="36">
        <v>16872</v>
      </c>
      <c r="AG32" s="36">
        <v>9389</v>
      </c>
      <c r="AH32" s="40">
        <v>0</v>
      </c>
      <c r="AI32" s="36">
        <v>1960</v>
      </c>
      <c r="AJ32" s="41">
        <v>388171</v>
      </c>
      <c r="AK32" s="36">
        <v>822</v>
      </c>
      <c r="AL32" s="36">
        <v>47618</v>
      </c>
      <c r="AM32" s="36">
        <v>0</v>
      </c>
      <c r="AN32" s="36">
        <v>2827</v>
      </c>
      <c r="AO32" s="36">
        <v>13332</v>
      </c>
      <c r="AP32" s="36">
        <v>0</v>
      </c>
      <c r="AQ32" s="41">
        <v>64599</v>
      </c>
      <c r="AR32" s="41">
        <v>452770</v>
      </c>
      <c r="AS32" s="36">
        <v>12775</v>
      </c>
      <c r="AT32" s="41">
        <v>77374</v>
      </c>
      <c r="AU32" s="41">
        <v>465545</v>
      </c>
      <c r="AV32" s="36">
        <v>-191222</v>
      </c>
      <c r="AW32" s="41">
        <v>-113848</v>
      </c>
      <c r="AX32" s="41">
        <v>274323</v>
      </c>
    </row>
    <row r="33" spans="2:50" ht="13.5">
      <c r="B33" s="34" t="s">
        <v>30</v>
      </c>
      <c r="C33" s="39" t="s">
        <v>63</v>
      </c>
      <c r="D33" s="40">
        <v>35</v>
      </c>
      <c r="E33" s="36">
        <v>5</v>
      </c>
      <c r="F33" s="40">
        <v>63</v>
      </c>
      <c r="G33" s="40">
        <v>35</v>
      </c>
      <c r="H33" s="40">
        <v>19</v>
      </c>
      <c r="I33" s="40">
        <v>33</v>
      </c>
      <c r="J33" s="40">
        <v>1</v>
      </c>
      <c r="K33" s="40">
        <v>26</v>
      </c>
      <c r="L33" s="40">
        <v>3</v>
      </c>
      <c r="M33" s="40">
        <v>8</v>
      </c>
      <c r="N33" s="40">
        <v>12</v>
      </c>
      <c r="O33" s="40">
        <v>60</v>
      </c>
      <c r="P33" s="40">
        <v>311</v>
      </c>
      <c r="Q33" s="40">
        <v>13</v>
      </c>
      <c r="R33" s="40">
        <v>12</v>
      </c>
      <c r="S33" s="40">
        <v>79</v>
      </c>
      <c r="T33" s="36">
        <v>359</v>
      </c>
      <c r="U33" s="40">
        <v>49</v>
      </c>
      <c r="V33" s="40">
        <v>46</v>
      </c>
      <c r="W33" s="36">
        <v>1100</v>
      </c>
      <c r="X33" s="40">
        <v>307</v>
      </c>
      <c r="Y33" s="36">
        <v>293</v>
      </c>
      <c r="Z33" s="40">
        <v>220</v>
      </c>
      <c r="AA33" s="36">
        <v>4443</v>
      </c>
      <c r="AB33" s="40">
        <v>716</v>
      </c>
      <c r="AC33" s="36">
        <v>364</v>
      </c>
      <c r="AD33" s="36">
        <v>5825</v>
      </c>
      <c r="AE33" s="36">
        <v>250</v>
      </c>
      <c r="AF33" s="36">
        <v>1152</v>
      </c>
      <c r="AG33" s="36">
        <v>6364</v>
      </c>
      <c r="AH33" s="40">
        <v>0</v>
      </c>
      <c r="AI33" s="36">
        <v>323</v>
      </c>
      <c r="AJ33" s="41">
        <v>22526</v>
      </c>
      <c r="AK33" s="36">
        <v>97772</v>
      </c>
      <c r="AL33" s="36">
        <v>333840</v>
      </c>
      <c r="AM33" s="36">
        <v>0</v>
      </c>
      <c r="AN33" s="36">
        <v>0</v>
      </c>
      <c r="AO33" s="36">
        <v>0</v>
      </c>
      <c r="AP33" s="36">
        <v>0</v>
      </c>
      <c r="AQ33" s="41">
        <v>431612</v>
      </c>
      <c r="AR33" s="41">
        <v>454138</v>
      </c>
      <c r="AS33" s="36">
        <v>72017</v>
      </c>
      <c r="AT33" s="41">
        <v>503629</v>
      </c>
      <c r="AU33" s="41">
        <v>526155</v>
      </c>
      <c r="AV33" s="36">
        <v>-94857</v>
      </c>
      <c r="AW33" s="41">
        <v>408772</v>
      </c>
      <c r="AX33" s="41">
        <v>431298</v>
      </c>
    </row>
    <row r="34" spans="2:50" ht="13.5">
      <c r="B34" s="34" t="s">
        <v>31</v>
      </c>
      <c r="C34" s="39" t="s">
        <v>64</v>
      </c>
      <c r="D34" s="36">
        <v>88</v>
      </c>
      <c r="E34" s="37">
        <v>26</v>
      </c>
      <c r="F34" s="36">
        <v>667</v>
      </c>
      <c r="G34" s="36">
        <v>343</v>
      </c>
      <c r="H34" s="36">
        <v>146</v>
      </c>
      <c r="I34" s="36">
        <v>132</v>
      </c>
      <c r="J34" s="36">
        <v>5</v>
      </c>
      <c r="K34" s="36">
        <v>145</v>
      </c>
      <c r="L34" s="36">
        <v>26</v>
      </c>
      <c r="M34" s="36">
        <v>36</v>
      </c>
      <c r="N34" s="36">
        <v>165</v>
      </c>
      <c r="O34" s="36">
        <v>495</v>
      </c>
      <c r="P34" s="36">
        <v>2005</v>
      </c>
      <c r="Q34" s="36">
        <v>76</v>
      </c>
      <c r="R34" s="36">
        <v>57</v>
      </c>
      <c r="S34" s="36">
        <v>350</v>
      </c>
      <c r="T34" s="37">
        <v>414</v>
      </c>
      <c r="U34" s="36">
        <v>143</v>
      </c>
      <c r="V34" s="36">
        <v>168</v>
      </c>
      <c r="W34" s="37">
        <v>3032</v>
      </c>
      <c r="X34" s="36">
        <v>2037</v>
      </c>
      <c r="Y34" s="37">
        <v>115</v>
      </c>
      <c r="Z34" s="36">
        <v>729</v>
      </c>
      <c r="AA34" s="37">
        <v>431</v>
      </c>
      <c r="AB34" s="36">
        <v>1130</v>
      </c>
      <c r="AC34" s="37">
        <v>1561</v>
      </c>
      <c r="AD34" s="37">
        <v>1121</v>
      </c>
      <c r="AE34" s="37">
        <v>283</v>
      </c>
      <c r="AF34" s="37">
        <v>803</v>
      </c>
      <c r="AG34" s="37">
        <v>1171</v>
      </c>
      <c r="AH34" s="36">
        <v>0</v>
      </c>
      <c r="AI34" s="37">
        <v>7</v>
      </c>
      <c r="AJ34" s="38">
        <v>17907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8">
        <v>0</v>
      </c>
      <c r="AR34" s="38">
        <v>17907</v>
      </c>
      <c r="AS34" s="37">
        <v>0</v>
      </c>
      <c r="AT34" s="38">
        <v>0</v>
      </c>
      <c r="AU34" s="38">
        <v>17907</v>
      </c>
      <c r="AV34" s="37">
        <v>0</v>
      </c>
      <c r="AW34" s="38">
        <v>0</v>
      </c>
      <c r="AX34" s="38">
        <v>17907</v>
      </c>
    </row>
    <row r="35" spans="2:50" ht="13.5">
      <c r="B35" s="34" t="s">
        <v>32</v>
      </c>
      <c r="C35" s="39" t="s">
        <v>65</v>
      </c>
      <c r="D35" s="40">
        <v>1569</v>
      </c>
      <c r="E35" s="36">
        <v>242</v>
      </c>
      <c r="F35" s="40">
        <v>1358</v>
      </c>
      <c r="G35" s="40">
        <v>1264</v>
      </c>
      <c r="H35" s="40">
        <v>663</v>
      </c>
      <c r="I35" s="40">
        <v>1053</v>
      </c>
      <c r="J35" s="40">
        <v>67</v>
      </c>
      <c r="K35" s="40">
        <v>366</v>
      </c>
      <c r="L35" s="40">
        <v>246</v>
      </c>
      <c r="M35" s="40">
        <v>297</v>
      </c>
      <c r="N35" s="40">
        <v>830</v>
      </c>
      <c r="O35" s="40">
        <v>2753</v>
      </c>
      <c r="P35" s="40">
        <v>3886</v>
      </c>
      <c r="Q35" s="40">
        <v>91</v>
      </c>
      <c r="R35" s="40">
        <v>208</v>
      </c>
      <c r="S35" s="40">
        <v>1430</v>
      </c>
      <c r="T35" s="36">
        <v>3208</v>
      </c>
      <c r="U35" s="40">
        <v>467</v>
      </c>
      <c r="V35" s="40">
        <v>497</v>
      </c>
      <c r="W35" s="36">
        <v>3243</v>
      </c>
      <c r="X35" s="40">
        <v>2870</v>
      </c>
      <c r="Y35" s="36">
        <v>2118</v>
      </c>
      <c r="Z35" s="40">
        <v>1433</v>
      </c>
      <c r="AA35" s="36">
        <v>853</v>
      </c>
      <c r="AB35" s="40">
        <v>195</v>
      </c>
      <c r="AC35" s="36">
        <v>452</v>
      </c>
      <c r="AD35" s="36">
        <v>800</v>
      </c>
      <c r="AE35" s="36">
        <v>290</v>
      </c>
      <c r="AF35" s="36">
        <v>1010</v>
      </c>
      <c r="AG35" s="36">
        <v>1576</v>
      </c>
      <c r="AH35" s="40">
        <v>3</v>
      </c>
      <c r="AI35" s="36">
        <v>0</v>
      </c>
      <c r="AJ35" s="41">
        <v>35338</v>
      </c>
      <c r="AK35" s="36">
        <v>0</v>
      </c>
      <c r="AL35" s="36">
        <v>306</v>
      </c>
      <c r="AM35" s="36">
        <v>0</v>
      </c>
      <c r="AN35" s="36">
        <v>0</v>
      </c>
      <c r="AO35" s="36">
        <v>0</v>
      </c>
      <c r="AP35" s="36">
        <v>0</v>
      </c>
      <c r="AQ35" s="41">
        <v>306</v>
      </c>
      <c r="AR35" s="41">
        <v>35644</v>
      </c>
      <c r="AS35" s="36">
        <v>4300</v>
      </c>
      <c r="AT35" s="41">
        <v>4606</v>
      </c>
      <c r="AU35" s="41">
        <v>39944</v>
      </c>
      <c r="AV35" s="36">
        <v>0</v>
      </c>
      <c r="AW35" s="41">
        <v>4606</v>
      </c>
      <c r="AX35" s="41">
        <v>39944</v>
      </c>
    </row>
    <row r="36" spans="2:50" ht="13.5">
      <c r="B36" s="42" t="s">
        <v>33</v>
      </c>
      <c r="C36" s="43" t="s">
        <v>66</v>
      </c>
      <c r="D36" s="44">
        <v>129795</v>
      </c>
      <c r="E36" s="45">
        <v>11357</v>
      </c>
      <c r="F36" s="44">
        <v>246018</v>
      </c>
      <c r="G36" s="44">
        <v>75629</v>
      </c>
      <c r="H36" s="44">
        <v>64242</v>
      </c>
      <c r="I36" s="44">
        <v>85845</v>
      </c>
      <c r="J36" s="44">
        <v>4880</v>
      </c>
      <c r="K36" s="44">
        <v>59646</v>
      </c>
      <c r="L36" s="44">
        <v>10686</v>
      </c>
      <c r="M36" s="44">
        <v>24598</v>
      </c>
      <c r="N36" s="44">
        <v>39578</v>
      </c>
      <c r="O36" s="44">
        <v>157789</v>
      </c>
      <c r="P36" s="44">
        <v>866715</v>
      </c>
      <c r="Q36" s="44">
        <v>59727</v>
      </c>
      <c r="R36" s="44">
        <v>30211</v>
      </c>
      <c r="S36" s="44">
        <v>121627</v>
      </c>
      <c r="T36" s="45">
        <v>443163</v>
      </c>
      <c r="U36" s="44">
        <v>51456</v>
      </c>
      <c r="V36" s="44">
        <v>25959</v>
      </c>
      <c r="W36" s="45">
        <v>166349</v>
      </c>
      <c r="X36" s="44">
        <v>92509</v>
      </c>
      <c r="Y36" s="45">
        <v>60729</v>
      </c>
      <c r="Z36" s="44">
        <v>199441</v>
      </c>
      <c r="AA36" s="45">
        <v>61551</v>
      </c>
      <c r="AB36" s="44">
        <v>99685</v>
      </c>
      <c r="AC36" s="45">
        <v>64317</v>
      </c>
      <c r="AD36" s="45">
        <v>140748</v>
      </c>
      <c r="AE36" s="45">
        <v>13879</v>
      </c>
      <c r="AF36" s="45">
        <v>101415</v>
      </c>
      <c r="AG36" s="45">
        <v>190504</v>
      </c>
      <c r="AH36" s="44">
        <v>17907</v>
      </c>
      <c r="AI36" s="45">
        <v>27520</v>
      </c>
      <c r="AJ36" s="46">
        <v>3745475</v>
      </c>
      <c r="AK36" s="45">
        <v>153843</v>
      </c>
      <c r="AL36" s="45">
        <v>2369569</v>
      </c>
      <c r="AM36" s="45">
        <v>863538</v>
      </c>
      <c r="AN36" s="45">
        <v>502825</v>
      </c>
      <c r="AO36" s="45">
        <v>911612</v>
      </c>
      <c r="AP36" s="45">
        <v>13048</v>
      </c>
      <c r="AQ36" s="46">
        <v>4814435</v>
      </c>
      <c r="AR36" s="46">
        <v>8559910</v>
      </c>
      <c r="AS36" s="45">
        <v>2930934</v>
      </c>
      <c r="AT36" s="46">
        <v>7745369</v>
      </c>
      <c r="AU36" s="46">
        <v>11490844</v>
      </c>
      <c r="AV36" s="45">
        <v>-3467088</v>
      </c>
      <c r="AW36" s="46">
        <v>4278281</v>
      </c>
      <c r="AX36" s="46">
        <v>8023756</v>
      </c>
    </row>
    <row r="37" spans="2:50" ht="13.5">
      <c r="B37" s="34">
        <v>35</v>
      </c>
      <c r="C37" s="39" t="s">
        <v>81</v>
      </c>
      <c r="D37" s="47">
        <v>511</v>
      </c>
      <c r="E37" s="48">
        <v>1089</v>
      </c>
      <c r="F37" s="47">
        <v>5676</v>
      </c>
      <c r="G37" s="47">
        <v>2364</v>
      </c>
      <c r="H37" s="47">
        <v>2148</v>
      </c>
      <c r="I37" s="47">
        <v>3185</v>
      </c>
      <c r="J37" s="47">
        <v>207</v>
      </c>
      <c r="K37" s="47">
        <v>2213</v>
      </c>
      <c r="L37" s="47">
        <v>465</v>
      </c>
      <c r="M37" s="47">
        <v>372</v>
      </c>
      <c r="N37" s="47">
        <v>2141</v>
      </c>
      <c r="O37" s="47">
        <v>6045</v>
      </c>
      <c r="P37" s="47">
        <v>27253</v>
      </c>
      <c r="Q37" s="47">
        <v>984</v>
      </c>
      <c r="R37" s="47">
        <v>1118</v>
      </c>
      <c r="S37" s="47">
        <v>5808</v>
      </c>
      <c r="T37" s="48">
        <v>13967</v>
      </c>
      <c r="U37" s="47">
        <v>1856</v>
      </c>
      <c r="V37" s="47">
        <v>1738</v>
      </c>
      <c r="W37" s="48">
        <v>12891</v>
      </c>
      <c r="X37" s="47">
        <v>9735</v>
      </c>
      <c r="Y37" s="48">
        <v>795</v>
      </c>
      <c r="Z37" s="47">
        <v>5376</v>
      </c>
      <c r="AA37" s="48">
        <v>9467</v>
      </c>
      <c r="AB37" s="47">
        <v>6425</v>
      </c>
      <c r="AC37" s="48">
        <v>3279</v>
      </c>
      <c r="AD37" s="48">
        <v>5665</v>
      </c>
      <c r="AE37" s="48">
        <v>1796</v>
      </c>
      <c r="AF37" s="48">
        <v>7352</v>
      </c>
      <c r="AG37" s="48">
        <v>11009</v>
      </c>
      <c r="AH37" s="47">
        <v>0</v>
      </c>
      <c r="AI37" s="48">
        <v>913</v>
      </c>
      <c r="AJ37" s="49">
        <v>153843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2:50" ht="13.5">
      <c r="B38" s="34">
        <v>36</v>
      </c>
      <c r="C38" s="39" t="s">
        <v>82</v>
      </c>
      <c r="D38" s="36">
        <v>18258</v>
      </c>
      <c r="E38" s="37">
        <v>3543</v>
      </c>
      <c r="F38" s="36">
        <v>44045</v>
      </c>
      <c r="G38" s="36">
        <v>30080</v>
      </c>
      <c r="H38" s="36">
        <v>21532</v>
      </c>
      <c r="I38" s="36">
        <v>10324</v>
      </c>
      <c r="J38" s="36">
        <v>631</v>
      </c>
      <c r="K38" s="36">
        <v>19283</v>
      </c>
      <c r="L38" s="36">
        <v>5753</v>
      </c>
      <c r="M38" s="36">
        <v>5345</v>
      </c>
      <c r="N38" s="36">
        <v>21205</v>
      </c>
      <c r="O38" s="36">
        <v>49892</v>
      </c>
      <c r="P38" s="36">
        <v>118061</v>
      </c>
      <c r="Q38" s="36">
        <v>21678</v>
      </c>
      <c r="R38" s="36">
        <v>9560</v>
      </c>
      <c r="S38" s="36">
        <v>44157</v>
      </c>
      <c r="T38" s="37">
        <v>291397</v>
      </c>
      <c r="U38" s="36">
        <v>11240</v>
      </c>
      <c r="V38" s="36">
        <v>28867</v>
      </c>
      <c r="W38" s="37">
        <v>289741</v>
      </c>
      <c r="X38" s="36">
        <v>98451</v>
      </c>
      <c r="Y38" s="37">
        <v>8139</v>
      </c>
      <c r="Z38" s="36">
        <v>104180</v>
      </c>
      <c r="AA38" s="37">
        <v>42383</v>
      </c>
      <c r="AB38" s="36">
        <v>177682</v>
      </c>
      <c r="AC38" s="37">
        <v>211038</v>
      </c>
      <c r="AD38" s="37">
        <v>190760</v>
      </c>
      <c r="AE38" s="37">
        <v>36028</v>
      </c>
      <c r="AF38" s="37">
        <v>113254</v>
      </c>
      <c r="AG38" s="37">
        <v>122607</v>
      </c>
      <c r="AH38" s="36">
        <v>0</v>
      </c>
      <c r="AI38" s="37">
        <v>2621</v>
      </c>
      <c r="AJ38" s="38">
        <v>2151735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2:50" ht="13.5">
      <c r="B39" s="34">
        <v>37</v>
      </c>
      <c r="C39" s="39" t="s">
        <v>83</v>
      </c>
      <c r="D39" s="36">
        <v>114833</v>
      </c>
      <c r="E39" s="37">
        <v>2900</v>
      </c>
      <c r="F39" s="36">
        <v>44626</v>
      </c>
      <c r="G39" s="36">
        <v>20238</v>
      </c>
      <c r="H39" s="36">
        <v>15102</v>
      </c>
      <c r="I39" s="36">
        <v>19628</v>
      </c>
      <c r="J39" s="36">
        <v>1239</v>
      </c>
      <c r="K39" s="36">
        <v>12477</v>
      </c>
      <c r="L39" s="36">
        <v>2377</v>
      </c>
      <c r="M39" s="36">
        <v>3341</v>
      </c>
      <c r="N39" s="36">
        <v>10562</v>
      </c>
      <c r="O39" s="36">
        <v>39332</v>
      </c>
      <c r="P39" s="36">
        <v>124844</v>
      </c>
      <c r="Q39" s="36">
        <v>3448</v>
      </c>
      <c r="R39" s="36">
        <v>14332</v>
      </c>
      <c r="S39" s="36">
        <v>28626</v>
      </c>
      <c r="T39" s="37">
        <v>16492</v>
      </c>
      <c r="U39" s="36">
        <v>14557</v>
      </c>
      <c r="V39" s="36">
        <v>9958</v>
      </c>
      <c r="W39" s="37">
        <v>52001</v>
      </c>
      <c r="X39" s="36">
        <v>62283</v>
      </c>
      <c r="Y39" s="37">
        <v>264565</v>
      </c>
      <c r="Z39" s="36">
        <v>7503</v>
      </c>
      <c r="AA39" s="37">
        <v>10289</v>
      </c>
      <c r="AB39" s="36">
        <v>0</v>
      </c>
      <c r="AC39" s="37">
        <v>921</v>
      </c>
      <c r="AD39" s="37">
        <v>16052</v>
      </c>
      <c r="AE39" s="37">
        <v>2786</v>
      </c>
      <c r="AF39" s="37">
        <v>17886</v>
      </c>
      <c r="AG39" s="37">
        <v>57890</v>
      </c>
      <c r="AH39" s="36">
        <v>0</v>
      </c>
      <c r="AI39" s="37">
        <v>4233</v>
      </c>
      <c r="AJ39" s="38">
        <v>995321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2:50" ht="13.5">
      <c r="B40" s="34">
        <v>38</v>
      </c>
      <c r="C40" s="39" t="s">
        <v>84</v>
      </c>
      <c r="D40" s="36">
        <v>38682</v>
      </c>
      <c r="E40" s="37">
        <v>1437</v>
      </c>
      <c r="F40" s="36">
        <v>8684</v>
      </c>
      <c r="G40" s="36">
        <v>2554</v>
      </c>
      <c r="H40" s="36">
        <v>2427</v>
      </c>
      <c r="I40" s="36">
        <v>9043</v>
      </c>
      <c r="J40" s="36">
        <v>26</v>
      </c>
      <c r="K40" s="36">
        <v>8751</v>
      </c>
      <c r="L40" s="36">
        <v>995</v>
      </c>
      <c r="M40" s="36">
        <v>2038</v>
      </c>
      <c r="N40" s="36">
        <v>3589</v>
      </c>
      <c r="O40" s="36">
        <v>11800</v>
      </c>
      <c r="P40" s="36">
        <v>63226</v>
      </c>
      <c r="Q40" s="36">
        <v>5825</v>
      </c>
      <c r="R40" s="36">
        <v>946</v>
      </c>
      <c r="S40" s="36">
        <v>8132</v>
      </c>
      <c r="T40" s="37">
        <v>45959</v>
      </c>
      <c r="U40" s="36">
        <v>17767</v>
      </c>
      <c r="V40" s="36">
        <v>10660</v>
      </c>
      <c r="W40" s="37">
        <v>30079</v>
      </c>
      <c r="X40" s="36">
        <v>26645</v>
      </c>
      <c r="Y40" s="37">
        <v>184257</v>
      </c>
      <c r="Z40" s="36">
        <v>13495</v>
      </c>
      <c r="AA40" s="37">
        <v>28169</v>
      </c>
      <c r="AB40" s="36">
        <v>103626</v>
      </c>
      <c r="AC40" s="37">
        <v>64029</v>
      </c>
      <c r="AD40" s="37">
        <v>20388</v>
      </c>
      <c r="AE40" s="37">
        <v>2362</v>
      </c>
      <c r="AF40" s="37">
        <v>24942</v>
      </c>
      <c r="AG40" s="37">
        <v>32856</v>
      </c>
      <c r="AH40" s="36">
        <v>0</v>
      </c>
      <c r="AI40" s="37">
        <v>4111</v>
      </c>
      <c r="AJ40" s="38">
        <v>777500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2:50" ht="13.5">
      <c r="B41" s="34">
        <v>39</v>
      </c>
      <c r="C41" s="39" t="s">
        <v>85</v>
      </c>
      <c r="D41" s="36">
        <v>15824</v>
      </c>
      <c r="E41" s="37">
        <v>1065</v>
      </c>
      <c r="F41" s="36">
        <v>11666</v>
      </c>
      <c r="G41" s="36">
        <v>4050</v>
      </c>
      <c r="H41" s="36">
        <v>3817</v>
      </c>
      <c r="I41" s="36">
        <v>3468</v>
      </c>
      <c r="J41" s="36">
        <v>649</v>
      </c>
      <c r="K41" s="36">
        <v>3065</v>
      </c>
      <c r="L41" s="36">
        <v>747</v>
      </c>
      <c r="M41" s="36">
        <v>917</v>
      </c>
      <c r="N41" s="36">
        <v>2813</v>
      </c>
      <c r="O41" s="36">
        <v>5177</v>
      </c>
      <c r="P41" s="36">
        <v>17753</v>
      </c>
      <c r="Q41" s="36">
        <v>1530</v>
      </c>
      <c r="R41" s="36">
        <v>1291</v>
      </c>
      <c r="S41" s="36">
        <v>6393</v>
      </c>
      <c r="T41" s="37">
        <v>35358</v>
      </c>
      <c r="U41" s="36">
        <v>7653</v>
      </c>
      <c r="V41" s="36">
        <v>4194</v>
      </c>
      <c r="W41" s="37">
        <v>28374</v>
      </c>
      <c r="X41" s="36">
        <v>10736</v>
      </c>
      <c r="Y41" s="37">
        <v>31172</v>
      </c>
      <c r="Z41" s="36">
        <v>7707</v>
      </c>
      <c r="AA41" s="37">
        <v>5277</v>
      </c>
      <c r="AB41" s="36">
        <v>590</v>
      </c>
      <c r="AC41" s="37">
        <v>6004</v>
      </c>
      <c r="AD41" s="37">
        <v>4558</v>
      </c>
      <c r="AE41" s="37">
        <v>999</v>
      </c>
      <c r="AF41" s="37">
        <v>9861</v>
      </c>
      <c r="AG41" s="37">
        <v>16624</v>
      </c>
      <c r="AH41" s="36">
        <v>0</v>
      </c>
      <c r="AI41" s="37">
        <v>567</v>
      </c>
      <c r="AJ41" s="38">
        <v>249899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2:50" ht="13.5">
      <c r="B42" s="34">
        <v>40</v>
      </c>
      <c r="C42" s="50" t="s">
        <v>86</v>
      </c>
      <c r="D42" s="36">
        <v>-2416</v>
      </c>
      <c r="E42" s="37">
        <v>-25</v>
      </c>
      <c r="F42" s="36">
        <v>-8269</v>
      </c>
      <c r="G42" s="36">
        <v>-95</v>
      </c>
      <c r="H42" s="36">
        <v>-78</v>
      </c>
      <c r="I42" s="36">
        <v>-26</v>
      </c>
      <c r="J42" s="36">
        <v>-3</v>
      </c>
      <c r="K42" s="36">
        <v>-38</v>
      </c>
      <c r="L42" s="36">
        <v>-9</v>
      </c>
      <c r="M42" s="36">
        <v>-8</v>
      </c>
      <c r="N42" s="36">
        <v>-40</v>
      </c>
      <c r="O42" s="36">
        <v>-104</v>
      </c>
      <c r="P42" s="36">
        <v>-290</v>
      </c>
      <c r="Q42" s="36">
        <v>-32</v>
      </c>
      <c r="R42" s="36">
        <v>-34</v>
      </c>
      <c r="S42" s="36">
        <v>-102</v>
      </c>
      <c r="T42" s="37">
        <v>-3106</v>
      </c>
      <c r="U42" s="36">
        <v>-182</v>
      </c>
      <c r="V42" s="36">
        <v>-2171</v>
      </c>
      <c r="W42" s="37">
        <v>-1137</v>
      </c>
      <c r="X42" s="36">
        <v>-10930</v>
      </c>
      <c r="Y42" s="37">
        <v>-721</v>
      </c>
      <c r="Z42" s="36">
        <v>-872</v>
      </c>
      <c r="AA42" s="37">
        <v>-57</v>
      </c>
      <c r="AB42" s="36">
        <v>0</v>
      </c>
      <c r="AC42" s="37">
        <v>-236</v>
      </c>
      <c r="AD42" s="37">
        <v>-16404</v>
      </c>
      <c r="AE42" s="37">
        <v>-2032</v>
      </c>
      <c r="AF42" s="37">
        <v>-387</v>
      </c>
      <c r="AG42" s="37">
        <v>-192</v>
      </c>
      <c r="AH42" s="36">
        <v>0</v>
      </c>
      <c r="AI42" s="37">
        <v>-21</v>
      </c>
      <c r="AJ42" s="38">
        <v>-50017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2:50" ht="13.5">
      <c r="B43" s="42">
        <v>52</v>
      </c>
      <c r="C43" s="51" t="s">
        <v>87</v>
      </c>
      <c r="D43" s="44">
        <v>185692</v>
      </c>
      <c r="E43" s="45">
        <v>10009</v>
      </c>
      <c r="F43" s="44">
        <v>106428</v>
      </c>
      <c r="G43" s="44">
        <v>59191</v>
      </c>
      <c r="H43" s="44">
        <v>44948</v>
      </c>
      <c r="I43" s="44">
        <v>45622</v>
      </c>
      <c r="J43" s="44">
        <v>2749</v>
      </c>
      <c r="K43" s="44">
        <v>45751</v>
      </c>
      <c r="L43" s="44">
        <v>10328</v>
      </c>
      <c r="M43" s="44">
        <v>12005</v>
      </c>
      <c r="N43" s="44">
        <v>40270</v>
      </c>
      <c r="O43" s="44">
        <v>112142</v>
      </c>
      <c r="P43" s="44">
        <v>350847</v>
      </c>
      <c r="Q43" s="44">
        <v>33433</v>
      </c>
      <c r="R43" s="44">
        <v>27213</v>
      </c>
      <c r="S43" s="44">
        <v>93014</v>
      </c>
      <c r="T43" s="45">
        <v>400067</v>
      </c>
      <c r="U43" s="44">
        <v>52891</v>
      </c>
      <c r="V43" s="44">
        <v>53246</v>
      </c>
      <c r="W43" s="45">
        <v>411949</v>
      </c>
      <c r="X43" s="44">
        <v>196920</v>
      </c>
      <c r="Y43" s="45">
        <v>488207</v>
      </c>
      <c r="Z43" s="44">
        <v>137389</v>
      </c>
      <c r="AA43" s="45">
        <v>95528</v>
      </c>
      <c r="AB43" s="44">
        <v>288323</v>
      </c>
      <c r="AC43" s="45">
        <v>285035</v>
      </c>
      <c r="AD43" s="45">
        <v>221019</v>
      </c>
      <c r="AE43" s="45">
        <v>41939</v>
      </c>
      <c r="AF43" s="45">
        <v>172908</v>
      </c>
      <c r="AG43" s="45">
        <v>240794</v>
      </c>
      <c r="AH43" s="44">
        <v>0</v>
      </c>
      <c r="AI43" s="45">
        <v>12424</v>
      </c>
      <c r="AJ43" s="46">
        <v>4278281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2:50" ht="13.5">
      <c r="B44" s="42">
        <v>55</v>
      </c>
      <c r="C44" s="51" t="s">
        <v>80</v>
      </c>
      <c r="D44" s="44">
        <v>315487</v>
      </c>
      <c r="E44" s="45">
        <v>21366</v>
      </c>
      <c r="F44" s="44">
        <v>352446</v>
      </c>
      <c r="G44" s="44">
        <v>134820</v>
      </c>
      <c r="H44" s="44">
        <v>109190</v>
      </c>
      <c r="I44" s="44">
        <v>131467</v>
      </c>
      <c r="J44" s="44">
        <v>7629</v>
      </c>
      <c r="K44" s="44">
        <v>105397</v>
      </c>
      <c r="L44" s="44">
        <v>21014</v>
      </c>
      <c r="M44" s="44">
        <v>36603</v>
      </c>
      <c r="N44" s="44">
        <v>79848</v>
      </c>
      <c r="O44" s="44">
        <v>269931</v>
      </c>
      <c r="P44" s="44">
        <v>1217562</v>
      </c>
      <c r="Q44" s="44">
        <v>93160</v>
      </c>
      <c r="R44" s="44">
        <v>57424</v>
      </c>
      <c r="S44" s="44">
        <v>214641</v>
      </c>
      <c r="T44" s="45">
        <v>843230</v>
      </c>
      <c r="U44" s="44">
        <v>104347</v>
      </c>
      <c r="V44" s="44">
        <v>79205</v>
      </c>
      <c r="W44" s="45">
        <v>578298</v>
      </c>
      <c r="X44" s="44">
        <v>289429</v>
      </c>
      <c r="Y44" s="45">
        <v>548936</v>
      </c>
      <c r="Z44" s="44">
        <v>336830</v>
      </c>
      <c r="AA44" s="45">
        <v>157079</v>
      </c>
      <c r="AB44" s="44">
        <v>388008</v>
      </c>
      <c r="AC44" s="45">
        <v>349352</v>
      </c>
      <c r="AD44" s="45">
        <v>361767</v>
      </c>
      <c r="AE44" s="45">
        <v>55818</v>
      </c>
      <c r="AF44" s="45">
        <v>274323</v>
      </c>
      <c r="AG44" s="45">
        <v>431298</v>
      </c>
      <c r="AH44" s="44">
        <v>17907</v>
      </c>
      <c r="AI44" s="45">
        <v>39944</v>
      </c>
      <c r="AJ44" s="46">
        <v>8023756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50"/>
  <sheetViews>
    <sheetView tabSelected="1" workbookViewId="0" topLeftCell="AK1">
      <selection activeCell="AL4" sqref="AL4:AL36"/>
    </sheetView>
  </sheetViews>
  <sheetFormatPr defaultColWidth="9.00390625" defaultRowHeight="13.5"/>
  <cols>
    <col min="2" max="2" width="3.50390625" style="0" bestFit="1" customWidth="1"/>
    <col min="3" max="3" width="28.875" style="0" bestFit="1" customWidth="1"/>
    <col min="4" max="27" width="10.50390625" style="0" hidden="1" customWidth="1"/>
    <col min="28" max="28" width="9.50390625" style="0" hidden="1" customWidth="1"/>
    <col min="29" max="33" width="10.50390625" style="0" hidden="1" customWidth="1"/>
    <col min="34" max="34" width="9.50390625" style="0" hidden="1" customWidth="1"/>
    <col min="35" max="36" width="10.50390625" style="0" hidden="1" customWidth="1"/>
    <col min="37" max="37" width="11.375" style="0" bestFit="1" customWidth="1"/>
    <col min="38" max="38" width="9.25390625" style="0" bestFit="1" customWidth="1"/>
    <col min="39" max="39" width="12.125" style="0" bestFit="1" customWidth="1"/>
    <col min="40" max="40" width="11.625" style="0" bestFit="1" customWidth="1"/>
    <col min="41" max="41" width="15.875" style="0" bestFit="1" customWidth="1"/>
    <col min="42" max="45" width="11.625" style="0" bestFit="1" customWidth="1"/>
    <col min="46" max="46" width="12.25390625" style="0" customWidth="1"/>
    <col min="47" max="48" width="10.50390625" style="0" bestFit="1" customWidth="1"/>
    <col min="49" max="50" width="11.125" style="0" bestFit="1" customWidth="1"/>
    <col min="51" max="51" width="11.625" style="0" bestFit="1" customWidth="1"/>
    <col min="52" max="52" width="10.50390625" style="0" bestFit="1" customWidth="1"/>
  </cols>
  <sheetData>
    <row r="1" ht="13.5">
      <c r="AZ1" s="2" t="s">
        <v>88</v>
      </c>
    </row>
    <row r="2" spans="2:52" ht="13.5">
      <c r="B2" s="24" t="s">
        <v>0</v>
      </c>
      <c r="C2" s="25"/>
      <c r="D2" s="26" t="s">
        <v>1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15</v>
      </c>
      <c r="S2" s="27" t="s">
        <v>16</v>
      </c>
      <c r="T2" s="27" t="s">
        <v>17</v>
      </c>
      <c r="U2" s="27" t="s">
        <v>18</v>
      </c>
      <c r="V2" s="27" t="s">
        <v>19</v>
      </c>
      <c r="W2" s="27" t="s">
        <v>20</v>
      </c>
      <c r="X2" s="27" t="s">
        <v>21</v>
      </c>
      <c r="Y2" s="27" t="s">
        <v>22</v>
      </c>
      <c r="Z2" s="27" t="s">
        <v>23</v>
      </c>
      <c r="AA2" s="27" t="s">
        <v>24</v>
      </c>
      <c r="AB2" s="27" t="s">
        <v>25</v>
      </c>
      <c r="AC2" s="27" t="s">
        <v>26</v>
      </c>
      <c r="AD2" s="27" t="s">
        <v>27</v>
      </c>
      <c r="AE2" s="27" t="s">
        <v>28</v>
      </c>
      <c r="AF2" s="27" t="s">
        <v>29</v>
      </c>
      <c r="AG2" s="27" t="s">
        <v>30</v>
      </c>
      <c r="AH2" s="27" t="s">
        <v>31</v>
      </c>
      <c r="AI2" s="27" t="s">
        <v>32</v>
      </c>
      <c r="AJ2" s="28" t="s">
        <v>33</v>
      </c>
      <c r="AL2" t="s">
        <v>90</v>
      </c>
      <c r="AM2" s="26">
        <v>35</v>
      </c>
      <c r="AN2" s="27">
        <v>36</v>
      </c>
      <c r="AO2" s="27">
        <v>37</v>
      </c>
      <c r="AP2" s="27">
        <v>38</v>
      </c>
      <c r="AQ2" s="27">
        <v>39</v>
      </c>
      <c r="AR2" s="27">
        <v>40</v>
      </c>
      <c r="AS2" s="28">
        <v>41</v>
      </c>
      <c r="AT2" s="28">
        <v>42</v>
      </c>
      <c r="AU2" s="27">
        <v>45</v>
      </c>
      <c r="AV2" s="28">
        <v>46</v>
      </c>
      <c r="AW2" s="28">
        <v>47</v>
      </c>
      <c r="AX2" s="27">
        <v>51</v>
      </c>
      <c r="AY2" s="28">
        <v>52</v>
      </c>
      <c r="AZ2" s="28">
        <v>55</v>
      </c>
    </row>
    <row r="3" spans="2:52" ht="13.5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2" t="s">
        <v>40</v>
      </c>
      <c r="K3" s="32" t="s">
        <v>41</v>
      </c>
      <c r="L3" s="32" t="s">
        <v>42</v>
      </c>
      <c r="M3" s="32" t="s">
        <v>43</v>
      </c>
      <c r="N3" s="32" t="s">
        <v>44</v>
      </c>
      <c r="O3" s="32" t="s">
        <v>45</v>
      </c>
      <c r="P3" s="32" t="s">
        <v>46</v>
      </c>
      <c r="Q3" s="32" t="s">
        <v>47</v>
      </c>
      <c r="R3" s="32" t="s">
        <v>48</v>
      </c>
      <c r="S3" s="32" t="s">
        <v>49</v>
      </c>
      <c r="T3" s="32" t="s">
        <v>50</v>
      </c>
      <c r="U3" s="32" t="s">
        <v>51</v>
      </c>
      <c r="V3" s="32" t="s">
        <v>52</v>
      </c>
      <c r="W3" s="32" t="s">
        <v>53</v>
      </c>
      <c r="X3" s="32" t="s">
        <v>54</v>
      </c>
      <c r="Y3" s="32" t="s">
        <v>55</v>
      </c>
      <c r="Z3" s="32" t="s">
        <v>56</v>
      </c>
      <c r="AA3" s="32" t="s">
        <v>57</v>
      </c>
      <c r="AB3" s="32" t="s">
        <v>58</v>
      </c>
      <c r="AC3" s="32" t="s">
        <v>59</v>
      </c>
      <c r="AD3" s="32" t="s">
        <v>60</v>
      </c>
      <c r="AE3" s="32" t="s">
        <v>61</v>
      </c>
      <c r="AF3" s="32" t="s">
        <v>62</v>
      </c>
      <c r="AG3" s="32" t="s">
        <v>63</v>
      </c>
      <c r="AH3" s="32" t="s">
        <v>64</v>
      </c>
      <c r="AI3" s="32" t="s">
        <v>65</v>
      </c>
      <c r="AJ3" s="33" t="s">
        <v>66</v>
      </c>
      <c r="AM3" s="31" t="s">
        <v>67</v>
      </c>
      <c r="AN3" s="32" t="s">
        <v>68</v>
      </c>
      <c r="AO3" s="32" t="s">
        <v>69</v>
      </c>
      <c r="AP3" s="32" t="s">
        <v>70</v>
      </c>
      <c r="AQ3" s="32" t="s">
        <v>71</v>
      </c>
      <c r="AR3" s="32" t="s">
        <v>72</v>
      </c>
      <c r="AS3" s="33" t="s">
        <v>73</v>
      </c>
      <c r="AT3" s="33" t="s">
        <v>74</v>
      </c>
      <c r="AU3" s="32" t="s">
        <v>75</v>
      </c>
      <c r="AV3" s="33" t="s">
        <v>76</v>
      </c>
      <c r="AW3" s="33" t="s">
        <v>77</v>
      </c>
      <c r="AX3" s="32" t="s">
        <v>78</v>
      </c>
      <c r="AY3" s="33" t="s">
        <v>79</v>
      </c>
      <c r="AZ3" s="33" t="s">
        <v>80</v>
      </c>
    </row>
    <row r="4" spans="2:52" ht="13.5">
      <c r="B4" s="34" t="s">
        <v>1</v>
      </c>
      <c r="C4" s="35" t="s">
        <v>34</v>
      </c>
      <c r="D4" s="52">
        <f>'取引額表'!D4/'取引額表'!D$44</f>
        <v>0.10751948574743175</v>
      </c>
      <c r="E4" s="56">
        <f>'取引額表'!E4/'取引額表'!E$44</f>
        <v>0.00014040999719180006</v>
      </c>
      <c r="F4" s="52">
        <f>'取引額表'!F4/'取引額表'!F$44</f>
        <v>0.21989751621525</v>
      </c>
      <c r="G4" s="52">
        <f>'取引額表'!G4/'取引額表'!G$44</f>
        <v>0.0039979231568016615</v>
      </c>
      <c r="H4" s="52">
        <f>'取引額表'!H4/'取引額表'!H$44</f>
        <v>0.07998900998259914</v>
      </c>
      <c r="I4" s="52">
        <f>'取引額表'!I4/'取引額表'!I$44</f>
        <v>0.004617128252717412</v>
      </c>
      <c r="J4" s="52">
        <f>'取引額表'!J4/'取引額表'!J$44</f>
        <v>0.0007864726700747149</v>
      </c>
      <c r="K4" s="52">
        <f>'取引額表'!K4/'取引額表'!K$44</f>
        <v>0</v>
      </c>
      <c r="L4" s="52">
        <f>'取引額表'!L4/'取引額表'!L$44</f>
        <v>0</v>
      </c>
      <c r="M4" s="52">
        <f>'取引額表'!M4/'取引額表'!M$44</f>
        <v>5.464033002759337E-05</v>
      </c>
      <c r="N4" s="52">
        <f>'取引額表'!N4/'取引額表'!N$44</f>
        <v>0</v>
      </c>
      <c r="O4" s="52">
        <f>'取引額表'!O4/'取引額表'!O$44</f>
        <v>0</v>
      </c>
      <c r="P4" s="52">
        <f>'取引額表'!P4/'取引額表'!P$44</f>
        <v>0</v>
      </c>
      <c r="Q4" s="52">
        <f>'取引額表'!Q4/'取引額表'!Q$44</f>
        <v>0</v>
      </c>
      <c r="R4" s="52">
        <f>'取引額表'!R4/'取引額表'!R$44</f>
        <v>0</v>
      </c>
      <c r="S4" s="52">
        <f>'取引額表'!S4/'取引額表'!S$44</f>
        <v>0.007398400119268919</v>
      </c>
      <c r="T4" s="56">
        <f>'取引額表'!T4/'取引額表'!T$44</f>
        <v>0.0019306713470820535</v>
      </c>
      <c r="U4" s="52">
        <f>'取引額表'!U4/'取引額表'!U$44</f>
        <v>0</v>
      </c>
      <c r="V4" s="52">
        <f>'取引額表'!V4/'取引額表'!V$44</f>
        <v>0</v>
      </c>
      <c r="W4" s="56">
        <f>'取引額表'!W4/'取引額表'!W$44</f>
        <v>0.00015908752926691776</v>
      </c>
      <c r="X4" s="52">
        <f>'取引額表'!X4/'取引額表'!X$44</f>
        <v>0</v>
      </c>
      <c r="Y4" s="56">
        <f>'取引額表'!Y4/'取引額表'!Y$44</f>
        <v>0</v>
      </c>
      <c r="Z4" s="52">
        <f>'取引額表'!Z4/'取引額表'!Z$44</f>
        <v>8.906570079862246E-06</v>
      </c>
      <c r="AA4" s="56">
        <f>'取引額表'!AA4/'取引額表'!AA$44</f>
        <v>0</v>
      </c>
      <c r="AB4" s="52">
        <f>'取引額表'!AB4/'取引額表'!AB$44</f>
        <v>5.6699861858518384E-05</v>
      </c>
      <c r="AC4" s="56">
        <f>'取引額表'!AC4/'取引額表'!AC$44</f>
        <v>0.000704160846366988</v>
      </c>
      <c r="AD4" s="56">
        <f>'取引額表'!AD4/'取引額表'!AD$44</f>
        <v>0.0046494014103</v>
      </c>
      <c r="AE4" s="56">
        <f>'取引額表'!AE4/'取引額表'!AE$44</f>
        <v>0.0016482138378300906</v>
      </c>
      <c r="AF4" s="56">
        <f>'取引額表'!AF4/'取引額表'!AF$44</f>
        <v>1.0936013385680385E-05</v>
      </c>
      <c r="AG4" s="56">
        <f>'取引額表'!AG4/'取引額表'!AG$44</f>
        <v>0.01979605748229762</v>
      </c>
      <c r="AH4" s="52">
        <f>'取引額表'!AH4/'取引額表'!AH$44</f>
        <v>0</v>
      </c>
      <c r="AI4" s="56">
        <f>'取引額表'!AI4/'取引額表'!AI$44</f>
        <v>0</v>
      </c>
      <c r="AJ4" s="57">
        <f>'取引額表'!AJ4/'取引額表'!AJ$44</f>
        <v>0.01685096107109937</v>
      </c>
      <c r="AK4" s="90">
        <f>ROUND($AO$50/1000000,1)</f>
        <v>7408</v>
      </c>
      <c r="AL4" s="90">
        <f>AK4*AN4</f>
        <v>103.53703310602054</v>
      </c>
      <c r="AM4" s="63">
        <f>'取引額表'!AK4/'取引額表'!AK$36</f>
        <v>0.004836099140032371</v>
      </c>
      <c r="AN4" s="56">
        <f>'取引額表'!AL4/'取引額表'!AL$36</f>
        <v>0.01397638135880407</v>
      </c>
      <c r="AO4" s="56">
        <f>'取引額表'!AM4/'取引額表'!AM$36</f>
        <v>0</v>
      </c>
      <c r="AP4" s="56">
        <f>'取引額表'!AN4/'取引額表'!AN$36</f>
        <v>0</v>
      </c>
      <c r="AQ4" s="56">
        <f>'取引額表'!AO4/'取引額表'!AO$36</f>
        <v>0.004753118651356059</v>
      </c>
      <c r="AR4" s="56">
        <f>'取引額表'!AP4/'取引額表'!AP$36</f>
        <v>0.5892857142857143</v>
      </c>
      <c r="AS4" s="57">
        <f>'取引額表'!AQ4/'取引額表'!AQ$36</f>
        <v>0.009530505656426975</v>
      </c>
      <c r="AT4" s="57">
        <f>'取引額表'!AR4/'取引額表'!AR$36</f>
        <v>0.02115582990942662</v>
      </c>
      <c r="AU4" s="56">
        <f>'取引額表'!AS4/'取引額表'!AS$36</f>
        <v>0.06354151952926951</v>
      </c>
      <c r="AV4" s="57">
        <f>'取引額表'!AT4/'取引額表'!AT$36</f>
        <v>0.029968875595210505</v>
      </c>
      <c r="AW4" s="57">
        <f>'取引額表'!AU4/'取引額表'!AU$36</f>
        <v>0.03196701652202397</v>
      </c>
      <c r="AX4" s="56">
        <f>'取引額表'!AV4/'取引額表'!AV$36</f>
        <v>0.014952317333739439</v>
      </c>
      <c r="AY4" s="57">
        <f>'取引額表'!AW4/'取引額表'!AW$36</f>
        <v>0.042138185874186385</v>
      </c>
      <c r="AZ4" s="57">
        <f>'取引額表'!AX4/'取引額表'!AX$36</f>
        <v>0.03931911688241766</v>
      </c>
    </row>
    <row r="5" spans="2:52" ht="13.5">
      <c r="B5" s="34" t="s">
        <v>2</v>
      </c>
      <c r="C5" s="39" t="s">
        <v>35</v>
      </c>
      <c r="D5" s="58">
        <f>'取引額表'!D5/'取引額表'!D$44</f>
        <v>6.339405427164986E-06</v>
      </c>
      <c r="E5" s="52">
        <f>'取引額表'!E5/'取引額表'!E$44</f>
        <v>0.001638116633904334</v>
      </c>
      <c r="F5" s="58">
        <f>'取引額表'!F5/'取引額表'!F$44</f>
        <v>0</v>
      </c>
      <c r="G5" s="58">
        <f>'取引額表'!G5/'取引額表'!G$44</f>
        <v>0</v>
      </c>
      <c r="H5" s="58">
        <f>'取引額表'!H5/'取引額表'!H$44</f>
        <v>0.00021064200018316697</v>
      </c>
      <c r="I5" s="58">
        <f>'取引額表'!I5/'取引額表'!I$44</f>
        <v>0.001384377828656621</v>
      </c>
      <c r="J5" s="58">
        <f>'取引額表'!J5/'取引額表'!J$44</f>
        <v>0.1386813474898414</v>
      </c>
      <c r="K5" s="58">
        <f>'取引額表'!K5/'取引額表'!K$44</f>
        <v>0.06828467603442223</v>
      </c>
      <c r="L5" s="58">
        <f>'取引額表'!L5/'取引額表'!L$44</f>
        <v>0.0006662225183211193</v>
      </c>
      <c r="M5" s="58">
        <f>'取引額表'!M5/'取引額表'!M$44</f>
        <v>0.02109116739065104</v>
      </c>
      <c r="N5" s="58">
        <f>'取引額表'!N5/'取引額表'!N$44</f>
        <v>0.00010019036168720569</v>
      </c>
      <c r="O5" s="58">
        <f>'取引額表'!O5/'取引額表'!O$44</f>
        <v>3.334185402936306E-05</v>
      </c>
      <c r="P5" s="58">
        <f>'取引額表'!P5/'取引額表'!P$44</f>
        <v>3.2852536462208904E-06</v>
      </c>
      <c r="Q5" s="58">
        <f>'取引額表'!Q5/'取引額表'!Q$44</f>
        <v>3.2202662086732506E-05</v>
      </c>
      <c r="R5" s="58">
        <f>'取引額表'!R5/'取引額表'!R$44</f>
        <v>1.741432153803288E-05</v>
      </c>
      <c r="S5" s="58">
        <f>'取引額表'!S5/'取引額表'!S$44</f>
        <v>0.0026369612515782168</v>
      </c>
      <c r="T5" s="52">
        <f>'取引額表'!T5/'取引額表'!T$44</f>
        <v>0.01593634002585297</v>
      </c>
      <c r="U5" s="58">
        <f>'取引額表'!U5/'取引額表'!U$44</f>
        <v>0.14083778163243793</v>
      </c>
      <c r="V5" s="58">
        <f>'取引額表'!V5/'取引額表'!V$44</f>
        <v>0</v>
      </c>
      <c r="W5" s="52">
        <f>'取引額表'!W5/'取引額表'!W$44</f>
        <v>0</v>
      </c>
      <c r="X5" s="58">
        <f>'取引額表'!X5/'取引額表'!X$44</f>
        <v>0</v>
      </c>
      <c r="Y5" s="52">
        <f>'取引額表'!Y5/'取引額表'!Y$44</f>
        <v>0</v>
      </c>
      <c r="Z5" s="58">
        <f>'取引額表'!Z5/'取引額表'!Z$44</f>
        <v>0</v>
      </c>
      <c r="AA5" s="52">
        <f>'取引額表'!AA5/'取引額表'!AA$44</f>
        <v>0</v>
      </c>
      <c r="AB5" s="58">
        <f>'取引額表'!AB5/'取引額表'!AB$44</f>
        <v>2.8349930929259192E-05</v>
      </c>
      <c r="AC5" s="52">
        <f>'取引額表'!AC5/'取引額表'!AC$44</f>
        <v>7.728594655247429E-05</v>
      </c>
      <c r="AD5" s="52">
        <f>'取引額表'!AD5/'取引額表'!AD$44</f>
        <v>2.76421011313912E-06</v>
      </c>
      <c r="AE5" s="52">
        <f>'取引額表'!AE5/'取引額表'!AE$44</f>
        <v>0</v>
      </c>
      <c r="AF5" s="52">
        <f>'取引額表'!AF5/'取引額表'!AF$44</f>
        <v>0</v>
      </c>
      <c r="AG5" s="52">
        <f>'取引額表'!AG5/'取引額表'!AG$44</f>
        <v>6.955747534187499E-06</v>
      </c>
      <c r="AH5" s="58">
        <f>'取引額表'!AH5/'取引額表'!AH$44</f>
        <v>0</v>
      </c>
      <c r="AI5" s="52">
        <f>'取引額表'!AI5/'取引額表'!AI$44</f>
        <v>0.00022531544161826558</v>
      </c>
      <c r="AJ5" s="53">
        <f>'取引額表'!AJ5/'取引額表'!AJ$44</f>
        <v>0.00474328980093612</v>
      </c>
      <c r="AK5" s="90">
        <f>ROUND($AO$50/1000000,1)</f>
        <v>7408</v>
      </c>
      <c r="AL5" s="90">
        <f aca="true" t="shared" si="0" ref="AL5:AL35">AK5*AN5</f>
        <v>-0.17819949535126428</v>
      </c>
      <c r="AM5" s="64">
        <f>'取引額表'!AK5/'取引額表'!AK$36</f>
        <v>-1.9500399758195042E-05</v>
      </c>
      <c r="AN5" s="52">
        <f>'取引額表'!AL5/'取引額表'!AL$36</f>
        <v>-2.4055007471822934E-05</v>
      </c>
      <c r="AO5" s="52">
        <f>'取引額表'!AM5/'取引額表'!AM$36</f>
        <v>0</v>
      </c>
      <c r="AP5" s="52">
        <f>'取引額表'!AN5/'取引額表'!AN$36</f>
        <v>0</v>
      </c>
      <c r="AQ5" s="52">
        <f>'取引額表'!AO5/'取引額表'!AO$36</f>
        <v>-6.472051706208343E-05</v>
      </c>
      <c r="AR5" s="52">
        <f>'取引額表'!AP5/'取引額表'!AP$36</f>
        <v>-0.011189454322501532</v>
      </c>
      <c r="AS5" s="53">
        <f>'取引額表'!AQ5/'取引額表'!AQ$36</f>
        <v>-5.5042803568850755E-05</v>
      </c>
      <c r="AT5" s="53">
        <f>'取引額表'!AR5/'取引額表'!AR$36</f>
        <v>0.004415233337733691</v>
      </c>
      <c r="AU5" s="52">
        <f>'取引額表'!AS5/'取引額表'!AS$36</f>
        <v>0.00042136738664193734</v>
      </c>
      <c r="AV5" s="53">
        <f>'取引額表'!AT5/'取引額表'!AT$36</f>
        <v>0.00012523612496706096</v>
      </c>
      <c r="AW5" s="53">
        <f>'取引額表'!AU5/'取引額表'!AU$36</f>
        <v>0.003396530315788814</v>
      </c>
      <c r="AX5" s="52">
        <f>'取引額表'!AV5/'取引額表'!AV$36</f>
        <v>0.005094476978951789</v>
      </c>
      <c r="AY5" s="53">
        <f>'取引額表'!AW5/'取引額表'!AW$36</f>
        <v>-0.0039018007466082756</v>
      </c>
      <c r="AZ5" s="53">
        <f>'取引額表'!AX5/'取引額表'!AX$36</f>
        <v>0.002662842688636095</v>
      </c>
    </row>
    <row r="6" spans="2:52" ht="13.5">
      <c r="B6" s="34" t="s">
        <v>3</v>
      </c>
      <c r="C6" s="39" t="s">
        <v>36</v>
      </c>
      <c r="D6" s="52">
        <f>'取引額表'!D6/'取引額表'!D$44</f>
        <v>0.045472555129054446</v>
      </c>
      <c r="E6" s="56">
        <f>'取引額表'!E6/'取引額表'!E$44</f>
        <v>0</v>
      </c>
      <c r="F6" s="52">
        <f>'取引額表'!F6/'取引額表'!F$44</f>
        <v>0.19280967864580673</v>
      </c>
      <c r="G6" s="52">
        <f>'取引額表'!G6/'取引額表'!G$44</f>
        <v>0.0009642486278000296</v>
      </c>
      <c r="H6" s="52">
        <f>'取引額表'!H6/'取引額表'!H$44</f>
        <v>0.0004029673046982324</v>
      </c>
      <c r="I6" s="52">
        <f>'取引額表'!I6/'取引額表'!I$44</f>
        <v>0.008701803494413046</v>
      </c>
      <c r="J6" s="52">
        <f>'取引額表'!J6/'取引額表'!J$44</f>
        <v>0</v>
      </c>
      <c r="K6" s="52">
        <f>'取引額表'!K6/'取引額表'!K$44</f>
        <v>0.00014231904133893755</v>
      </c>
      <c r="L6" s="52">
        <f>'取引額表'!L6/'取引額表'!L$44</f>
        <v>0</v>
      </c>
      <c r="M6" s="52">
        <f>'取引額表'!M6/'取引額表'!M$44</f>
        <v>0</v>
      </c>
      <c r="N6" s="52">
        <f>'取引額表'!N6/'取引額表'!N$44</f>
        <v>0</v>
      </c>
      <c r="O6" s="52">
        <f>'取引額表'!O6/'取引額表'!O$44</f>
        <v>0</v>
      </c>
      <c r="P6" s="52">
        <f>'取引額表'!P6/'取引額表'!P$44</f>
        <v>0</v>
      </c>
      <c r="Q6" s="52">
        <f>'取引額表'!Q6/'取引額表'!Q$44</f>
        <v>0</v>
      </c>
      <c r="R6" s="52">
        <f>'取引額表'!R6/'取引額表'!R$44</f>
        <v>0</v>
      </c>
      <c r="S6" s="52">
        <f>'取引額表'!S6/'取引額表'!S$44</f>
        <v>0.015164856667645044</v>
      </c>
      <c r="T6" s="56">
        <f>'取引額表'!T6/'取引額表'!T$44</f>
        <v>0</v>
      </c>
      <c r="U6" s="52">
        <f>'取引額表'!U6/'取引額表'!U$44</f>
        <v>0</v>
      </c>
      <c r="V6" s="52">
        <f>'取引額表'!V6/'取引額表'!V$44</f>
        <v>0</v>
      </c>
      <c r="W6" s="56">
        <f>'取引額表'!W6/'取引額表'!W$44</f>
        <v>0.00016427516609083897</v>
      </c>
      <c r="X6" s="52">
        <f>'取引額表'!X6/'取引額表'!X$44</f>
        <v>0</v>
      </c>
      <c r="Y6" s="56">
        <f>'取引額表'!Y6/'取引額表'!Y$44</f>
        <v>0</v>
      </c>
      <c r="Z6" s="52">
        <f>'取引額表'!Z6/'取引額表'!Z$44</f>
        <v>4.4532850399311225E-05</v>
      </c>
      <c r="AA6" s="56">
        <f>'取引額表'!AA6/'取引額表'!AA$44</f>
        <v>0</v>
      </c>
      <c r="AB6" s="52">
        <f>'取引額表'!AB6/'取引額表'!AB$44</f>
        <v>0.0002551493783633327</v>
      </c>
      <c r="AC6" s="56">
        <f>'取引額表'!AC6/'取引額表'!AC$44</f>
        <v>0.00044654102452540705</v>
      </c>
      <c r="AD6" s="56">
        <f>'取引額表'!AD6/'取引額表'!AD$44</f>
        <v>0.01645257859340404</v>
      </c>
      <c r="AE6" s="56">
        <f>'取引額表'!AE6/'取引額表'!AE$44</f>
        <v>0.001164498907162564</v>
      </c>
      <c r="AF6" s="56">
        <f>'取引額表'!AF6/'取引額表'!AF$44</f>
        <v>0</v>
      </c>
      <c r="AG6" s="56">
        <f>'取引額表'!AG6/'取引額表'!AG$44</f>
        <v>0.11803207990762768</v>
      </c>
      <c r="AH6" s="52">
        <f>'取引額表'!AH6/'取引額表'!AH$44</f>
        <v>0</v>
      </c>
      <c r="AI6" s="56">
        <f>'取引額表'!AI6/'取引額表'!AI$44</f>
        <v>0.00045063088323653115</v>
      </c>
      <c r="AJ6" s="57">
        <f>'取引額表'!AJ6/'取引額表'!AJ$44</f>
        <v>0.017971134715462436</v>
      </c>
      <c r="AK6" s="90">
        <f>ROUND($AO$50/1000000,1)</f>
        <v>7408</v>
      </c>
      <c r="AL6" s="90">
        <f t="shared" si="0"/>
        <v>839.8229585211488</v>
      </c>
      <c r="AM6" s="63">
        <f>'取引額表'!AK6/'取引額表'!AK$36</f>
        <v>0.0688559115461867</v>
      </c>
      <c r="AN6" s="56">
        <f>'取引額表'!AL6/'取引額表'!AL$36</f>
        <v>0.11336703003795205</v>
      </c>
      <c r="AO6" s="56">
        <f>'取引額表'!AM6/'取引額表'!AM$36</f>
        <v>0.005083736905613882</v>
      </c>
      <c r="AP6" s="56">
        <f>'取引額表'!AN6/'取引額表'!AN$36</f>
        <v>0</v>
      </c>
      <c r="AQ6" s="56">
        <f>'取引額表'!AO6/'取引額表'!AO$36</f>
        <v>0</v>
      </c>
      <c r="AR6" s="56">
        <f>'取引額表'!AP6/'取引額表'!AP$36</f>
        <v>0.13595953402820354</v>
      </c>
      <c r="AS6" s="57">
        <f>'取引額表'!AQ6/'取引額表'!AQ$36</f>
        <v>0.059277568395876154</v>
      </c>
      <c r="AT6" s="57">
        <f>'取引額表'!AR6/'取引額表'!AR$36</f>
        <v>0.05018557438103905</v>
      </c>
      <c r="AU6" s="56">
        <f>'取引額表'!AS6/'取引額表'!AS$36</f>
        <v>0.08272414186058095</v>
      </c>
      <c r="AV6" s="57">
        <f>'取引額表'!AT6/'取引額表'!AT$36</f>
        <v>0.06815001325308065</v>
      </c>
      <c r="AW6" s="57">
        <f>'取引額表'!AU6/'取引額表'!AU$36</f>
        <v>0.05848508603893674</v>
      </c>
      <c r="AX6" s="56">
        <f>'取引額表'!AV6/'取引額表'!AV$36</f>
        <v>0.09218023886327661</v>
      </c>
      <c r="AY6" s="57">
        <f>'取引額表'!AW6/'取引額表'!AW$36</f>
        <v>0.04867609210334711</v>
      </c>
      <c r="AZ6" s="57">
        <f>'取引額表'!AX6/'取引額表'!AX$36</f>
        <v>0.04392531378072813</v>
      </c>
    </row>
    <row r="7" spans="2:52" ht="13.5">
      <c r="B7" s="34" t="s">
        <v>4</v>
      </c>
      <c r="C7" s="39" t="s">
        <v>37</v>
      </c>
      <c r="D7" s="52">
        <f>'取引額表'!D7/'取引額表'!D$44</f>
        <v>0.003286981713985045</v>
      </c>
      <c r="E7" s="56">
        <f>'取引額表'!E7/'取引額表'!E$44</f>
        <v>0.004352709912945802</v>
      </c>
      <c r="F7" s="52">
        <f>'取引額表'!F7/'取引額表'!F$44</f>
        <v>0.0012399062551426319</v>
      </c>
      <c r="G7" s="52">
        <f>'取引額表'!G7/'取引額表'!G$44</f>
        <v>0.25043020323394155</v>
      </c>
      <c r="H7" s="52">
        <f>'取引額表'!H7/'取引額表'!H$44</f>
        <v>0.004167048264493086</v>
      </c>
      <c r="I7" s="52">
        <f>'取引額表'!I7/'取引額表'!I$44</f>
        <v>0.000996447777769326</v>
      </c>
      <c r="J7" s="52">
        <f>'取引額表'!J7/'取引額表'!J$44</f>
        <v>0.00878227814916765</v>
      </c>
      <c r="K7" s="52">
        <f>'取引額表'!K7/'取引額表'!K$44</f>
        <v>0.0018596354734954506</v>
      </c>
      <c r="L7" s="52">
        <f>'取引額表'!L7/'取引額表'!L$44</f>
        <v>0.001237270391167793</v>
      </c>
      <c r="M7" s="52">
        <f>'取引額表'!M7/'取引額表'!M$44</f>
        <v>0.002786656831407262</v>
      </c>
      <c r="N7" s="52">
        <f>'取引額表'!N7/'取引額表'!N$44</f>
        <v>0.0012774271115118725</v>
      </c>
      <c r="O7" s="52">
        <f>'取引額表'!O7/'取引額表'!O$44</f>
        <v>0.0014077671701286625</v>
      </c>
      <c r="P7" s="52">
        <f>'取引額表'!P7/'取引額表'!P$44</f>
        <v>0.002221652778256877</v>
      </c>
      <c r="Q7" s="52">
        <f>'取引額表'!Q7/'取引額表'!Q$44</f>
        <v>0.00107342206955775</v>
      </c>
      <c r="R7" s="52">
        <f>'取引額表'!R7/'取引額表'!R$44</f>
        <v>0.0017762607968793535</v>
      </c>
      <c r="S7" s="52">
        <f>'取引額表'!S7/'取引額表'!S$44</f>
        <v>0.004728826272706519</v>
      </c>
      <c r="T7" s="56">
        <f>'取引額表'!T7/'取引額表'!T$44</f>
        <v>0.0019069530258648292</v>
      </c>
      <c r="U7" s="52">
        <f>'取引額表'!U7/'取引額表'!U$44</f>
        <v>0.00028750227605968545</v>
      </c>
      <c r="V7" s="52">
        <f>'取引額表'!V7/'取引額表'!V$44</f>
        <v>0.0010984155040717127</v>
      </c>
      <c r="W7" s="56">
        <f>'取引額表'!W7/'取引額表'!W$44</f>
        <v>0.0036780345081601526</v>
      </c>
      <c r="X7" s="52">
        <f>'取引額表'!X7/'取引額表'!X$44</f>
        <v>0.0019037484149826036</v>
      </c>
      <c r="Y7" s="56">
        <f>'取引額表'!Y7/'取引額表'!Y$44</f>
        <v>9.10852995613332E-06</v>
      </c>
      <c r="Z7" s="52">
        <f>'取引額表'!Z7/'取引額表'!Z$44</f>
        <v>0.0015348989104295935</v>
      </c>
      <c r="AA7" s="56">
        <f>'取引額表'!AA7/'取引額表'!AA$44</f>
        <v>0.0007639468038375595</v>
      </c>
      <c r="AB7" s="52">
        <f>'取引額表'!AB7/'取引額表'!AB$44</f>
        <v>0.0021545947506236983</v>
      </c>
      <c r="AC7" s="56">
        <f>'取引額表'!AC7/'取引額表'!AC$44</f>
        <v>0.00015170945064004214</v>
      </c>
      <c r="AD7" s="56">
        <f>'取引額表'!AD7/'取引額表'!AD$44</f>
        <v>0.0034635552717633173</v>
      </c>
      <c r="AE7" s="56">
        <f>'取引額表'!AE7/'取引額表'!AE$44</f>
        <v>0.015030993586298327</v>
      </c>
      <c r="AF7" s="56">
        <f>'取引額表'!AF7/'取引額表'!AF$44</f>
        <v>0.0015930126165141093</v>
      </c>
      <c r="AG7" s="56">
        <f>'取引額表'!AG7/'取引額表'!AG$44</f>
        <v>0.004393713859095104</v>
      </c>
      <c r="AH7" s="52">
        <f>'取引額表'!AH7/'取引額表'!AH$44</f>
        <v>0.017088289495727927</v>
      </c>
      <c r="AI7" s="56">
        <f>'取引額表'!AI7/'取引額表'!AI$44</f>
        <v>0.007360304426196675</v>
      </c>
      <c r="AJ7" s="57">
        <f>'取引額表'!AJ7/'取引額表'!AJ$44</f>
        <v>0.006439502896149883</v>
      </c>
      <c r="AK7" s="90">
        <f>ROUND($AO$50/1000000,1)</f>
        <v>7408</v>
      </c>
      <c r="AL7" s="90">
        <f t="shared" si="0"/>
        <v>140.50561262406794</v>
      </c>
      <c r="AM7" s="63">
        <f>'取引額表'!AK7/'取引額表'!AK$36</f>
        <v>0.006591135118269925</v>
      </c>
      <c r="AN7" s="56">
        <f>'取引額表'!AL7/'取引額表'!AL$36</f>
        <v>0.01896674036501997</v>
      </c>
      <c r="AO7" s="56">
        <f>'取引額表'!AM7/'取引額表'!AM$36</f>
        <v>0</v>
      </c>
      <c r="AP7" s="56">
        <f>'取引額表'!AN7/'取引額表'!AN$36</f>
        <v>9.943817431511958E-06</v>
      </c>
      <c r="AQ7" s="56">
        <f>'取引額表'!AO7/'取引額表'!AO$36</f>
        <v>0.008835996015848849</v>
      </c>
      <c r="AR7" s="56">
        <f>'取引額表'!AP7/'取引額表'!AP$36</f>
        <v>-0.18784488044144695</v>
      </c>
      <c r="AS7" s="57">
        <f>'取引額表'!AQ7/'取引額表'!AQ$36</f>
        <v>0.01071070644842022</v>
      </c>
      <c r="AT7" s="57">
        <f>'取引額表'!AR7/'取引額表'!AR$36</f>
        <v>0.012060290353520072</v>
      </c>
      <c r="AU7" s="56">
        <f>'取引額表'!AS7/'取引額表'!AS$36</f>
        <v>0.04233292186040354</v>
      </c>
      <c r="AV7" s="57">
        <f>'取引額表'!AT7/'取引額表'!AT$36</f>
        <v>0.022676905386947995</v>
      </c>
      <c r="AW7" s="57">
        <f>'取引額表'!AU7/'取引額表'!AU$36</f>
        <v>0.019781836738885325</v>
      </c>
      <c r="AX7" s="56">
        <f>'取引額表'!AV7/'取引額表'!AV$36</f>
        <v>0.02667656546358212</v>
      </c>
      <c r="AY7" s="57">
        <f>'取引額表'!AW7/'取引額表'!AW$36</f>
        <v>0.019435609769437773</v>
      </c>
      <c r="AZ7" s="57">
        <f>'取引額表'!AX7/'取引額表'!AX$36</f>
        <v>0.016802604665445958</v>
      </c>
    </row>
    <row r="8" spans="2:52" ht="13.5">
      <c r="B8" s="34" t="s">
        <v>5</v>
      </c>
      <c r="C8" s="39" t="s">
        <v>38</v>
      </c>
      <c r="D8" s="52">
        <f>'取引額表'!D8/'取引額表'!D$44</f>
        <v>0.02088834088250863</v>
      </c>
      <c r="E8" s="56">
        <f>'取引額表'!E8/'取引額表'!E$44</f>
        <v>0.002527379949452401</v>
      </c>
      <c r="F8" s="52">
        <f>'取引額表'!F8/'取引額表'!F$44</f>
        <v>0.02369157260970475</v>
      </c>
      <c r="G8" s="52">
        <f>'取引額表'!G8/'取引額表'!G$44</f>
        <v>0.011303960836671118</v>
      </c>
      <c r="H8" s="52">
        <f>'取引額表'!H8/'取引額表'!H$44</f>
        <v>0.2211741001923253</v>
      </c>
      <c r="I8" s="52">
        <f>'取引額表'!I8/'取引額表'!I$44</f>
        <v>0.02914039264606327</v>
      </c>
      <c r="J8" s="52">
        <f>'取引額表'!J8/'取引額表'!J$44</f>
        <v>0.00026215755669157164</v>
      </c>
      <c r="K8" s="52">
        <f>'取引額表'!K8/'取引額表'!K$44</f>
        <v>0.0376006907217473</v>
      </c>
      <c r="L8" s="52">
        <f>'取引額表'!L8/'取引額表'!L$44</f>
        <v>0.0043304463690872754</v>
      </c>
      <c r="M8" s="52">
        <f>'取引額表'!M8/'取引額表'!M$44</f>
        <v>0.01111930716061525</v>
      </c>
      <c r="N8" s="52">
        <f>'取引額表'!N8/'取引額表'!N$44</f>
        <v>0.005134756036469292</v>
      </c>
      <c r="O8" s="52">
        <f>'取引額表'!O8/'取引額表'!O$44</f>
        <v>0.0025265716053361783</v>
      </c>
      <c r="P8" s="52">
        <f>'取引額表'!P8/'取引額表'!P$44</f>
        <v>0.007906784213042129</v>
      </c>
      <c r="Q8" s="52">
        <f>'取引額表'!Q8/'取引額表'!Q$44</f>
        <v>0.0014383855732073851</v>
      </c>
      <c r="R8" s="52">
        <f>'取引額表'!R8/'取引額表'!R$44</f>
        <v>0.007453329618278072</v>
      </c>
      <c r="S8" s="52">
        <f>'取引額表'!S8/'取引額表'!S$44</f>
        <v>0.05244105273456609</v>
      </c>
      <c r="T8" s="56">
        <f>'取引額表'!T8/'取引額表'!T$44</f>
        <v>0.05176523605659192</v>
      </c>
      <c r="U8" s="52">
        <f>'取引額表'!U8/'取引額表'!U$44</f>
        <v>0.0014183445618944483</v>
      </c>
      <c r="V8" s="52">
        <f>'取引額表'!V8/'取引額表'!V$44</f>
        <v>0.0026513477684489617</v>
      </c>
      <c r="W8" s="56">
        <f>'取引額表'!W8/'取引額表'!W$44</f>
        <v>0.010641572338137084</v>
      </c>
      <c r="X8" s="52">
        <f>'取引額表'!X8/'取引額表'!X$44</f>
        <v>0.006571559864422708</v>
      </c>
      <c r="Y8" s="56">
        <f>'取引額表'!Y8/'取引額表'!Y$44</f>
        <v>0.0005537986213329058</v>
      </c>
      <c r="Z8" s="52">
        <f>'取引額表'!Z8/'取引額表'!Z$44</f>
        <v>0.0027135350176646974</v>
      </c>
      <c r="AA8" s="56">
        <f>'取引額表'!AA8/'取引額表'!AA$44</f>
        <v>0.002839335620929596</v>
      </c>
      <c r="AB8" s="52">
        <f>'取引額表'!AB8/'取引額表'!AB$44</f>
        <v>0.0020515040926991196</v>
      </c>
      <c r="AC8" s="56">
        <f>'取引額表'!AC8/'取引額表'!AC$44</f>
        <v>0.004050356087842634</v>
      </c>
      <c r="AD8" s="56">
        <f>'取引額表'!AD8/'取引額表'!AD$44</f>
        <v>0.004950700312632164</v>
      </c>
      <c r="AE8" s="56">
        <f>'取引額表'!AE8/'取引額表'!AE$44</f>
        <v>0.011698735175033144</v>
      </c>
      <c r="AF8" s="56">
        <f>'取引額表'!AF8/'取引額表'!AF$44</f>
        <v>0.004771747173951874</v>
      </c>
      <c r="AG8" s="56">
        <f>'取引額表'!AG8/'取引額表'!AG$44</f>
        <v>0.006897782971402603</v>
      </c>
      <c r="AH8" s="52">
        <f>'取引額表'!AH8/'取引額表'!AH$44</f>
        <v>0.42307477522756465</v>
      </c>
      <c r="AI8" s="56">
        <f>'取引額表'!AI8/'取引額表'!AI$44</f>
        <v>0.01727418385740036</v>
      </c>
      <c r="AJ8" s="57">
        <f>'取引額表'!AJ8/'取引額表'!AJ$44</f>
        <v>0.017751287551615477</v>
      </c>
      <c r="AK8" s="90">
        <f>ROUND($AO$50/1000000,1)</f>
        <v>7408</v>
      </c>
      <c r="AL8" s="90">
        <f t="shared" si="0"/>
        <v>20.467931509907498</v>
      </c>
      <c r="AM8" s="63">
        <f>'取引額表'!AK8/'取引額表'!AK$36</f>
        <v>0.009061185754307963</v>
      </c>
      <c r="AN8" s="56">
        <f>'取引額表'!AL8/'取引額表'!AL$36</f>
        <v>0.0027629497178600832</v>
      </c>
      <c r="AO8" s="56">
        <f>'取引額表'!AM8/'取引額表'!AM$36</f>
        <v>1.7370399449705746E-05</v>
      </c>
      <c r="AP8" s="56">
        <f>'取引額表'!AN8/'取引額表'!AN$36</f>
        <v>0.00031223586734947545</v>
      </c>
      <c r="AQ8" s="56">
        <f>'取引額表'!AO8/'取引額表'!AO$36</f>
        <v>0.0017452600448436396</v>
      </c>
      <c r="AR8" s="56">
        <f>'取引額表'!AP8/'取引額表'!AP$36</f>
        <v>-0.21482219497240956</v>
      </c>
      <c r="AS8" s="57">
        <f>'取引額表'!AQ8/'取引額表'!AQ$36</f>
        <v>0.0014333976884099587</v>
      </c>
      <c r="AT8" s="57">
        <f>'取引額表'!AR8/'取引額表'!AR$36</f>
        <v>0.01744562734888568</v>
      </c>
      <c r="AU8" s="56">
        <f>'取引額表'!AS8/'取引額表'!AS$36</f>
        <v>0.025281360822181596</v>
      </c>
      <c r="AV8" s="57">
        <f>'取引額表'!AT8/'取引額表'!AT$36</f>
        <v>0.01045773287237832</v>
      </c>
      <c r="AW8" s="57">
        <f>'取引額表'!AU8/'取引額表'!AU$36</f>
        <v>0.019444263624151543</v>
      </c>
      <c r="AX8" s="56">
        <f>'取引額表'!AV8/'取引額表'!AV$36</f>
        <v>0.03295012990728819</v>
      </c>
      <c r="AY8" s="57">
        <f>'取引額表'!AW8/'取引額表'!AW$36</f>
        <v>-0.007769943115003433</v>
      </c>
      <c r="AZ8" s="57">
        <f>'取引額表'!AX8/'取引額表'!AX$36</f>
        <v>0.013608340034268241</v>
      </c>
    </row>
    <row r="9" spans="2:52" ht="13.5">
      <c r="B9" s="34" t="s">
        <v>6</v>
      </c>
      <c r="C9" s="39" t="s">
        <v>39</v>
      </c>
      <c r="D9" s="52">
        <f>'取引額表'!D9/'取引額表'!D$44</f>
        <v>0.056889824303378585</v>
      </c>
      <c r="E9" s="56">
        <f>'取引額表'!E9/'取引額表'!E$44</f>
        <v>0.005850416549658336</v>
      </c>
      <c r="F9" s="52">
        <f>'取引額表'!F9/'取引額表'!F$44</f>
        <v>0.00954472458192177</v>
      </c>
      <c r="G9" s="52">
        <f>'取引額表'!G9/'取引額表'!G$44</f>
        <v>0.06711912179201898</v>
      </c>
      <c r="H9" s="52">
        <f>'取引額表'!H9/'取引額表'!H$44</f>
        <v>0.024452788716915468</v>
      </c>
      <c r="I9" s="52">
        <f>'取引額表'!I9/'取引額表'!I$44</f>
        <v>0.2163280519065621</v>
      </c>
      <c r="J9" s="52">
        <f>'取引額表'!J9/'取引額表'!J$44</f>
        <v>0.03866823961200681</v>
      </c>
      <c r="K9" s="52">
        <f>'取引額表'!K9/'取引額表'!K$44</f>
        <v>0.04333140411966185</v>
      </c>
      <c r="L9" s="52">
        <f>'取引額表'!L9/'取引額表'!L$44</f>
        <v>0.003949747787189492</v>
      </c>
      <c r="M9" s="52">
        <f>'取引額表'!M9/'取引額表'!M$44</f>
        <v>0.026965002868617326</v>
      </c>
      <c r="N9" s="52">
        <f>'取引額表'!N9/'取引額表'!N$44</f>
        <v>0.009643322312393548</v>
      </c>
      <c r="O9" s="52">
        <f>'取引額表'!O9/'取引額表'!O$44</f>
        <v>0.005871870959615605</v>
      </c>
      <c r="P9" s="52">
        <f>'取引額表'!P9/'取引額表'!P$44</f>
        <v>0.009105080480501198</v>
      </c>
      <c r="Q9" s="52">
        <f>'取引額表'!Q9/'取引額表'!Q$44</f>
        <v>0.010562473164448262</v>
      </c>
      <c r="R9" s="52">
        <f>'取引額表'!R9/'取引額表'!R$44</f>
        <v>0.005851212036779047</v>
      </c>
      <c r="S9" s="52">
        <f>'取引額表'!S9/'取引額表'!S$44</f>
        <v>0.08685199938501964</v>
      </c>
      <c r="T9" s="56">
        <f>'取引額表'!T9/'取引額表'!T$44</f>
        <v>0.0035399594416707187</v>
      </c>
      <c r="U9" s="52">
        <f>'取引額表'!U9/'取引額表'!U$44</f>
        <v>0.0010829252398248154</v>
      </c>
      <c r="V9" s="52">
        <f>'取引額表'!V9/'取引額表'!V$44</f>
        <v>0.012044694148096712</v>
      </c>
      <c r="W9" s="56">
        <f>'取引額表'!W9/'取引額表'!W$44</f>
        <v>1.3833698197123282E-05</v>
      </c>
      <c r="X9" s="52">
        <f>'取引額表'!X9/'取引額表'!X$44</f>
        <v>3.1095709137646885E-05</v>
      </c>
      <c r="Y9" s="56">
        <f>'取引額表'!Y9/'取引額表'!Y$44</f>
        <v>2.1860471894719966E-05</v>
      </c>
      <c r="Z9" s="52">
        <f>'取引額表'!Z9/'取引額表'!Z$44</f>
        <v>0.00042454650714010035</v>
      </c>
      <c r="AA9" s="56">
        <f>'取引額表'!AA9/'取引額表'!AA$44</f>
        <v>0.0006429885598966125</v>
      </c>
      <c r="AB9" s="52">
        <f>'取引額表'!AB9/'取引額表'!AB$44</f>
        <v>0.0008401888620853178</v>
      </c>
      <c r="AC9" s="56">
        <f>'取引額表'!AC9/'取引額表'!AC$44</f>
        <v>0.004133366919324921</v>
      </c>
      <c r="AD9" s="56">
        <f>'取引額表'!AD9/'取引額表'!AD$44</f>
        <v>0.13217899919008644</v>
      </c>
      <c r="AE9" s="56">
        <f>'取引額表'!AE9/'取引額表'!AE$44</f>
        <v>0.0015586369988175857</v>
      </c>
      <c r="AF9" s="56">
        <f>'取引額表'!AF9/'取引額表'!AF$44</f>
        <v>0.004283271909391484</v>
      </c>
      <c r="AG9" s="56">
        <f>'取引額表'!AG9/'取引額表'!AG$44</f>
        <v>0.007936507936507936</v>
      </c>
      <c r="AH9" s="52">
        <f>'取引額表'!AH9/'取引額表'!AH$44</f>
        <v>0.057966158485508464</v>
      </c>
      <c r="AI9" s="56">
        <f>'取引額表'!AI9/'取引額表'!AI$44</f>
        <v>0.017349289004606448</v>
      </c>
      <c r="AJ9" s="57">
        <f>'取引額表'!AJ9/'取引額表'!AJ$44</f>
        <v>0.02009781952492075</v>
      </c>
      <c r="AK9" s="90">
        <f>ROUND($AO$50/1000000,1)</f>
        <v>7408</v>
      </c>
      <c r="AL9" s="90">
        <f t="shared" si="0"/>
        <v>77.26042330904903</v>
      </c>
      <c r="AM9" s="63">
        <f>'取引額表'!AK9/'取引額表'!AK$36</f>
        <v>0.011862743186235317</v>
      </c>
      <c r="AN9" s="56">
        <f>'取引額表'!AL9/'取引額表'!AL$36</f>
        <v>0.010429322800897547</v>
      </c>
      <c r="AO9" s="56">
        <f>'取引額表'!AM9/'取引額表'!AM$36</f>
        <v>0</v>
      </c>
      <c r="AP9" s="56">
        <f>'取引額表'!AN9/'取引額表'!AN$36</f>
        <v>0</v>
      </c>
      <c r="AQ9" s="56">
        <f>'取引額表'!AO9/'取引額表'!AO$36</f>
        <v>0</v>
      </c>
      <c r="AR9" s="56">
        <f>'取引額表'!AP9/'取引額表'!AP$36</f>
        <v>0.12944512568976088</v>
      </c>
      <c r="AS9" s="57">
        <f>'取引額表'!AQ9/'取引額表'!AQ$36</f>
        <v>0.005862993269199813</v>
      </c>
      <c r="AT9" s="57">
        <f>'取引額表'!AR9/'取引額表'!AR$36</f>
        <v>0.022136564519954063</v>
      </c>
      <c r="AU9" s="56">
        <f>'取引額表'!AS9/'取引額表'!AS$36</f>
        <v>0.03884529641404413</v>
      </c>
      <c r="AV9" s="57">
        <f>'取引額表'!AT9/'取引額表'!AT$36</f>
        <v>0.01834386457249487</v>
      </c>
      <c r="AW9" s="57">
        <f>'取引額表'!AU9/'取引額表'!AU$36</f>
        <v>0.02639840902896254</v>
      </c>
      <c r="AX9" s="56">
        <f>'取引額表'!AV9/'取引額表'!AV$36</f>
        <v>0.04957272500726835</v>
      </c>
      <c r="AY9" s="57">
        <f>'取引額表'!AW9/'取引額表'!AW$36</f>
        <v>-0.00696377820905172</v>
      </c>
      <c r="AZ9" s="57">
        <f>'取引額表'!AX9/'取引額表'!AX$36</f>
        <v>0.01638472057226067</v>
      </c>
    </row>
    <row r="10" spans="2:52" ht="13.5">
      <c r="B10" s="34" t="s">
        <v>7</v>
      </c>
      <c r="C10" s="39" t="s">
        <v>40</v>
      </c>
      <c r="D10" s="52">
        <f>'取引額表'!D10/'取引額表'!D$44</f>
        <v>0.007528043944758421</v>
      </c>
      <c r="E10" s="56">
        <f>'取引額表'!E10/'取引額表'!E$44</f>
        <v>0.00678648319760367</v>
      </c>
      <c r="F10" s="52">
        <f>'取引額表'!F10/'取引額表'!F$44</f>
        <v>0.003983588975332391</v>
      </c>
      <c r="G10" s="52">
        <f>'取引額表'!G10/'取引額表'!G$44</f>
        <v>0.002551550215101617</v>
      </c>
      <c r="H10" s="52">
        <f>'取引額表'!H10/'取引額表'!H$44</f>
        <v>0.0028207711328876272</v>
      </c>
      <c r="I10" s="52">
        <f>'取引額表'!I10/'取引額表'!I$44</f>
        <v>0.005902621950755703</v>
      </c>
      <c r="J10" s="52">
        <f>'取引額表'!J10/'取引額表'!J$44</f>
        <v>0.21418272381701403</v>
      </c>
      <c r="K10" s="52">
        <f>'取引額表'!K10/'取引額表'!K$44</f>
        <v>0.01862481854322229</v>
      </c>
      <c r="L10" s="52">
        <f>'取引額表'!L10/'取引額表'!L$44</f>
        <v>0.019082516417626344</v>
      </c>
      <c r="M10" s="52">
        <f>'取引額表'!M10/'取引額表'!M$44</f>
        <v>0.006420238778242221</v>
      </c>
      <c r="N10" s="52">
        <f>'取引額表'!N10/'取引額表'!N$44</f>
        <v>0.0032311391644123835</v>
      </c>
      <c r="O10" s="52">
        <f>'取引額表'!O10/'取引額表'!O$44</f>
        <v>0.0013966532187855414</v>
      </c>
      <c r="P10" s="52">
        <f>'取引額表'!P10/'取引額表'!P$44</f>
        <v>0.0012451111319177176</v>
      </c>
      <c r="Q10" s="52">
        <f>'取引額表'!Q10/'取引額表'!Q$44</f>
        <v>0.0019858308286818376</v>
      </c>
      <c r="R10" s="52">
        <f>'取引額表'!R10/'取引額表'!R$44</f>
        <v>0.0011319308999721371</v>
      </c>
      <c r="S10" s="52">
        <f>'取引額表'!S10/'取引額表'!S$44</f>
        <v>0.009373791586882282</v>
      </c>
      <c r="T10" s="56">
        <f>'取引額表'!T10/'取引額表'!T$44</f>
        <v>0.015392004553917673</v>
      </c>
      <c r="U10" s="52">
        <f>'取引額表'!U10/'取引額表'!U$44</f>
        <v>0.044112432556757744</v>
      </c>
      <c r="V10" s="52">
        <f>'取引額表'!V10/'取引額表'!V$44</f>
        <v>0.008623192980241147</v>
      </c>
      <c r="W10" s="56">
        <f>'取引額表'!W10/'取引額表'!W$44</f>
        <v>0.0021130973996105816</v>
      </c>
      <c r="X10" s="52">
        <f>'取引額表'!X10/'取引額表'!X$44</f>
        <v>0.0008741349346471847</v>
      </c>
      <c r="Y10" s="56">
        <f>'取引額表'!Y10/'取引額表'!Y$44</f>
        <v>0.00040077531806986604</v>
      </c>
      <c r="Z10" s="52">
        <f>'取引額表'!Z10/'取引額表'!Z$44</f>
        <v>0.20024938396223615</v>
      </c>
      <c r="AA10" s="56">
        <f>'取引額表'!AA10/'取引額表'!AA$44</f>
        <v>0.001241413556236034</v>
      </c>
      <c r="AB10" s="52">
        <f>'取引額表'!AB10/'取引額表'!AB$44</f>
        <v>0.005623595389785778</v>
      </c>
      <c r="AC10" s="56">
        <f>'取引額表'!AC10/'取引額表'!AC$44</f>
        <v>0.005381391834024136</v>
      </c>
      <c r="AD10" s="56">
        <f>'取引額表'!AD10/'取引額表'!AD$44</f>
        <v>0.0056528096813695</v>
      </c>
      <c r="AE10" s="56">
        <f>'取引額表'!AE10/'取引額表'!AE$44</f>
        <v>0.003833888709735211</v>
      </c>
      <c r="AF10" s="56">
        <f>'取引額表'!AF10/'取引額表'!AF$44</f>
        <v>0.0016258206566711504</v>
      </c>
      <c r="AG10" s="56">
        <f>'取引額表'!AG10/'取引額表'!AG$44</f>
        <v>0.00818459626522729</v>
      </c>
      <c r="AH10" s="52">
        <f>'取引額表'!AH10/'取引額表'!AH$44</f>
        <v>0</v>
      </c>
      <c r="AI10" s="56">
        <f>'取引額表'!AI10/'取引額表'!AI$44</f>
        <v>0.007810935309433206</v>
      </c>
      <c r="AJ10" s="57">
        <f>'取引額表'!AJ10/'取引額表'!AJ$44</f>
        <v>0.013984971626754352</v>
      </c>
      <c r="AK10" s="90">
        <f>ROUND($AO$50/1000000,1)</f>
        <v>7408</v>
      </c>
      <c r="AL10" s="90">
        <f t="shared" si="0"/>
        <v>127.62522804780109</v>
      </c>
      <c r="AM10" s="63">
        <f>'取引額表'!AK10/'取引額表'!AK$36</f>
        <v>0.0008385171896023868</v>
      </c>
      <c r="AN10" s="56">
        <f>'取引額表'!AL10/'取引額表'!AL$36</f>
        <v>0.017228027544249607</v>
      </c>
      <c r="AO10" s="56">
        <f>'取引額表'!AM10/'取引額表'!AM$36</f>
        <v>0</v>
      </c>
      <c r="AP10" s="56">
        <f>'取引額表'!AN10/'取引額表'!AN$36</f>
        <v>0</v>
      </c>
      <c r="AQ10" s="56">
        <f>'取引額表'!AO10/'取引額表'!AO$36</f>
        <v>0</v>
      </c>
      <c r="AR10" s="56">
        <f>'取引額表'!AP10/'取引額表'!AP$36</f>
        <v>0.01640098099325567</v>
      </c>
      <c r="AS10" s="57">
        <f>'取引額表'!AQ10/'取引額表'!AQ$36</f>
        <v>0.008550536044208717</v>
      </c>
      <c r="AT10" s="57">
        <f>'取引額表'!AR10/'取引額表'!AR$36</f>
        <v>0.017918179046275018</v>
      </c>
      <c r="AU10" s="56">
        <f>'取引額表'!AS10/'取引額表'!AS$36</f>
        <v>0.00010781546087356454</v>
      </c>
      <c r="AV10" s="57">
        <f>'取引額表'!AT10/'取引額表'!AT$36</f>
        <v>0.005355716428746003</v>
      </c>
      <c r="AW10" s="57">
        <f>'取引額表'!AU10/'取引額表'!AU$36</f>
        <v>0.01337534475274401</v>
      </c>
      <c r="AX10" s="56">
        <f>'取引額表'!AV10/'取引額表'!AV$36</f>
        <v>0.042129014319798055</v>
      </c>
      <c r="AY10" s="57">
        <f>'取引額表'!AW10/'取引額表'!AW$36</f>
        <v>-0.024445098393490284</v>
      </c>
      <c r="AZ10" s="57">
        <f>'取引額表'!AX10/'取引額表'!AX$36</f>
        <v>0.0009508015946646433</v>
      </c>
    </row>
    <row r="11" spans="2:52" ht="13.5">
      <c r="B11" s="34" t="s">
        <v>8</v>
      </c>
      <c r="C11" s="39" t="s">
        <v>41</v>
      </c>
      <c r="D11" s="52">
        <f>'取引額表'!D11/'取引額表'!D$44</f>
        <v>0.0014200268156849569</v>
      </c>
      <c r="E11" s="56">
        <f>'取引額表'!E11/'取引額表'!E$44</f>
        <v>0</v>
      </c>
      <c r="F11" s="52">
        <f>'取引額表'!F11/'取引額表'!F$44</f>
        <v>0.00564909234322421</v>
      </c>
      <c r="G11" s="52">
        <f>'取引額表'!G11/'取引額表'!G$44</f>
        <v>0.0007639816051031004</v>
      </c>
      <c r="H11" s="52">
        <f>'取引額表'!H11/'取引額表'!H$44</f>
        <v>0.010138291052294166</v>
      </c>
      <c r="I11" s="52">
        <f>'取引額表'!I11/'取引額表'!I$44</f>
        <v>0.012748446378178555</v>
      </c>
      <c r="J11" s="52">
        <f>'取引額表'!J11/'取引額表'!J$44</f>
        <v>0.01507405950976537</v>
      </c>
      <c r="K11" s="52">
        <f>'取引額表'!K11/'取引額表'!K$44</f>
        <v>0.07094129813941573</v>
      </c>
      <c r="L11" s="52">
        <f>'取引額表'!L11/'取引額表'!L$44</f>
        <v>0.010564385647663462</v>
      </c>
      <c r="M11" s="52">
        <f>'取引額表'!M11/'取引額表'!M$44</f>
        <v>0.004753708712400623</v>
      </c>
      <c r="N11" s="52">
        <f>'取引額表'!N11/'取引額表'!N$44</f>
        <v>0.0034816150686303978</v>
      </c>
      <c r="O11" s="52">
        <f>'取引額表'!O11/'取引額表'!O$44</f>
        <v>0.0050679618124631854</v>
      </c>
      <c r="P11" s="52">
        <f>'取引額表'!P11/'取引額表'!P$44</f>
        <v>0.009903397116532875</v>
      </c>
      <c r="Q11" s="52">
        <f>'取引額表'!Q11/'取引額表'!Q$44</f>
        <v>0.002221983683984543</v>
      </c>
      <c r="R11" s="52">
        <f>'取引額表'!R11/'取引額表'!R$44</f>
        <v>0.012468654221231541</v>
      </c>
      <c r="S11" s="52">
        <f>'取引額表'!S11/'取引額表'!S$44</f>
        <v>0.0040952101415852515</v>
      </c>
      <c r="T11" s="56">
        <f>'取引額表'!T11/'取引額表'!T$44</f>
        <v>0.08130877696476643</v>
      </c>
      <c r="U11" s="52">
        <f>'取引額表'!U11/'取引額表'!U$44</f>
        <v>9.583409201989515E-05</v>
      </c>
      <c r="V11" s="52">
        <f>'取引額表'!V11/'取引額表'!V$44</f>
        <v>0.0024872167161164066</v>
      </c>
      <c r="W11" s="56">
        <f>'取引額表'!W11/'取引額表'!W$44</f>
        <v>0.00046861652642755117</v>
      </c>
      <c r="X11" s="52">
        <f>'取引額表'!X11/'取引額表'!X$44</f>
        <v>2.0730472758431255E-05</v>
      </c>
      <c r="Y11" s="56">
        <f>'取引額表'!Y11/'取引額表'!Y$44</f>
        <v>5.4651179736799916E-05</v>
      </c>
      <c r="Z11" s="52">
        <f>'取引額表'!Z11/'取引額表'!Z$44</f>
        <v>0.00010984769765163436</v>
      </c>
      <c r="AA11" s="56">
        <f>'取引額表'!AA11/'取引額表'!AA$44</f>
        <v>0</v>
      </c>
      <c r="AB11" s="52">
        <f>'取引額表'!AB11/'取引額表'!AB$44</f>
        <v>0.00022164491453784458</v>
      </c>
      <c r="AC11" s="56">
        <f>'取引額表'!AC11/'取引額表'!AC$44</f>
        <v>0.0013997343653392566</v>
      </c>
      <c r="AD11" s="56">
        <f>'取引額表'!AD11/'取引額表'!AD$44</f>
        <v>0.0013047071734016646</v>
      </c>
      <c r="AE11" s="56">
        <f>'取引額表'!AE11/'取引額表'!AE$44</f>
        <v>0.001021175964742556</v>
      </c>
      <c r="AF11" s="56">
        <f>'取引額表'!AF11/'取引額表'!AF$44</f>
        <v>0.0015747859275379752</v>
      </c>
      <c r="AG11" s="56">
        <f>'取引額表'!AG11/'取引額表'!AG$44</f>
        <v>0.0029075024692903745</v>
      </c>
      <c r="AH11" s="52">
        <f>'取引額表'!AH11/'取引額表'!AH$44</f>
        <v>0.0029038923326073604</v>
      </c>
      <c r="AI11" s="56">
        <f>'取引額表'!AI11/'取引額表'!AI$44</f>
        <v>0.007760865211295814</v>
      </c>
      <c r="AJ11" s="57">
        <f>'取引額表'!AJ11/'取引額表'!AJ$44</f>
        <v>0.012598089971828656</v>
      </c>
      <c r="AK11" s="90">
        <f>ROUND($AO$50/1000000,1)</f>
        <v>7408</v>
      </c>
      <c r="AL11" s="90">
        <f t="shared" si="0"/>
        <v>8.587965153156544</v>
      </c>
      <c r="AM11" s="63">
        <f>'取引額表'!AK11/'取引額表'!AK$36</f>
        <v>0.0017615361114902855</v>
      </c>
      <c r="AN11" s="56">
        <f>'取引額表'!AL11/'取引額表'!AL$36</f>
        <v>0.0011592825530718877</v>
      </c>
      <c r="AO11" s="56">
        <f>'取引額表'!AM11/'取引額表'!AM$36</f>
        <v>0</v>
      </c>
      <c r="AP11" s="56">
        <f>'取引額表'!AN11/'取引額表'!AN$36</f>
        <v>0</v>
      </c>
      <c r="AQ11" s="56">
        <f>'取引額表'!AO11/'取引額表'!AO$36</f>
        <v>0</v>
      </c>
      <c r="AR11" s="56">
        <f>'取引額表'!AP11/'取引額表'!AP$36</f>
        <v>-0.017933782955242183</v>
      </c>
      <c r="AS11" s="57">
        <f>'取引額表'!AQ11/'取引額表'!AQ$36</f>
        <v>0.000578261000512002</v>
      </c>
      <c r="AT11" s="57">
        <f>'取引額表'!AR11/'取引額表'!AR$36</f>
        <v>0.01213423972915603</v>
      </c>
      <c r="AU11" s="56">
        <f>'取引額表'!AS11/'取引額表'!AS$36</f>
        <v>0.02443316703822058</v>
      </c>
      <c r="AV11" s="57">
        <f>'取引額表'!AT11/'取引額表'!AT$36</f>
        <v>0.009605223456752028</v>
      </c>
      <c r="AW11" s="57">
        <f>'取引額表'!AU11/'取引額表'!AU$36</f>
        <v>0.015271289036732201</v>
      </c>
      <c r="AX11" s="56">
        <f>'取引額表'!AV11/'取引額表'!AV$36</f>
        <v>0.020213793246666945</v>
      </c>
      <c r="AY11" s="57">
        <f>'取引額表'!AW11/'取引額表'!AW$36</f>
        <v>0.0010081151752304254</v>
      </c>
      <c r="AZ11" s="57">
        <f>'取引額表'!AX11/'取引額表'!AX$36</f>
        <v>0.013135618780032693</v>
      </c>
    </row>
    <row r="12" spans="2:52" ht="13.5">
      <c r="B12" s="34" t="s">
        <v>9</v>
      </c>
      <c r="C12" s="39" t="s">
        <v>42</v>
      </c>
      <c r="D12" s="52">
        <f>'取引額表'!D12/'取引額表'!D$44</f>
        <v>6.022435155806737E-05</v>
      </c>
      <c r="E12" s="56">
        <f>'取引額表'!E12/'取引額表'!E$44</f>
        <v>0.000748853318356267</v>
      </c>
      <c r="F12" s="52">
        <f>'取引額表'!F12/'取引額表'!F$44</f>
        <v>0</v>
      </c>
      <c r="G12" s="52">
        <f>'取引額表'!G12/'取引額表'!G$44</f>
        <v>2.966918854769322E-05</v>
      </c>
      <c r="H12" s="52">
        <f>'取引額表'!H12/'取引額表'!H$44</f>
        <v>0.006126934700979943</v>
      </c>
      <c r="I12" s="52">
        <f>'取引額表'!I12/'取引額表'!I$44</f>
        <v>7.606471586025391E-06</v>
      </c>
      <c r="J12" s="52">
        <f>'取引額表'!J12/'取引額表'!J$44</f>
        <v>0</v>
      </c>
      <c r="K12" s="52">
        <f>'取引額表'!K12/'取引額表'!K$44</f>
        <v>0.004706016300274202</v>
      </c>
      <c r="L12" s="52">
        <f>'取引額表'!L12/'取引額表'!L$44</f>
        <v>0.24336156847815743</v>
      </c>
      <c r="M12" s="52">
        <f>'取引額表'!M12/'取引額表'!M$44</f>
        <v>0.0027046963363658717</v>
      </c>
      <c r="N12" s="52">
        <f>'取引額表'!N12/'取引額表'!N$44</f>
        <v>0.16992285342150085</v>
      </c>
      <c r="O12" s="52">
        <f>'取引額表'!O12/'取引額表'!O$44</f>
        <v>0.0627123227787842</v>
      </c>
      <c r="P12" s="52">
        <f>'取引額表'!P12/'取引額表'!P$44</f>
        <v>0.007775374067193292</v>
      </c>
      <c r="Q12" s="52">
        <f>'取引額表'!Q12/'取引額表'!Q$44</f>
        <v>0.042282095319879774</v>
      </c>
      <c r="R12" s="52">
        <f>'取引額表'!R12/'取引額表'!R$44</f>
        <v>0.006547784898300362</v>
      </c>
      <c r="S12" s="52">
        <f>'取引額表'!S12/'取引額表'!S$44</f>
        <v>0.007062956285145895</v>
      </c>
      <c r="T12" s="56">
        <f>'取引額表'!T12/'取引額表'!T$44</f>
        <v>0.012705904676067028</v>
      </c>
      <c r="U12" s="52">
        <f>'取引額表'!U12/'取引額表'!U$44</f>
        <v>0</v>
      </c>
      <c r="V12" s="52">
        <f>'取引額表'!V12/'取引額表'!V$44</f>
        <v>0.00040401489804936557</v>
      </c>
      <c r="W12" s="56">
        <f>'取引額表'!W12/'取引額表'!W$44</f>
        <v>0</v>
      </c>
      <c r="X12" s="52">
        <f>'取引額表'!X12/'取引額表'!X$44</f>
        <v>0</v>
      </c>
      <c r="Y12" s="56">
        <f>'取引額表'!Y12/'取引額表'!Y$44</f>
        <v>0</v>
      </c>
      <c r="Z12" s="52">
        <f>'取引額表'!Z12/'取引額表'!Z$44</f>
        <v>5.343942047917347E-05</v>
      </c>
      <c r="AA12" s="56">
        <f>'取引額表'!AA12/'取引額表'!AA$44</f>
        <v>0</v>
      </c>
      <c r="AB12" s="52">
        <f>'取引額表'!AB12/'取引額表'!AB$44</f>
        <v>1.5463598688686833E-05</v>
      </c>
      <c r="AC12" s="56">
        <f>'取引額表'!AC12/'取引額表'!AC$44</f>
        <v>0</v>
      </c>
      <c r="AD12" s="56">
        <f>'取引額表'!AD12/'取引額表'!AD$44</f>
        <v>5.52842022627824E-06</v>
      </c>
      <c r="AE12" s="56">
        <f>'取引額表'!AE12/'取引額表'!AE$44</f>
        <v>0</v>
      </c>
      <c r="AF12" s="56">
        <f>'取引額表'!AF12/'取引額表'!AF$44</f>
        <v>0.00012029614724248423</v>
      </c>
      <c r="AG12" s="56">
        <f>'取引額表'!AG12/'取引額表'!AG$44</f>
        <v>2.08672426025625E-05</v>
      </c>
      <c r="AH12" s="52">
        <f>'取引額表'!AH12/'取引額表'!AH$44</f>
        <v>0</v>
      </c>
      <c r="AI12" s="56">
        <f>'取引額表'!AI12/'取引額表'!AI$44</f>
        <v>0.00575806128580012</v>
      </c>
      <c r="AJ12" s="57">
        <f>'取引額表'!AJ12/'取引額表'!AJ$44</f>
        <v>0.007883589680443922</v>
      </c>
      <c r="AK12" s="90">
        <f>ROUND($AO$50/1000000,1)</f>
        <v>7408</v>
      </c>
      <c r="AL12" s="90">
        <f t="shared" si="0"/>
        <v>-0.27824131730285123</v>
      </c>
      <c r="AM12" s="63">
        <f>'取引額表'!AK12/'取引額表'!AK$36</f>
        <v>0</v>
      </c>
      <c r="AN12" s="56">
        <f>'取引額表'!AL12/'取引額表'!AL$36</f>
        <v>-3.7559573070039316E-05</v>
      </c>
      <c r="AO12" s="56">
        <f>'取引額表'!AM12/'取引額表'!AM$36</f>
        <v>0</v>
      </c>
      <c r="AP12" s="56">
        <f>'取引額表'!AN12/'取引額表'!AN$36</f>
        <v>-0.0001153482822055387</v>
      </c>
      <c r="AQ12" s="56">
        <f>'取引額表'!AO12/'取引額表'!AO$36</f>
        <v>-0.0003817413548746616</v>
      </c>
      <c r="AR12" s="56">
        <f>'取引額表'!AP12/'取引額表'!AP$36</f>
        <v>-0.013182096873083998</v>
      </c>
      <c r="AS12" s="57">
        <f>'取引額表'!AQ12/'取引額表'!AQ$36</f>
        <v>-0.0001385416980393338</v>
      </c>
      <c r="AT12" s="57">
        <f>'取引額表'!AR12/'取引額表'!AR$36</f>
        <v>0.007311875942620892</v>
      </c>
      <c r="AU12" s="56">
        <f>'取引額表'!AS12/'取引額表'!AS$36</f>
        <v>0.00501819556496325</v>
      </c>
      <c r="AV12" s="57">
        <f>'取引額表'!AT12/'取引額表'!AT$36</f>
        <v>0.0018128251862500032</v>
      </c>
      <c r="AW12" s="57">
        <f>'取引額表'!AU12/'取引額表'!AU$36</f>
        <v>0.006726833990610263</v>
      </c>
      <c r="AX12" s="56">
        <f>'取引額表'!AV12/'取引額表'!AV$36</f>
        <v>0.016233507773670584</v>
      </c>
      <c r="AY12" s="57">
        <f>'取引額表'!AW12/'取引額表'!AW$36</f>
        <v>-0.009873591753323356</v>
      </c>
      <c r="AZ12" s="57">
        <f>'取引額表'!AX12/'取引額表'!AX$36</f>
        <v>0.0026189729597958862</v>
      </c>
    </row>
    <row r="13" spans="2:52" ht="13.5">
      <c r="B13" s="34" t="s">
        <v>10</v>
      </c>
      <c r="C13" s="39" t="s">
        <v>43</v>
      </c>
      <c r="D13" s="52">
        <f>'取引額表'!D13/'取引額表'!D$44</f>
        <v>0</v>
      </c>
      <c r="E13" s="56">
        <f>'取引額表'!E13/'取引額表'!E$44</f>
        <v>0</v>
      </c>
      <c r="F13" s="52">
        <f>'取引額表'!F13/'取引額表'!F$44</f>
        <v>0.0017335989059316889</v>
      </c>
      <c r="G13" s="52">
        <f>'取引額表'!G13/'取引額表'!G$44</f>
        <v>0</v>
      </c>
      <c r="H13" s="52">
        <f>'取引額表'!H13/'取引額表'!H$44</f>
        <v>0.0018499862624782488</v>
      </c>
      <c r="I13" s="52">
        <f>'取引額表'!I13/'取引額表'!I$44</f>
        <v>0.0047616512128518945</v>
      </c>
      <c r="J13" s="52">
        <f>'取引額表'!J13/'取引額表'!J$44</f>
        <v>0</v>
      </c>
      <c r="K13" s="52">
        <f>'取引額表'!K13/'取引額表'!K$44</f>
        <v>0.0053322200821655265</v>
      </c>
      <c r="L13" s="52">
        <f>'取引額表'!L13/'取引額表'!L$44</f>
        <v>0.0009041591320072332</v>
      </c>
      <c r="M13" s="52">
        <f>'取引額表'!M13/'取引額表'!M$44</f>
        <v>0.33300549135316776</v>
      </c>
      <c r="N13" s="52">
        <f>'取引額表'!N13/'取引額表'!N$44</f>
        <v>0.06136659653341348</v>
      </c>
      <c r="O13" s="52">
        <f>'取引額表'!O13/'取引額表'!O$44</f>
        <v>0.01980135664299395</v>
      </c>
      <c r="P13" s="52">
        <f>'取引額表'!P13/'取引額表'!P$44</f>
        <v>0.030232546679347747</v>
      </c>
      <c r="Q13" s="52">
        <f>'取引額表'!Q13/'取引額表'!Q$44</f>
        <v>0.02658866466294547</v>
      </c>
      <c r="R13" s="52">
        <f>'取引額表'!R13/'取引額表'!R$44</f>
        <v>0.016264976316522708</v>
      </c>
      <c r="S13" s="52">
        <f>'取引額表'!S13/'取引額表'!S$44</f>
        <v>0.00731919810287876</v>
      </c>
      <c r="T13" s="56">
        <f>'取引額表'!T13/'取引額表'!T$44</f>
        <v>0.005123157382920437</v>
      </c>
      <c r="U13" s="52">
        <f>'取引額表'!U13/'取引額表'!U$44</f>
        <v>0.0002395852300497379</v>
      </c>
      <c r="V13" s="52">
        <f>'取引額表'!V13/'取引額表'!V$44</f>
        <v>0.00011362919007638407</v>
      </c>
      <c r="W13" s="56">
        <f>'取引額表'!W13/'取引額表'!W$44</f>
        <v>1.0375273647842462E-05</v>
      </c>
      <c r="X13" s="52">
        <f>'取引額表'!X13/'取引額表'!X$44</f>
        <v>0</v>
      </c>
      <c r="Y13" s="56">
        <f>'取引額表'!Y13/'取引額表'!Y$44</f>
        <v>0</v>
      </c>
      <c r="Z13" s="52">
        <f>'取引額表'!Z13/'取引額表'!Z$44</f>
        <v>0</v>
      </c>
      <c r="AA13" s="56">
        <f>'取引額表'!AA13/'取引額表'!AA$44</f>
        <v>0</v>
      </c>
      <c r="AB13" s="52">
        <f>'取引額表'!AB13/'取引額表'!AB$44</f>
        <v>0.00013659512175006702</v>
      </c>
      <c r="AC13" s="56">
        <f>'取引額表'!AC13/'取引額表'!AC$44</f>
        <v>0</v>
      </c>
      <c r="AD13" s="56">
        <f>'取引額表'!AD13/'取引額表'!AD$44</f>
        <v>0.0010697493137848393</v>
      </c>
      <c r="AE13" s="56">
        <f>'取引額表'!AE13/'取引額表'!AE$44</f>
        <v>8.957683901250492E-05</v>
      </c>
      <c r="AF13" s="56">
        <f>'取引額表'!AF13/'取引額表'!AF$44</f>
        <v>0.00017862155196611294</v>
      </c>
      <c r="AG13" s="56">
        <f>'取引額表'!AG13/'取引額表'!AG$44</f>
        <v>0.00035474312424356246</v>
      </c>
      <c r="AH13" s="52">
        <f>'取引額表'!AH13/'取引額表'!AH$44</f>
        <v>0.0005025967498743508</v>
      </c>
      <c r="AI13" s="56">
        <f>'取引額表'!AI13/'取引額表'!AI$44</f>
        <v>0.0031293811335870217</v>
      </c>
      <c r="AJ13" s="57">
        <f>'取引額表'!AJ13/'取引額表'!AJ$44</f>
        <v>0.008896955490670454</v>
      </c>
      <c r="AK13" s="90">
        <f>ROUND($AO$50/1000000,1)</f>
        <v>7408</v>
      </c>
      <c r="AL13" s="90">
        <f t="shared" si="0"/>
        <v>2.0508573500075333</v>
      </c>
      <c r="AM13" s="63">
        <f>'取引額表'!AK13/'取引額表'!AK$36</f>
        <v>5.850119927458513E-05</v>
      </c>
      <c r="AN13" s="56">
        <f>'取引額表'!AL13/'取引額表'!AL$36</f>
        <v>0.0002768435947634359</v>
      </c>
      <c r="AO13" s="56">
        <f>'取引額表'!AM13/'取引額表'!AM$36</f>
        <v>0</v>
      </c>
      <c r="AP13" s="56">
        <f>'取引額表'!AN13/'取引額表'!AN$36</f>
        <v>0</v>
      </c>
      <c r="AQ13" s="56">
        <f>'取引額表'!AO13/'取引額表'!AO$36</f>
        <v>-0.0003707717757115966</v>
      </c>
      <c r="AR13" s="56">
        <f>'取引額表'!AP13/'取引額表'!AP$36</f>
        <v>0.04514101778050276</v>
      </c>
      <c r="AS13" s="57">
        <f>'取引額表'!AQ13/'取引額表'!AQ$36</f>
        <v>0.00019026116252478223</v>
      </c>
      <c r="AT13" s="57">
        <f>'取引額表'!AR13/'取引額表'!AR$36</f>
        <v>0.008446700958304468</v>
      </c>
      <c r="AU13" s="56">
        <f>'取引額表'!AS13/'取引額表'!AS$36</f>
        <v>0.010728320733254314</v>
      </c>
      <c r="AV13" s="57">
        <f>'取引額表'!AT13/'取引額表'!AT$36</f>
        <v>0.0041779804164268994</v>
      </c>
      <c r="AW13" s="57">
        <f>'取引額表'!AU13/'取引額表'!AU$36</f>
        <v>0.009028666649725643</v>
      </c>
      <c r="AX13" s="56">
        <f>'取引額表'!AV13/'取引額表'!AV$36</f>
        <v>0.01936610781151214</v>
      </c>
      <c r="AY13" s="57">
        <f>'取引額表'!AW13/'取引額表'!AW$36</f>
        <v>-0.008130368248368913</v>
      </c>
      <c r="AZ13" s="57">
        <f>'取引額表'!AX13/'取引額表'!AX$36</f>
        <v>0.004561828649824347</v>
      </c>
    </row>
    <row r="14" spans="2:52" ht="13.5">
      <c r="B14" s="34" t="s">
        <v>11</v>
      </c>
      <c r="C14" s="39" t="s">
        <v>44</v>
      </c>
      <c r="D14" s="52">
        <f>'取引額表'!D14/'取引額表'!D$44</f>
        <v>0.0010586807063365526</v>
      </c>
      <c r="E14" s="56">
        <f>'取引額表'!E14/'取引額表'!E$44</f>
        <v>0.014509033043152672</v>
      </c>
      <c r="F14" s="52">
        <f>'取引額表'!F14/'取引額表'!F$44</f>
        <v>0.023019129171561032</v>
      </c>
      <c r="G14" s="52">
        <f>'取引額表'!G14/'取引額表'!G$44</f>
        <v>0.002751817237798546</v>
      </c>
      <c r="H14" s="52">
        <f>'取引額表'!H14/'取引額表'!H$44</f>
        <v>0.015440974448209544</v>
      </c>
      <c r="I14" s="52">
        <f>'取引額表'!I14/'取引額表'!I$44</f>
        <v>0.01287014992355496</v>
      </c>
      <c r="J14" s="52">
        <f>'取引額表'!J14/'取引額表'!J$44</f>
        <v>0.004194520907065146</v>
      </c>
      <c r="K14" s="52">
        <f>'取引額表'!K14/'取引額表'!K$44</f>
        <v>0.007172879683482452</v>
      </c>
      <c r="L14" s="52">
        <f>'取引額表'!L14/'取引額表'!L$44</f>
        <v>0.005567716760255068</v>
      </c>
      <c r="M14" s="52">
        <f>'取引額表'!M14/'取引額表'!M$44</f>
        <v>0.004316586072179876</v>
      </c>
      <c r="N14" s="52">
        <f>'取引額表'!N14/'取引額表'!N$44</f>
        <v>0.05670774471495842</v>
      </c>
      <c r="O14" s="52">
        <f>'取引額表'!O14/'取引額表'!O$44</f>
        <v>0.03414576317651548</v>
      </c>
      <c r="P14" s="52">
        <f>'取引額表'!P14/'取引額表'!P$44</f>
        <v>0.013324988789071932</v>
      </c>
      <c r="Q14" s="52">
        <f>'取引額表'!Q14/'取引額表'!Q$44</f>
        <v>0.010938170888793473</v>
      </c>
      <c r="R14" s="52">
        <f>'取引額表'!R14/'取引額表'!R$44</f>
        <v>0.013025912510448594</v>
      </c>
      <c r="S14" s="52">
        <f>'取引額表'!S14/'取引額表'!S$44</f>
        <v>0.009653328115318136</v>
      </c>
      <c r="T14" s="56">
        <f>'取引額表'!T14/'取引額表'!T$44</f>
        <v>0.06498820013519443</v>
      </c>
      <c r="U14" s="52">
        <f>'取引額表'!U14/'取引額表'!U$44</f>
        <v>0.0007858395545631403</v>
      </c>
      <c r="V14" s="52">
        <f>'取引額表'!V14/'取引額表'!V$44</f>
        <v>0.000618647812638091</v>
      </c>
      <c r="W14" s="56">
        <f>'取引額表'!W14/'取引額表'!W$44</f>
        <v>0.002751176728952893</v>
      </c>
      <c r="X14" s="52">
        <f>'取引額表'!X14/'取引額表'!X$44</f>
        <v>9.328712741294065E-05</v>
      </c>
      <c r="Y14" s="56">
        <f>'取引額表'!Y14/'取引額表'!Y$44</f>
        <v>0.0002459303088155996</v>
      </c>
      <c r="Z14" s="52">
        <f>'取引額表'!Z14/'取引額表'!Z$44</f>
        <v>0.001036130985957308</v>
      </c>
      <c r="AA14" s="56">
        <f>'取引額表'!AA14/'取引額表'!AA$44</f>
        <v>0.00029921249816971076</v>
      </c>
      <c r="AB14" s="52">
        <f>'取引額表'!AB14/'取引額表'!AB$44</f>
        <v>0.004574647945403187</v>
      </c>
      <c r="AC14" s="56">
        <f>'取引額表'!AC14/'取引額表'!AC$44</f>
        <v>6.869861915775493E-05</v>
      </c>
      <c r="AD14" s="56">
        <f>'取引額表'!AD14/'取引額表'!AD$44</f>
        <v>0.0002930062719927467</v>
      </c>
      <c r="AE14" s="56">
        <f>'取引額表'!AE14/'取引額表'!AE$44</f>
        <v>0.0014153140563975778</v>
      </c>
      <c r="AF14" s="56">
        <f>'取引額表'!AF14/'取引額表'!AF$44</f>
        <v>0.001279513566124605</v>
      </c>
      <c r="AG14" s="56">
        <f>'取引額表'!AG14/'取引額表'!AG$44</f>
        <v>0.0019522464745952914</v>
      </c>
      <c r="AH14" s="52">
        <f>'取引額表'!AH14/'取引額表'!AH$44</f>
        <v>0.00016753224995811694</v>
      </c>
      <c r="AI14" s="56">
        <f>'取引額表'!AI14/'取引額表'!AI$44</f>
        <v>0.005407570598838373</v>
      </c>
      <c r="AJ14" s="57">
        <f>'取引額表'!AJ14/'取引額表'!AJ$44</f>
        <v>0.013441709842622333</v>
      </c>
      <c r="AK14" s="90">
        <f>ROUND($AO$50/1000000,1)</f>
        <v>7408</v>
      </c>
      <c r="AL14" s="90">
        <f t="shared" si="0"/>
        <v>11.054621325650361</v>
      </c>
      <c r="AM14" s="63">
        <f>'取引額表'!AK14/'取引額表'!AK$36</f>
        <v>0.001813537177512139</v>
      </c>
      <c r="AN14" s="56">
        <f>'取引額表'!AL14/'取引額表'!AL$36</f>
        <v>0.0014922544986029104</v>
      </c>
      <c r="AO14" s="56">
        <f>'取引額表'!AM14/'取引額表'!AM$36</f>
        <v>3.474079889941149E-06</v>
      </c>
      <c r="AP14" s="56">
        <f>'取引額表'!AN14/'取引額表'!AN$36</f>
        <v>0.00019688758514393675</v>
      </c>
      <c r="AQ14" s="56">
        <f>'取引額表'!AO14/'取引額表'!AO$36</f>
        <v>0.0022356002334326447</v>
      </c>
      <c r="AR14" s="56">
        <f>'取引額表'!AP14/'取引額表'!AP$36</f>
        <v>-0.07801961986511342</v>
      </c>
      <c r="AS14" s="57">
        <f>'取引額表'!AQ14/'取引額表'!AQ$36</f>
        <v>0.0010254578159223252</v>
      </c>
      <c r="AT14" s="57">
        <f>'取引額表'!AR14/'取引額表'!AR$36</f>
        <v>0.013176540407551014</v>
      </c>
      <c r="AU14" s="56">
        <f>'取引額表'!AS14/'取引額表'!AS$36</f>
        <v>0.020594800155854756</v>
      </c>
      <c r="AV14" s="57">
        <f>'取引額表'!AT14/'取引額表'!AT$36</f>
        <v>0.008430715179612488</v>
      </c>
      <c r="AW14" s="57">
        <f>'取引額表'!AU14/'取引額表'!AU$36</f>
        <v>0.01506869295240628</v>
      </c>
      <c r="AX14" s="56">
        <f>'取引額表'!AV14/'取引額表'!AV$36</f>
        <v>0.026911344621192195</v>
      </c>
      <c r="AY14" s="57">
        <f>'取引額表'!AW14/'取引額表'!AW$36</f>
        <v>-0.006545853346238828</v>
      </c>
      <c r="AZ14" s="57">
        <f>'取引額表'!AX14/'取引額表'!AX$36</f>
        <v>0.009951449171684683</v>
      </c>
    </row>
    <row r="15" spans="2:52" ht="13.5">
      <c r="B15" s="34" t="s">
        <v>12</v>
      </c>
      <c r="C15" s="39" t="s">
        <v>45</v>
      </c>
      <c r="D15" s="52">
        <f>'取引額表'!D15/'取引額表'!D$44</f>
        <v>9.509108140747479E-06</v>
      </c>
      <c r="E15" s="56">
        <f>'取引額表'!E15/'取引額表'!E$44</f>
        <v>0.003978283253767668</v>
      </c>
      <c r="F15" s="52">
        <f>'取引額表'!F15/'取引額表'!F$44</f>
        <v>0</v>
      </c>
      <c r="G15" s="52">
        <f>'取引額表'!G15/'取引額表'!G$44</f>
        <v>0</v>
      </c>
      <c r="H15" s="52">
        <f>'取引額表'!H15/'取引額表'!H$44</f>
        <v>0.00434105687334005</v>
      </c>
      <c r="I15" s="52">
        <f>'取引額表'!I15/'取引額表'!I$44</f>
        <v>6.845824427422852E-05</v>
      </c>
      <c r="J15" s="52">
        <f>'取引額表'!J15/'取引額表'!J$44</f>
        <v>0.00013107877834578582</v>
      </c>
      <c r="K15" s="52">
        <f>'取引額表'!K15/'取引額表'!K$44</f>
        <v>0.0006831313984269002</v>
      </c>
      <c r="L15" s="52">
        <f>'取引額表'!L15/'取引額表'!L$44</f>
        <v>0.0027124773960217</v>
      </c>
      <c r="M15" s="52">
        <f>'取引額表'!M15/'取引額表'!M$44</f>
        <v>0.0011474469305794606</v>
      </c>
      <c r="N15" s="52">
        <f>'取引額表'!N15/'取引額表'!N$44</f>
        <v>0.0013400460875663761</v>
      </c>
      <c r="O15" s="52">
        <f>'取引額表'!O15/'取引額表'!O$44</f>
        <v>0.19273814419240473</v>
      </c>
      <c r="P15" s="52">
        <f>'取引額表'!P15/'取引額表'!P$44</f>
        <v>0.003552180504976338</v>
      </c>
      <c r="Q15" s="52">
        <f>'取引額表'!Q15/'取引額表'!Q$44</f>
        <v>0.014126234435379992</v>
      </c>
      <c r="R15" s="52">
        <f>'取引額表'!R15/'取引額表'!R$44</f>
        <v>0.008028002229033156</v>
      </c>
      <c r="S15" s="52">
        <f>'取引額表'!S15/'取引額表'!S$44</f>
        <v>0.0015700635013813763</v>
      </c>
      <c r="T15" s="56">
        <f>'取引額表'!T15/'取引額表'!T$44</f>
        <v>0.004843281192557191</v>
      </c>
      <c r="U15" s="52">
        <f>'取引額表'!U15/'取引額表'!U$44</f>
        <v>0</v>
      </c>
      <c r="V15" s="52">
        <f>'取引額表'!V15/'取引額表'!V$44</f>
        <v>0.00363613408244429</v>
      </c>
      <c r="W15" s="56">
        <f>'取引額表'!W15/'取引額表'!W$44</f>
        <v>6.916849098561641E-06</v>
      </c>
      <c r="X15" s="52">
        <f>'取引額表'!X15/'取引額表'!X$44</f>
        <v>0</v>
      </c>
      <c r="Y15" s="56">
        <f>'取引額表'!Y15/'取引額表'!Y$44</f>
        <v>0</v>
      </c>
      <c r="Z15" s="52">
        <f>'取引額表'!Z15/'取引額表'!Z$44</f>
        <v>4.750170709259864E-05</v>
      </c>
      <c r="AA15" s="56">
        <f>'取引額表'!AA15/'取引額表'!AA$44</f>
        <v>6.366223365312996E-06</v>
      </c>
      <c r="AB15" s="52">
        <f>'取引額表'!AB15/'取引額表'!AB$44</f>
        <v>0.00030154017442939323</v>
      </c>
      <c r="AC15" s="56">
        <f>'取引額表'!AC15/'取引額表'!AC$44</f>
        <v>0</v>
      </c>
      <c r="AD15" s="56">
        <f>'取引額表'!AD15/'取引額表'!AD$44</f>
        <v>0</v>
      </c>
      <c r="AE15" s="56">
        <f>'取引額表'!AE15/'取引額表'!AE$44</f>
        <v>0</v>
      </c>
      <c r="AF15" s="56">
        <f>'取引額表'!AF15/'取引額表'!AF$44</f>
        <v>0.01989989902414307</v>
      </c>
      <c r="AG15" s="56">
        <f>'取引額表'!AG15/'取引額表'!AG$44</f>
        <v>0.00036865461931193745</v>
      </c>
      <c r="AH15" s="52">
        <f>'取引額表'!AH15/'取引額表'!AH$44</f>
        <v>0.04121293348969677</v>
      </c>
      <c r="AI15" s="56">
        <f>'取引額表'!AI15/'取引額表'!AI$44</f>
        <v>0</v>
      </c>
      <c r="AJ15" s="57">
        <f>'取引額表'!AJ15/'取引額表'!AJ$44</f>
        <v>0.008746651817428147</v>
      </c>
      <c r="AK15" s="90">
        <f>ROUND($AO$50/1000000,1)</f>
        <v>7408</v>
      </c>
      <c r="AL15" s="90">
        <f t="shared" si="0"/>
        <v>1.8882893893362043</v>
      </c>
      <c r="AM15" s="63">
        <f>'取引額表'!AK15/'取引額表'!AK$36</f>
        <v>0.0001040021320437069</v>
      </c>
      <c r="AN15" s="56">
        <f>'取引額表'!AL15/'取引額表'!AL$36</f>
        <v>0.0002548986756663343</v>
      </c>
      <c r="AO15" s="56">
        <f>'取引額表'!AM15/'取引額表'!AM$36</f>
        <v>0</v>
      </c>
      <c r="AP15" s="56">
        <f>'取引額表'!AN15/'取引額表'!AN$36</f>
        <v>0.020368915626709092</v>
      </c>
      <c r="AQ15" s="56">
        <f>'取引額表'!AO15/'取引額表'!AO$36</f>
        <v>0.18783978271457594</v>
      </c>
      <c r="AR15" s="56">
        <f>'取引額表'!AP15/'取引額表'!AP$36</f>
        <v>0.019466584917228694</v>
      </c>
      <c r="AS15" s="57">
        <f>'取引額表'!AQ15/'取引額表'!AQ$36</f>
        <v>0.03787630324222884</v>
      </c>
      <c r="AT15" s="57">
        <f>'取引額表'!AR15/'取引額表'!AR$36</f>
        <v>0.0295019456980272</v>
      </c>
      <c r="AU15" s="56">
        <f>'取引額表'!AS15/'取引額表'!AS$36</f>
        <v>0.0852700879651333</v>
      </c>
      <c r="AV15" s="57">
        <f>'取引額表'!AT15/'取引額表'!AT$36</f>
        <v>0.055810639880424034</v>
      </c>
      <c r="AW15" s="57">
        <f>'取引額表'!AU15/'取引額表'!AU$36</f>
        <v>0.04372655307129746</v>
      </c>
      <c r="AX15" s="56">
        <f>'取引額表'!AV15/'取引額表'!AV$36</f>
        <v>0.06706607966108734</v>
      </c>
      <c r="AY15" s="57">
        <f>'取引額表'!AW15/'取引額表'!AW$36</f>
        <v>0.046689312833822744</v>
      </c>
      <c r="AZ15" s="57">
        <f>'取引額表'!AX15/'取引額表'!AX$36</f>
        <v>0.03364147663513198</v>
      </c>
    </row>
    <row r="16" spans="2:52" ht="13.5">
      <c r="B16" s="34" t="s">
        <v>13</v>
      </c>
      <c r="C16" s="39" t="s">
        <v>46</v>
      </c>
      <c r="D16" s="52">
        <f>'取引額表'!D16/'取引額表'!D$44</f>
        <v>6.022435155806737E-05</v>
      </c>
      <c r="E16" s="56">
        <f>'取引額表'!E16/'取引額表'!E$44</f>
        <v>0.00023401666198633343</v>
      </c>
      <c r="F16" s="52">
        <f>'取引額表'!F16/'取引額表'!F$44</f>
        <v>0</v>
      </c>
      <c r="G16" s="52">
        <f>'取引額表'!G16/'取引額表'!G$44</f>
        <v>1.483459427384661E-05</v>
      </c>
      <c r="H16" s="52">
        <f>'取引額表'!H16/'取引額表'!H$44</f>
        <v>0.00035717556552797877</v>
      </c>
      <c r="I16" s="52">
        <f>'取引額表'!I16/'取引額表'!I$44</f>
        <v>9.127765903230468E-05</v>
      </c>
      <c r="J16" s="52">
        <f>'取引額表'!J16/'取引額表'!J$44</f>
        <v>0</v>
      </c>
      <c r="K16" s="52">
        <f>'取引額表'!K16/'取引額表'!K$44</f>
        <v>9.487936089262503E-06</v>
      </c>
      <c r="L16" s="52">
        <f>'取引額表'!L16/'取引額表'!L$44</f>
        <v>0</v>
      </c>
      <c r="M16" s="52">
        <f>'取引額表'!M16/'取引額表'!M$44</f>
        <v>0.0009288856104690872</v>
      </c>
      <c r="N16" s="52">
        <f>'取引額表'!N16/'取引額表'!N$44</f>
        <v>0.002554854223023745</v>
      </c>
      <c r="O16" s="52">
        <f>'取引額表'!O16/'取引額表'!O$44</f>
        <v>0.053721136142199304</v>
      </c>
      <c r="P16" s="52">
        <f>'取引額表'!P16/'取引額表'!P$44</f>
        <v>0.3859171031947449</v>
      </c>
      <c r="Q16" s="52">
        <f>'取引額表'!Q16/'取引額表'!Q$44</f>
        <v>0.047488192357234865</v>
      </c>
      <c r="R16" s="52">
        <f>'取引額表'!R16/'取引額表'!R$44</f>
        <v>0.09410699359152967</v>
      </c>
      <c r="S16" s="52">
        <f>'取引額表'!S16/'取引額表'!S$44</f>
        <v>0.0046449653141757636</v>
      </c>
      <c r="T16" s="56">
        <f>'取引額表'!T16/'取引額表'!T$44</f>
        <v>0.008548082966687617</v>
      </c>
      <c r="U16" s="52">
        <f>'取引額表'!U16/'取引額表'!U$44</f>
        <v>3.8333636807958064E-05</v>
      </c>
      <c r="V16" s="52">
        <f>'取引額表'!V16/'取引額表'!V$44</f>
        <v>0.00016413105233255477</v>
      </c>
      <c r="W16" s="56">
        <f>'取引額表'!W16/'取引額表'!W$44</f>
        <v>0.000510117621018921</v>
      </c>
      <c r="X16" s="52">
        <f>'取引額表'!X16/'取引額表'!X$44</f>
        <v>0.00017966409723973756</v>
      </c>
      <c r="Y16" s="56">
        <f>'取引額表'!Y16/'取引額表'!Y$44</f>
        <v>1.0930235947359983E-05</v>
      </c>
      <c r="Z16" s="52">
        <f>'取引額表'!Z16/'取引額表'!Z$44</f>
        <v>0.0004542350740729745</v>
      </c>
      <c r="AA16" s="56">
        <f>'取引額表'!AA16/'取引額表'!AA$44</f>
        <v>0.0011204553122950872</v>
      </c>
      <c r="AB16" s="52">
        <f>'取引額表'!AB16/'取引額表'!AB$44</f>
        <v>0.008747242324900517</v>
      </c>
      <c r="AC16" s="56">
        <f>'取引額表'!AC16/'取引額表'!AC$44</f>
        <v>0.0017460899035929378</v>
      </c>
      <c r="AD16" s="56">
        <f>'取引額表'!AD16/'取引額表'!AD$44</f>
        <v>0.00012162524497812127</v>
      </c>
      <c r="AE16" s="56">
        <f>'取引額表'!AE16/'取引額表'!AE$44</f>
        <v>5.3746103407502955E-05</v>
      </c>
      <c r="AF16" s="56">
        <f>'取引額表'!AF16/'取引額表'!AF$44</f>
        <v>0.016247270553325824</v>
      </c>
      <c r="AG16" s="56">
        <f>'取引額表'!AG16/'取引額表'!AG$44</f>
        <v>0.0007558578987150416</v>
      </c>
      <c r="AH16" s="52">
        <f>'取引額表'!AH16/'取引額表'!AH$44</f>
        <v>0.010275311330764505</v>
      </c>
      <c r="AI16" s="56">
        <f>'取引額表'!AI16/'取引額表'!AI$44</f>
        <v>0.002853995593831364</v>
      </c>
      <c r="AJ16" s="57">
        <f>'取引額表'!AJ16/'取引額表'!AJ$44</f>
        <v>0.06388018279718376</v>
      </c>
      <c r="AK16" s="90">
        <f>ROUND($AO$50/1000000,1)</f>
        <v>7408</v>
      </c>
      <c r="AL16" s="90">
        <f t="shared" si="0"/>
        <v>203.10365640333748</v>
      </c>
      <c r="AM16" s="63">
        <f>'取引額表'!AK16/'取引額表'!AK$36</f>
        <v>0.0651833362583933</v>
      </c>
      <c r="AN16" s="56">
        <f>'取引額表'!AL16/'取引額表'!AL$36</f>
        <v>0.027416800270428927</v>
      </c>
      <c r="AO16" s="56">
        <f>'取引額表'!AM16/'取引額表'!AM$36</f>
        <v>0</v>
      </c>
      <c r="AP16" s="56">
        <f>'取引額表'!AN16/'取引額表'!AN$36</f>
        <v>0.07723959628101228</v>
      </c>
      <c r="AQ16" s="56">
        <f>'取引額表'!AO16/'取引額表'!AO$36</f>
        <v>0.19977468484399064</v>
      </c>
      <c r="AR16" s="56">
        <f>'取引額表'!AP16/'取引額表'!AP$36</f>
        <v>0.6813304721030042</v>
      </c>
      <c r="AS16" s="57">
        <f>'取引額表'!AQ16/'取引額表'!AQ$36</f>
        <v>0.06331771017782979</v>
      </c>
      <c r="AT16" s="57">
        <f>'取引額表'!AR16/'取引額表'!AR$36</f>
        <v>0.09549142455937036</v>
      </c>
      <c r="AU16" s="56">
        <f>'取引額表'!AS16/'取引額表'!AS$36</f>
        <v>0.3738228155256993</v>
      </c>
      <c r="AV16" s="57">
        <f>'取引額表'!AT16/'取引額表'!AT$36</f>
        <v>0.18081630455566416</v>
      </c>
      <c r="AW16" s="57">
        <f>'取引額表'!AU16/'取引額表'!AU$36</f>
        <v>0.1664845506561572</v>
      </c>
      <c r="AX16" s="56">
        <f>'取引額表'!AV16/'取引額表'!AV$36</f>
        <v>0.20059658133857577</v>
      </c>
      <c r="AY16" s="57">
        <f>'取引額表'!AW16/'取引額表'!AW$36</f>
        <v>0.1647865112179401</v>
      </c>
      <c r="AZ16" s="57">
        <f>'取引額表'!AX16/'取引額表'!AX$36</f>
        <v>0.15174464427881407</v>
      </c>
    </row>
    <row r="17" spans="2:52" ht="13.5">
      <c r="B17" s="34" t="s">
        <v>14</v>
      </c>
      <c r="C17" s="39" t="s">
        <v>47</v>
      </c>
      <c r="D17" s="52">
        <f>'取引額表'!D17/'取引額表'!D$44</f>
        <v>0.00013312751397046471</v>
      </c>
      <c r="E17" s="56">
        <f>'取引額表'!E17/'取引額表'!E$44</f>
        <v>0</v>
      </c>
      <c r="F17" s="52">
        <f>'取引額表'!F17/'取引額表'!F$44</f>
        <v>0</v>
      </c>
      <c r="G17" s="52">
        <f>'取引額表'!G17/'取引額表'!G$44</f>
        <v>0</v>
      </c>
      <c r="H17" s="52">
        <f>'取引額表'!H17/'取引額表'!H$44</f>
        <v>0</v>
      </c>
      <c r="I17" s="52">
        <f>'取引額表'!I17/'取引額表'!I$44</f>
        <v>0</v>
      </c>
      <c r="J17" s="52">
        <f>'取引額表'!J17/'取引額表'!J$44</f>
        <v>0</v>
      </c>
      <c r="K17" s="52">
        <f>'取引額表'!K17/'取引額表'!K$44</f>
        <v>0</v>
      </c>
      <c r="L17" s="52">
        <f>'取引額表'!L17/'取引額表'!L$44</f>
        <v>0</v>
      </c>
      <c r="M17" s="52">
        <f>'取引額表'!M17/'取引額表'!M$44</f>
        <v>0</v>
      </c>
      <c r="N17" s="52">
        <f>'取引額表'!N17/'取引額表'!N$44</f>
        <v>0</v>
      </c>
      <c r="O17" s="52">
        <f>'取引額表'!O17/'取引額表'!O$44</f>
        <v>0</v>
      </c>
      <c r="P17" s="52">
        <f>'取引額表'!P17/'取引額表'!P$44</f>
        <v>0</v>
      </c>
      <c r="Q17" s="52">
        <f>'取引額表'!Q17/'取引額表'!Q$44</f>
        <v>0.3172713610991842</v>
      </c>
      <c r="R17" s="52">
        <f>'取引額表'!R17/'取引額表'!R$44</f>
        <v>0</v>
      </c>
      <c r="S17" s="52">
        <f>'取引額表'!S17/'取引額表'!S$44</f>
        <v>0</v>
      </c>
      <c r="T17" s="56">
        <f>'取引額表'!T17/'取引額表'!T$44</f>
        <v>0</v>
      </c>
      <c r="U17" s="52">
        <f>'取引額表'!U17/'取引額表'!U$44</f>
        <v>0</v>
      </c>
      <c r="V17" s="52">
        <f>'取引額表'!V17/'取引額表'!V$44</f>
        <v>0</v>
      </c>
      <c r="W17" s="56">
        <f>'取引額表'!W17/'取引額表'!W$44</f>
        <v>0</v>
      </c>
      <c r="X17" s="52">
        <f>'取引額表'!X17/'取引額表'!X$44</f>
        <v>0</v>
      </c>
      <c r="Y17" s="56">
        <f>'取引額表'!Y17/'取引額表'!Y$44</f>
        <v>0</v>
      </c>
      <c r="Z17" s="52">
        <f>'取引額表'!Z17/'取引額表'!Z$44</f>
        <v>0.005504260309354868</v>
      </c>
      <c r="AA17" s="56">
        <f>'取引額表'!AA17/'取引額表'!AA$44</f>
        <v>0</v>
      </c>
      <c r="AB17" s="52">
        <f>'取引額表'!AB17/'取引額表'!AB$44</f>
        <v>0.02103049421661409</v>
      </c>
      <c r="AC17" s="56">
        <f>'取引額表'!AC17/'取引額表'!AC$44</f>
        <v>2.8624424649064555E-06</v>
      </c>
      <c r="AD17" s="56">
        <f>'取引額表'!AD17/'取引額表'!AD$44</f>
        <v>0</v>
      </c>
      <c r="AE17" s="56">
        <f>'取引額表'!AE17/'取引額表'!AE$44</f>
        <v>0</v>
      </c>
      <c r="AF17" s="56">
        <f>'取引額表'!AF17/'取引額表'!AF$44</f>
        <v>0.051264385414274416</v>
      </c>
      <c r="AG17" s="56">
        <f>'取引額表'!AG17/'取引額表'!AG$44</f>
        <v>3.014157264814583E-05</v>
      </c>
      <c r="AH17" s="52">
        <f>'取引額表'!AH17/'取引額表'!AH$44</f>
        <v>0</v>
      </c>
      <c r="AI17" s="56">
        <f>'取引額表'!AI17/'取引額表'!AI$44</f>
        <v>0</v>
      </c>
      <c r="AJ17" s="57">
        <f>'取引額表'!AJ17/'取引額表'!AJ$44</f>
        <v>0.006691379947246651</v>
      </c>
      <c r="AK17" s="90">
        <f>ROUND($AO$50/1000000,1)</f>
        <v>7408</v>
      </c>
      <c r="AL17" s="90">
        <f t="shared" si="0"/>
        <v>130.6014722508608</v>
      </c>
      <c r="AM17" s="63">
        <f>'取引額表'!AK17/'取引額表'!AK$36</f>
        <v>0</v>
      </c>
      <c r="AN17" s="56">
        <f>'取引額表'!AL17/'取引額表'!AL$36</f>
        <v>0.017629788370796547</v>
      </c>
      <c r="AO17" s="56">
        <f>'取引額表'!AM17/'取引額表'!AM$36</f>
        <v>0</v>
      </c>
      <c r="AP17" s="56">
        <f>'取引額表'!AN17/'取引額表'!AN$36</f>
        <v>0.002372594839158753</v>
      </c>
      <c r="AQ17" s="56">
        <f>'取引額表'!AO17/'取引額表'!AO$36</f>
        <v>0.009798028108449647</v>
      </c>
      <c r="AR17" s="56">
        <f>'取引額表'!AP17/'取引額表'!AP$36</f>
        <v>-0.017397302268546903</v>
      </c>
      <c r="AS17" s="57">
        <f>'取引額表'!AQ17/'取引額表'!AQ$36</f>
        <v>0.010732931278540473</v>
      </c>
      <c r="AT17" s="57">
        <f>'取引額表'!AR17/'取引額表'!AR$36</f>
        <v>0.012308891098154069</v>
      </c>
      <c r="AU17" s="56">
        <f>'取引額表'!AS17/'取引額表'!AS$36</f>
        <v>0.028261639463734087</v>
      </c>
      <c r="AV17" s="57">
        <f>'取引額表'!AT17/'取引額表'!AT$36</f>
        <v>0.017365989922494333</v>
      </c>
      <c r="AW17" s="57">
        <f>'取引額表'!AU17/'取引額表'!AU$36</f>
        <v>0.01637790922929595</v>
      </c>
      <c r="AX17" s="56">
        <f>'取引額表'!AV17/'取引額表'!AV$36</f>
        <v>0.02741089929070159</v>
      </c>
      <c r="AY17" s="57">
        <f>'取引額表'!AW17/'取引額表'!AW$36</f>
        <v>0.009225667972720819</v>
      </c>
      <c r="AZ17" s="57">
        <f>'取引額表'!AX17/'取引額表'!AX$36</f>
        <v>0.011610522553278041</v>
      </c>
    </row>
    <row r="18" spans="2:52" ht="13.5">
      <c r="B18" s="34" t="s">
        <v>15</v>
      </c>
      <c r="C18" s="39" t="s">
        <v>48</v>
      </c>
      <c r="D18" s="52">
        <f>'取引額表'!D18/'取引額表'!D$44</f>
        <v>6.656375698523236E-05</v>
      </c>
      <c r="E18" s="56">
        <f>'取引額表'!E18/'取引額表'!E$44</f>
        <v>0</v>
      </c>
      <c r="F18" s="52">
        <f>'取引額表'!F18/'取引額表'!F$44</f>
        <v>0</v>
      </c>
      <c r="G18" s="52">
        <f>'取引額表'!G18/'取引額表'!G$44</f>
        <v>0</v>
      </c>
      <c r="H18" s="52">
        <f>'取引額表'!H18/'取引額表'!H$44</f>
        <v>2.7475043502152212E-05</v>
      </c>
      <c r="I18" s="52">
        <f>'取引額表'!I18/'取引額表'!I$44</f>
        <v>3.0425886344101563E-05</v>
      </c>
      <c r="J18" s="52">
        <f>'取引額表'!J18/'取引額表'!J$44</f>
        <v>0</v>
      </c>
      <c r="K18" s="52">
        <f>'取引額表'!K18/'取引額表'!K$44</f>
        <v>0</v>
      </c>
      <c r="L18" s="52">
        <f>'取引額表'!L18/'取引額表'!L$44</f>
        <v>0</v>
      </c>
      <c r="M18" s="52">
        <f>'取引額表'!M18/'取引額表'!M$44</f>
        <v>0</v>
      </c>
      <c r="N18" s="52">
        <f>'取引額表'!N18/'取引額表'!N$44</f>
        <v>2.504759042180142E-05</v>
      </c>
      <c r="O18" s="52">
        <f>'取引額表'!O18/'取引額表'!O$44</f>
        <v>0.004764180475751211</v>
      </c>
      <c r="P18" s="52">
        <f>'取引額表'!P18/'取引額表'!P$44</f>
        <v>0.0005396029113917813</v>
      </c>
      <c r="Q18" s="52">
        <f>'取引額表'!Q18/'取引額表'!Q$44</f>
        <v>0.00046157148990983257</v>
      </c>
      <c r="R18" s="52">
        <f>'取引額表'!R18/'取引額表'!R$44</f>
        <v>0.11981053218166621</v>
      </c>
      <c r="S18" s="52">
        <f>'取引額表'!S18/'取引額表'!S$44</f>
        <v>6.0566247827768225E-05</v>
      </c>
      <c r="T18" s="56">
        <f>'取引額表'!T18/'取引額表'!T$44</f>
        <v>6.75972154690891E-05</v>
      </c>
      <c r="U18" s="52">
        <f>'取引額表'!U18/'取引額表'!U$44</f>
        <v>0</v>
      </c>
      <c r="V18" s="52">
        <f>'取引額表'!V18/'取引額表'!V$44</f>
        <v>6.312732782021337E-05</v>
      </c>
      <c r="W18" s="56">
        <f>'取引額表'!W18/'取引額表'!W$44</f>
        <v>0.0012744294464099824</v>
      </c>
      <c r="X18" s="52">
        <f>'取引額表'!X18/'取引額表'!X$44</f>
        <v>6.910157586143752E-05</v>
      </c>
      <c r="Y18" s="56">
        <f>'取引額表'!Y18/'取引額表'!Y$44</f>
        <v>0</v>
      </c>
      <c r="Z18" s="52">
        <f>'取引額表'!Z18/'取引額表'!Z$44</f>
        <v>1.4844283466437074E-05</v>
      </c>
      <c r="AA18" s="56">
        <f>'取引額表'!AA18/'取引額表'!AA$44</f>
        <v>1.9098670095938985E-05</v>
      </c>
      <c r="AB18" s="52">
        <f>'取引額表'!AB18/'取引額表'!AB$44</f>
        <v>0.0006649347436135338</v>
      </c>
      <c r="AC18" s="56">
        <f>'取引額表'!AC18/'取引額表'!AC$44</f>
        <v>8.587327394719366E-06</v>
      </c>
      <c r="AD18" s="56">
        <f>'取引額表'!AD18/'取引額表'!AD$44</f>
        <v>0.006410203252369619</v>
      </c>
      <c r="AE18" s="56">
        <f>'取引額表'!AE18/'取引額表'!AE$44</f>
        <v>1.7915367802500984E-05</v>
      </c>
      <c r="AF18" s="56">
        <f>'取引額表'!AF18/'取引額表'!AF$44</f>
        <v>0.0005468006692840192</v>
      </c>
      <c r="AG18" s="56">
        <f>'取引額表'!AG18/'取引額表'!AG$44</f>
        <v>0.00026431840629912497</v>
      </c>
      <c r="AH18" s="52">
        <f>'取引額表'!AH18/'取引額表'!AH$44</f>
        <v>0</v>
      </c>
      <c r="AI18" s="56">
        <f>'取引額表'!AI18/'取引額表'!AI$44</f>
        <v>0</v>
      </c>
      <c r="AJ18" s="57">
        <f>'取引額表'!AJ18/'取引額表'!AJ$44</f>
        <v>0.001567968916303038</v>
      </c>
      <c r="AK18" s="90">
        <f>ROUND($AO$50/1000000,1)</f>
        <v>7408</v>
      </c>
      <c r="AL18" s="90">
        <f t="shared" si="0"/>
        <v>24.826003378673505</v>
      </c>
      <c r="AM18" s="63">
        <f>'取引額表'!AK18/'取引額表'!AK$36</f>
        <v>0.0009360191883933621</v>
      </c>
      <c r="AN18" s="56">
        <f>'取引額表'!AL18/'取引額表'!AL$36</f>
        <v>0.0033512423567323845</v>
      </c>
      <c r="AO18" s="56">
        <f>'取引額表'!AM18/'取引額表'!AM$36</f>
        <v>2.316053259960766E-06</v>
      </c>
      <c r="AP18" s="56">
        <f>'取引額表'!AN18/'取引額表'!AN$36</f>
        <v>0.0029811564659672847</v>
      </c>
      <c r="AQ18" s="56">
        <f>'取引額表'!AO18/'取引額表'!AO$36</f>
        <v>0.009670780990158093</v>
      </c>
      <c r="AR18" s="56">
        <f>'取引額表'!AP18/'取引額表'!AP$36</f>
        <v>-0.05548743102391171</v>
      </c>
      <c r="AS18" s="57">
        <f>'取引額表'!AQ18/'取引額表'!AQ$36</f>
        <v>0.003671874269774127</v>
      </c>
      <c r="AT18" s="57">
        <f>'取引額表'!AR18/'取引額表'!AR$36</f>
        <v>0.0035349670732519383</v>
      </c>
      <c r="AU18" s="56">
        <f>'取引額表'!AS18/'取引額表'!AS$36</f>
        <v>0.01921059976103181</v>
      </c>
      <c r="AV18" s="57">
        <f>'取引額表'!AT18/'取引額表'!AT$36</f>
        <v>0.009551901271585641</v>
      </c>
      <c r="AW18" s="57">
        <f>'取引額表'!AU18/'取引額表'!AU$36</f>
        <v>0.007533302166490121</v>
      </c>
      <c r="AX18" s="56">
        <f>'取引額表'!AV18/'取引額表'!AV$36</f>
        <v>0.008404747730660427</v>
      </c>
      <c r="AY18" s="57">
        <f>'取引額表'!AW18/'取引額表'!AW$36</f>
        <v>0.010481546209797814</v>
      </c>
      <c r="AZ18" s="57">
        <f>'取引額表'!AX18/'取引額表'!AX$36</f>
        <v>0.007156748036705005</v>
      </c>
    </row>
    <row r="19" spans="2:52" ht="13.5">
      <c r="B19" s="34" t="s">
        <v>16</v>
      </c>
      <c r="C19" s="39" t="s">
        <v>49</v>
      </c>
      <c r="D19" s="52">
        <f>'取引額表'!D19/'取引額表'!D$44</f>
        <v>0.007429783160637364</v>
      </c>
      <c r="E19" s="56">
        <f>'取引額表'!E19/'取引額表'!E$44</f>
        <v>0.009688289806234204</v>
      </c>
      <c r="F19" s="52">
        <f>'取引額表'!F19/'取引額表'!F$44</f>
        <v>0.029003024576814605</v>
      </c>
      <c r="G19" s="52">
        <f>'取引額表'!G19/'取引額表'!G$44</f>
        <v>0.04607624981456757</v>
      </c>
      <c r="H19" s="52">
        <f>'取引額表'!H19/'取引額表'!H$44</f>
        <v>0.030405714809048447</v>
      </c>
      <c r="I19" s="52">
        <f>'取引額表'!I19/'取引額表'!I$44</f>
        <v>0.04067941004206379</v>
      </c>
      <c r="J19" s="52">
        <f>'取引額表'!J19/'取引額表'!J$44</f>
        <v>0.003539127015336217</v>
      </c>
      <c r="K19" s="52">
        <f>'取引額表'!K19/'取引額表'!K$44</f>
        <v>0.03428940102659468</v>
      </c>
      <c r="L19" s="52">
        <f>'取引額表'!L19/'取引額表'!L$44</f>
        <v>0.029266203483392025</v>
      </c>
      <c r="M19" s="52">
        <f>'取引額表'!M19/'取引額表'!M$44</f>
        <v>0.052318116001420646</v>
      </c>
      <c r="N19" s="52">
        <f>'取引額表'!N19/'取引額表'!N$44</f>
        <v>0.008854323214106802</v>
      </c>
      <c r="O19" s="52">
        <f>'取引額表'!O19/'取引額表'!O$44</f>
        <v>0.025276830004704907</v>
      </c>
      <c r="P19" s="52">
        <f>'取引額表'!P19/'取引額表'!P$44</f>
        <v>0.03840707906455688</v>
      </c>
      <c r="Q19" s="52">
        <f>'取引額表'!Q19/'取引額表'!Q$44</f>
        <v>0.043140832975525976</v>
      </c>
      <c r="R19" s="52">
        <f>'取引額表'!R19/'取引額表'!R$44</f>
        <v>0.050849818891056005</v>
      </c>
      <c r="S19" s="52">
        <f>'取引額表'!S19/'取引額表'!S$44</f>
        <v>0.16693455583975103</v>
      </c>
      <c r="T19" s="56">
        <f>'取引額表'!T19/'取引額表'!T$44</f>
        <v>0.017047543374879928</v>
      </c>
      <c r="U19" s="52">
        <f>'取引額表'!U19/'取引額表'!U$44</f>
        <v>0.025424784612878185</v>
      </c>
      <c r="V19" s="52">
        <f>'取引額表'!V19/'取引額表'!V$44</f>
        <v>0.029770847800012625</v>
      </c>
      <c r="W19" s="56">
        <f>'取引額表'!W19/'取引額表'!W$44</f>
        <v>0.01566666320824212</v>
      </c>
      <c r="X19" s="52">
        <f>'取引額表'!X19/'取引額表'!X$44</f>
        <v>0.033541904923141776</v>
      </c>
      <c r="Y19" s="56">
        <f>'取引額表'!Y19/'取引額表'!Y$44</f>
        <v>0.0004517830858242127</v>
      </c>
      <c r="Z19" s="52">
        <f>'取引額表'!Z19/'取引額表'!Z$44</f>
        <v>0.00663836356619066</v>
      </c>
      <c r="AA19" s="56">
        <f>'取引額表'!AA19/'取引額表'!AA$44</f>
        <v>0.015590881021651525</v>
      </c>
      <c r="AB19" s="52">
        <f>'取引額表'!AB19/'取引額表'!AB$44</f>
        <v>0.029826704604028784</v>
      </c>
      <c r="AC19" s="56">
        <f>'取引額表'!AC19/'取引額表'!AC$44</f>
        <v>0.030911516178524813</v>
      </c>
      <c r="AD19" s="56">
        <f>'取引額表'!AD19/'取引額表'!AD$44</f>
        <v>0.010006440609563615</v>
      </c>
      <c r="AE19" s="56">
        <f>'取引額表'!AE19/'取引額表'!AE$44</f>
        <v>0.0564154932100756</v>
      </c>
      <c r="AF19" s="56">
        <f>'取引額表'!AF19/'取引額表'!AF$44</f>
        <v>0.03725170692942262</v>
      </c>
      <c r="AG19" s="56">
        <f>'取引額表'!AG19/'取引額表'!AG$44</f>
        <v>0.015038326168913372</v>
      </c>
      <c r="AH19" s="52">
        <f>'取引額表'!AH19/'取引額表'!AH$44</f>
        <v>0.1421790361311219</v>
      </c>
      <c r="AI19" s="56">
        <f>'取引額表'!AI19/'取引額表'!AI$44</f>
        <v>0.019602443420789106</v>
      </c>
      <c r="AJ19" s="57">
        <f>'取引額表'!AJ19/'取引額表'!AJ$44</f>
        <v>0.027811040116374426</v>
      </c>
      <c r="AK19" s="90">
        <f>ROUND($AO$50/1000000,1)</f>
        <v>7408</v>
      </c>
      <c r="AL19" s="90">
        <f t="shared" si="0"/>
        <v>146.87389985267362</v>
      </c>
      <c r="AM19" s="63">
        <f>'取引額表'!AK19/'取引額表'!AK$36</f>
        <v>0.022249956124100544</v>
      </c>
      <c r="AN19" s="56">
        <f>'取引額表'!AL19/'取引額表'!AL$36</f>
        <v>0.019826390368881428</v>
      </c>
      <c r="AO19" s="56">
        <f>'取引額表'!AM19/'取引額表'!AM$36</f>
        <v>0.00042152169331285944</v>
      </c>
      <c r="AP19" s="56">
        <f>'取引額表'!AN19/'取引額表'!AN$36</f>
        <v>0.020923780639387463</v>
      </c>
      <c r="AQ19" s="56">
        <f>'取引額表'!AO19/'取引額表'!AO$36</f>
        <v>0.0609009095975042</v>
      </c>
      <c r="AR19" s="56">
        <f>'取引額表'!AP19/'取引額表'!AP$36</f>
        <v>-0.11610974862047824</v>
      </c>
      <c r="AS19" s="57">
        <f>'取引額表'!AQ19/'取引額表'!AQ$36</f>
        <v>0.02394694289153348</v>
      </c>
      <c r="AT19" s="57">
        <f>'取引額表'!AR19/'取引額表'!AR$36</f>
        <v>0.03953779887872653</v>
      </c>
      <c r="AU19" s="56">
        <f>'取引額表'!AS19/'取引額表'!AS$36</f>
        <v>0.0546095544969624</v>
      </c>
      <c r="AV19" s="57">
        <f>'取引額表'!AT19/'取引額表'!AT$36</f>
        <v>0.035550017048897216</v>
      </c>
      <c r="AW19" s="57">
        <f>'取引額表'!AU19/'取引額表'!AU$36</f>
        <v>0.04338210491761963</v>
      </c>
      <c r="AX19" s="56">
        <f>'取引額表'!AV19/'取引額表'!AV$36</f>
        <v>0.0818715879146996</v>
      </c>
      <c r="AY19" s="57">
        <f>'取引額表'!AW19/'取引額表'!AW$36</f>
        <v>-0.001988649179425101</v>
      </c>
      <c r="AZ19" s="57">
        <f>'取引額表'!AX19/'取引額表'!AX$36</f>
        <v>0.02675068882952074</v>
      </c>
    </row>
    <row r="20" spans="2:52" ht="13.5">
      <c r="B20" s="34" t="s">
        <v>17</v>
      </c>
      <c r="C20" s="39" t="s">
        <v>50</v>
      </c>
      <c r="D20" s="58">
        <f>'取引額表'!D20/'取引額表'!D$44</f>
        <v>0.005765689236006555</v>
      </c>
      <c r="E20" s="52">
        <f>'取引額表'!E20/'取引額表'!E$44</f>
        <v>0.003978283253767668</v>
      </c>
      <c r="F20" s="58">
        <f>'取引額表'!F20/'取引額表'!F$44</f>
        <v>0.0016059197721069328</v>
      </c>
      <c r="G20" s="58">
        <f>'取引額表'!G20/'取引額表'!G$44</f>
        <v>0.0032932799287939477</v>
      </c>
      <c r="H20" s="58">
        <f>'取引額表'!H20/'取引額表'!H$44</f>
        <v>0.0036175473944500412</v>
      </c>
      <c r="I20" s="58">
        <f>'取引額表'!I20/'取引額表'!I$44</f>
        <v>0.003734777548738467</v>
      </c>
      <c r="J20" s="58">
        <f>'取引額表'!J20/'取引額表'!J$44</f>
        <v>0.01061738104600865</v>
      </c>
      <c r="K20" s="58">
        <f>'取引額表'!K20/'取引額表'!K$44</f>
        <v>0.01004772431852899</v>
      </c>
      <c r="L20" s="58">
        <f>'取引額表'!L20/'取引額表'!L$44</f>
        <v>0.006662225183211193</v>
      </c>
      <c r="M20" s="58">
        <f>'取引額表'!M20/'取引額表'!M$44</f>
        <v>0.006912001748490561</v>
      </c>
      <c r="N20" s="58">
        <f>'取引額表'!N20/'取引額表'!N$44</f>
        <v>0.008052800320609158</v>
      </c>
      <c r="O20" s="58">
        <f>'取引額表'!O20/'取引額表'!O$44</f>
        <v>0.0025525041584701274</v>
      </c>
      <c r="P20" s="58">
        <f>'取引額表'!P20/'取引額表'!P$44</f>
        <v>0.003234332214704467</v>
      </c>
      <c r="Q20" s="58">
        <f>'取引額表'!Q20/'取引額表'!Q$44</f>
        <v>0.0011056247316444826</v>
      </c>
      <c r="R20" s="58">
        <f>'取引額表'!R20/'取引額表'!R$44</f>
        <v>0.0022638617999442743</v>
      </c>
      <c r="S20" s="58">
        <f>'取引額表'!S20/'取引額表'!S$44</f>
        <v>0.00270684538368718</v>
      </c>
      <c r="T20" s="52">
        <f>'取引額表'!T20/'取引額表'!T$44</f>
        <v>0.0017788740912918185</v>
      </c>
      <c r="U20" s="58">
        <f>'取引額表'!U20/'取引額表'!U$44</f>
        <v>0.053532923802313434</v>
      </c>
      <c r="V20" s="58">
        <f>'取引額表'!V20/'取引額表'!V$44</f>
        <v>0.022018811943690424</v>
      </c>
      <c r="W20" s="52">
        <f>'取引額表'!W20/'取引額表'!W$44</f>
        <v>0.005320786169068542</v>
      </c>
      <c r="X20" s="58">
        <f>'取引額表'!X20/'取引額表'!X$44</f>
        <v>0.004443231327890432</v>
      </c>
      <c r="Y20" s="52">
        <f>'取引額表'!Y20/'取引額表'!Y$44</f>
        <v>0.033814506609149336</v>
      </c>
      <c r="Z20" s="58">
        <f>'取引額表'!Z20/'取引額表'!Z$44</f>
        <v>0.005047056378588605</v>
      </c>
      <c r="AA20" s="52">
        <f>'取引額表'!AA20/'取引額表'!AA$44</f>
        <v>0.007881384526257489</v>
      </c>
      <c r="AB20" s="58">
        <f>'取引額表'!AB20/'取引額表'!AB$44</f>
        <v>0.013275499474237645</v>
      </c>
      <c r="AC20" s="52">
        <f>'取引額表'!AC20/'取引額表'!AC$44</f>
        <v>0.010267581121619455</v>
      </c>
      <c r="AD20" s="52">
        <f>'取引額表'!AD20/'取引額表'!AD$44</f>
        <v>0.004701921402449643</v>
      </c>
      <c r="AE20" s="52">
        <f>'取引額表'!AE20/'取引額表'!AE$44</f>
        <v>0.0014153140563975778</v>
      </c>
      <c r="AF20" s="52">
        <f>'取引額表'!AF20/'取引額表'!AF$44</f>
        <v>0.00218355733934085</v>
      </c>
      <c r="AG20" s="52">
        <f>'取引額表'!AG20/'取引額表'!AG$44</f>
        <v>0.005866013753831458</v>
      </c>
      <c r="AH20" s="58">
        <f>'取引額表'!AH20/'取引額表'!AH$44</f>
        <v>0</v>
      </c>
      <c r="AI20" s="52">
        <f>'取引額表'!AI20/'取引額表'!AI$44</f>
        <v>0</v>
      </c>
      <c r="AJ20" s="53">
        <f>'取引額表'!AJ20/'取引額表'!AJ$44</f>
        <v>0.007447509620182867</v>
      </c>
      <c r="AK20" s="90">
        <f>ROUND($AO$50/1000000,1)</f>
        <v>7408</v>
      </c>
      <c r="AL20" s="90">
        <f t="shared" si="0"/>
        <v>0</v>
      </c>
      <c r="AM20" s="64">
        <f>'取引額表'!AK20/'取引額表'!AK$36</f>
        <v>0</v>
      </c>
      <c r="AN20" s="52">
        <f>'取引額表'!AL20/'取引額表'!AL$36</f>
        <v>0</v>
      </c>
      <c r="AO20" s="52">
        <f>'取引額表'!AM20/'取引額表'!AM$36</f>
        <v>0</v>
      </c>
      <c r="AP20" s="52">
        <f>'取引額表'!AN20/'取引額表'!AN$36</f>
        <v>0.8526187043205887</v>
      </c>
      <c r="AQ20" s="52">
        <f>'取引額表'!AO20/'取引額表'!AO$36</f>
        <v>0.389151305599312</v>
      </c>
      <c r="AR20" s="52">
        <f>'取引額表'!AP20/'取引額表'!AP$36</f>
        <v>0</v>
      </c>
      <c r="AS20" s="53">
        <f>'取引額表'!AQ20/'取引額表'!AQ$36</f>
        <v>0.16273415260565363</v>
      </c>
      <c r="AT20" s="53">
        <f>'取引額表'!AR20/'取引額表'!AR$36</f>
        <v>0.09850921329780336</v>
      </c>
      <c r="AU20" s="52">
        <f>'取引額表'!AS20/'取引額表'!AS$36</f>
        <v>0</v>
      </c>
      <c r="AV20" s="53">
        <f>'取引額表'!AT20/'取引額表'!AT$36</f>
        <v>0.10115373457352388</v>
      </c>
      <c r="AW20" s="53">
        <f>'取引額表'!AU20/'取引額表'!AU$36</f>
        <v>0.07338277327583596</v>
      </c>
      <c r="AX20" s="52">
        <f>'取引額表'!AV20/'取引額表'!AV$36</f>
        <v>0</v>
      </c>
      <c r="AY20" s="53">
        <f>'取引額表'!AW20/'取引額表'!AW$36</f>
        <v>0.18312798995671392</v>
      </c>
      <c r="AZ20" s="53">
        <f>'取引額表'!AX20/'取引額表'!AX$36</f>
        <v>0.10509168025548135</v>
      </c>
    </row>
    <row r="21" spans="2:52" ht="13.5">
      <c r="B21" s="34" t="s">
        <v>18</v>
      </c>
      <c r="C21" s="39" t="s">
        <v>51</v>
      </c>
      <c r="D21" s="52">
        <f>'取引額表'!D21/'取引額表'!D$44</f>
        <v>0.005375815802235909</v>
      </c>
      <c r="E21" s="56">
        <f>'取引額表'!E21/'取引額表'!E$44</f>
        <v>0.01694280632781054</v>
      </c>
      <c r="F21" s="52">
        <f>'取引額表'!F21/'取引額表'!F$44</f>
        <v>0.01103147716245893</v>
      </c>
      <c r="G21" s="52">
        <f>'取引額表'!G21/'取引額表'!G$44</f>
        <v>0.009457053849577214</v>
      </c>
      <c r="H21" s="52">
        <f>'取引額表'!H21/'取引額表'!H$44</f>
        <v>0.016439234362121073</v>
      </c>
      <c r="I21" s="52">
        <f>'取引額表'!I21/'取引額表'!I$44</f>
        <v>0.03831379737880989</v>
      </c>
      <c r="J21" s="52">
        <f>'取引額表'!J21/'取引額表'!J$44</f>
        <v>0.021103683313671517</v>
      </c>
      <c r="K21" s="52">
        <f>'取引額表'!K21/'取引額表'!K$44</f>
        <v>0.04962190574684289</v>
      </c>
      <c r="L21" s="52">
        <f>'取引額表'!L21/'取引額表'!L$44</f>
        <v>0.04358998762729609</v>
      </c>
      <c r="M21" s="52">
        <f>'取引額表'!M21/'取引額表'!M$44</f>
        <v>0.03226511488129388</v>
      </c>
      <c r="N21" s="52">
        <f>'取引額表'!N21/'取引額表'!N$44</f>
        <v>0.018359883779180443</v>
      </c>
      <c r="O21" s="52">
        <f>'取引額表'!O21/'取引額表'!O$44</f>
        <v>0.010050716664629108</v>
      </c>
      <c r="P21" s="52">
        <f>'取引額表'!P21/'取引額表'!P$44</f>
        <v>0.012580057524791346</v>
      </c>
      <c r="Q21" s="52">
        <f>'取引額表'!Q21/'取引額表'!Q$44</f>
        <v>0.010583941605839416</v>
      </c>
      <c r="R21" s="52">
        <f>'取引額表'!R21/'取引額表'!R$44</f>
        <v>0.011179994427417107</v>
      </c>
      <c r="S21" s="52">
        <f>'取引額表'!S21/'取引額表'!S$44</f>
        <v>0.01656719825196491</v>
      </c>
      <c r="T21" s="56">
        <f>'取引額表'!T21/'取引額表'!T$44</f>
        <v>0.003516241120453494</v>
      </c>
      <c r="U21" s="52">
        <f>'取引額表'!U21/'取引額表'!U$44</f>
        <v>0.03737529588775911</v>
      </c>
      <c r="V21" s="52">
        <f>'取引額表'!V21/'取引額表'!V$44</f>
        <v>0.04725711760621173</v>
      </c>
      <c r="W21" s="56">
        <f>'取引額表'!W21/'取引額表'!W$44</f>
        <v>0.013937450933601707</v>
      </c>
      <c r="X21" s="52">
        <f>'取引額表'!X21/'取引額表'!X$44</f>
        <v>0.004481237194614223</v>
      </c>
      <c r="Y21" s="56">
        <f>'取引額表'!Y21/'取引額表'!Y$44</f>
        <v>0.0015101942667269043</v>
      </c>
      <c r="Z21" s="52">
        <f>'取引額表'!Z21/'取引額表'!Z$44</f>
        <v>0.009746756524062584</v>
      </c>
      <c r="AA21" s="56">
        <f>'取引額表'!AA21/'取引額表'!AA$44</f>
        <v>0.01100720019862617</v>
      </c>
      <c r="AB21" s="52">
        <f>'取引額表'!AB21/'取引額表'!AB$44</f>
        <v>0.012636337395105255</v>
      </c>
      <c r="AC21" s="56">
        <f>'取引額表'!AC21/'取引額表'!AC$44</f>
        <v>0.022192516430419747</v>
      </c>
      <c r="AD21" s="56">
        <f>'取引額表'!AD21/'取引額表'!AD$44</f>
        <v>0.01536071559871409</v>
      </c>
      <c r="AE21" s="56">
        <f>'取引額表'!AE21/'取引額表'!AE$44</f>
        <v>0.0028843742162026585</v>
      </c>
      <c r="AF21" s="56">
        <f>'取引額表'!AF21/'取引額表'!AF$44</f>
        <v>0.005628401555830171</v>
      </c>
      <c r="AG21" s="56">
        <f>'取引額表'!AG21/'取引額表'!AG$44</f>
        <v>0.022722108611679163</v>
      </c>
      <c r="AH21" s="52">
        <f>'取引額表'!AH21/'取引額表'!AH$44</f>
        <v>0</v>
      </c>
      <c r="AI21" s="56">
        <f>'取引額表'!AI21/'取引額表'!AI$44</f>
        <v>0.004030642900060084</v>
      </c>
      <c r="AJ21" s="57">
        <f>'取引額表'!AJ21/'取引額表'!AJ$44</f>
        <v>0.01270053575906346</v>
      </c>
      <c r="AK21" s="90">
        <f>ROUND($AO$50/1000000,1)</f>
        <v>7408</v>
      </c>
      <c r="AL21" s="90">
        <f t="shared" si="0"/>
        <v>137.59814717359993</v>
      </c>
      <c r="AM21" s="63">
        <f>'取引額表'!AK21/'取引額表'!AK$36</f>
        <v>7.800159903278017E-05</v>
      </c>
      <c r="AN21" s="56">
        <f>'取引額表'!AL21/'取引額表'!AL$36</f>
        <v>0.018574263927321803</v>
      </c>
      <c r="AO21" s="56">
        <f>'取引額表'!AM21/'取引額表'!AM$36</f>
        <v>0</v>
      </c>
      <c r="AP21" s="56">
        <f>'取引額表'!AN21/'取引額表'!AN$36</f>
        <v>0</v>
      </c>
      <c r="AQ21" s="56">
        <f>'取引額表'!AO21/'取引額表'!AO$36</f>
        <v>0</v>
      </c>
      <c r="AR21" s="56">
        <f>'取引額表'!AP21/'取引額表'!AP$36</f>
        <v>0</v>
      </c>
      <c r="AS21" s="57">
        <f>'取引額表'!AQ21/'取引額表'!AQ$36</f>
        <v>0.009144375196674168</v>
      </c>
      <c r="AT21" s="57">
        <f>'取引額表'!AR21/'取引額表'!AR$36</f>
        <v>0.01704819326371422</v>
      </c>
      <c r="AU21" s="56">
        <f>'取引額表'!AS21/'取引額表'!AS$36</f>
        <v>0</v>
      </c>
      <c r="AV21" s="57">
        <f>'取引額表'!AT21/'取引額表'!AT$36</f>
        <v>0.005684041651211195</v>
      </c>
      <c r="AW21" s="57">
        <f>'取引額表'!AU21/'取引額表'!AU$36</f>
        <v>0.012699763394229353</v>
      </c>
      <c r="AX21" s="56">
        <f>'取引額表'!AV21/'取引額表'!AV$36</f>
        <v>0.011993926891962362</v>
      </c>
      <c r="AY21" s="57">
        <f>'取引額表'!AW21/'取引額表'!AW$36</f>
        <v>0.0005705562584598815</v>
      </c>
      <c r="AZ21" s="57">
        <f>'取引額表'!AX21/'取引額表'!AX$36</f>
        <v>0.013004757372980933</v>
      </c>
    </row>
    <row r="22" spans="2:52" ht="13.5">
      <c r="B22" s="34" t="s">
        <v>19</v>
      </c>
      <c r="C22" s="39" t="s">
        <v>52</v>
      </c>
      <c r="D22" s="52">
        <f>'取引額表'!D22/'取引額表'!D$44</f>
        <v>0.0006656375698523236</v>
      </c>
      <c r="E22" s="56">
        <f>'取引額表'!E22/'取引額表'!E$44</f>
        <v>0.004165496583356735</v>
      </c>
      <c r="F22" s="52">
        <f>'取引額表'!F22/'取引額表'!F$44</f>
        <v>0.003742417278107852</v>
      </c>
      <c r="G22" s="52">
        <f>'取引額表'!G22/'取引額表'!G$44</f>
        <v>0.002573802106512387</v>
      </c>
      <c r="H22" s="52">
        <f>'取引額表'!H22/'取引額表'!H$44</f>
        <v>0.0017584027841377416</v>
      </c>
      <c r="I22" s="52">
        <f>'取引額表'!I22/'取引額表'!I$44</f>
        <v>0.007933549864224482</v>
      </c>
      <c r="J22" s="52">
        <f>'取引額表'!J22/'取引額表'!J$44</f>
        <v>0.0011797090051120724</v>
      </c>
      <c r="K22" s="52">
        <f>'取引額表'!K22/'取引額表'!K$44</f>
        <v>0.0043929144093285384</v>
      </c>
      <c r="L22" s="52">
        <f>'取引額表'!L22/'取引額表'!L$44</f>
        <v>0.0027124773960217</v>
      </c>
      <c r="M22" s="52">
        <f>'取引額表'!M22/'取引額表'!M$44</f>
        <v>0.0026227358413244816</v>
      </c>
      <c r="N22" s="52">
        <f>'取引額表'!N22/'取引額表'!N$44</f>
        <v>0.0017408075343151989</v>
      </c>
      <c r="O22" s="52">
        <f>'取引額表'!O22/'取引額表'!O$44</f>
        <v>0.0030266994157766244</v>
      </c>
      <c r="P22" s="52">
        <f>'取引額表'!P22/'取引額表'!P$44</f>
        <v>0.0014381197836331949</v>
      </c>
      <c r="Q22" s="52">
        <f>'取引額表'!Q22/'取引額表'!Q$44</f>
        <v>0.0008909403177329326</v>
      </c>
      <c r="R22" s="52">
        <f>'取引額表'!R22/'取引額表'!R$44</f>
        <v>0.0017066035107272221</v>
      </c>
      <c r="S22" s="52">
        <f>'取引額表'!S22/'取引額表'!S$44</f>
        <v>0.001700513881318108</v>
      </c>
      <c r="T22" s="56">
        <f>'取引額表'!T22/'取引額表'!T$44</f>
        <v>0.002491609643869407</v>
      </c>
      <c r="U22" s="52">
        <f>'取引額表'!U22/'取引額表'!U$44</f>
        <v>0.00752297622356177</v>
      </c>
      <c r="V22" s="52">
        <f>'取引額表'!V22/'取引額表'!V$44</f>
        <v>0.07395997727416198</v>
      </c>
      <c r="W22" s="56">
        <f>'取引額表'!W22/'取引額表'!W$44</f>
        <v>0.004336864384798149</v>
      </c>
      <c r="X22" s="52">
        <f>'取引額表'!X22/'取引額表'!X$44</f>
        <v>0.004778373970818405</v>
      </c>
      <c r="Y22" s="56">
        <f>'取引額表'!Y22/'取引額表'!Y$44</f>
        <v>0.00033701560837693284</v>
      </c>
      <c r="Z22" s="52">
        <f>'取引額表'!Z22/'取引額表'!Z$44</f>
        <v>0.00504111866520203</v>
      </c>
      <c r="AA22" s="56">
        <f>'取引額表'!AA22/'取引額表'!AA$44</f>
        <v>0.007734961388855289</v>
      </c>
      <c r="AB22" s="52">
        <f>'取引額表'!AB22/'取引額表'!AB$44</f>
        <v>0.024143832085936373</v>
      </c>
      <c r="AC22" s="56">
        <f>'取引額表'!AC22/'取引額表'!AC$44</f>
        <v>0.0122827406169136</v>
      </c>
      <c r="AD22" s="56">
        <f>'取引額表'!AD22/'取引額表'!AD$44</f>
        <v>0.013243330652049523</v>
      </c>
      <c r="AE22" s="56">
        <f>'取引額表'!AE22/'取引額表'!AE$44</f>
        <v>0.0030635278942276684</v>
      </c>
      <c r="AF22" s="56">
        <f>'取引額表'!AF22/'取引額表'!AF$44</f>
        <v>0.0014508444425002643</v>
      </c>
      <c r="AG22" s="56">
        <f>'取引額表'!AG22/'取引額表'!AG$44</f>
        <v>0.02925123696376983</v>
      </c>
      <c r="AH22" s="52">
        <f>'取引額表'!AH22/'取引額表'!AH$44</f>
        <v>0</v>
      </c>
      <c r="AI22" s="56">
        <f>'取引額表'!AI22/'取引額表'!AI$44</f>
        <v>0.012642699779691569</v>
      </c>
      <c r="AJ22" s="57">
        <f>'取引額表'!AJ22/'取引額表'!AJ$44</f>
        <v>0.006848538265620241</v>
      </c>
      <c r="AK22" s="90">
        <f>ROUND($AO$50/1000000,1)</f>
        <v>7408</v>
      </c>
      <c r="AL22" s="90">
        <f t="shared" si="0"/>
        <v>61.90087733254444</v>
      </c>
      <c r="AM22" s="63">
        <f>'取引額表'!AK22/'取引額表'!AK$36</f>
        <v>0.00018200373107648708</v>
      </c>
      <c r="AN22" s="56">
        <f>'取引額表'!AL22/'取引額表'!AL$36</f>
        <v>0.008355949963896388</v>
      </c>
      <c r="AO22" s="56">
        <f>'取引額表'!AM22/'取引額表'!AM$36</f>
        <v>0.0051254258642931755</v>
      </c>
      <c r="AP22" s="56">
        <f>'取引額表'!AN22/'取引額表'!AN$36</f>
        <v>0</v>
      </c>
      <c r="AQ22" s="56">
        <f>'取引額表'!AO22/'取引額表'!AO$36</f>
        <v>0</v>
      </c>
      <c r="AR22" s="56">
        <f>'取引額表'!AP22/'取引額表'!AP$36</f>
        <v>0</v>
      </c>
      <c r="AS22" s="57">
        <f>'取引額表'!AQ22/'取引額表'!AQ$36</f>
        <v>0.005037766633052477</v>
      </c>
      <c r="AT22" s="57">
        <f>'取引額表'!AR22/'取引額表'!AR$36</f>
        <v>0.009253017847150262</v>
      </c>
      <c r="AU22" s="56">
        <f>'取引額表'!AS22/'取引額表'!AS$36</f>
        <v>0</v>
      </c>
      <c r="AV22" s="57">
        <f>'取引額表'!AT22/'取引額表'!AT$36</f>
        <v>0.003131419561805254</v>
      </c>
      <c r="AW22" s="57">
        <f>'取引額表'!AU22/'取引額表'!AU$36</f>
        <v>0.006892879234980476</v>
      </c>
      <c r="AX22" s="56">
        <f>'取引額表'!AV22/'取引額表'!AV$36</f>
        <v>0</v>
      </c>
      <c r="AY22" s="57">
        <f>'取引額表'!AW22/'取引額表'!AW$36</f>
        <v>0.005669099341534602</v>
      </c>
      <c r="AZ22" s="57">
        <f>'取引額表'!AX22/'取引額表'!AX$36</f>
        <v>0.009871312138604415</v>
      </c>
    </row>
    <row r="23" spans="2:52" ht="13.5">
      <c r="B23" s="34" t="s">
        <v>20</v>
      </c>
      <c r="C23" s="39" t="s">
        <v>53</v>
      </c>
      <c r="D23" s="58">
        <f>'取引額表'!D23/'取引額表'!D$44</f>
        <v>0.04007772111053704</v>
      </c>
      <c r="E23" s="52">
        <f>'取引額表'!E23/'取引額表'!E$44</f>
        <v>0.012402883085275672</v>
      </c>
      <c r="F23" s="58">
        <f>'取引額表'!F23/'取引額表'!F$44</f>
        <v>0.09187506738620951</v>
      </c>
      <c r="G23" s="58">
        <f>'取引額表'!G23/'取引額表'!G$44</f>
        <v>0.06412253374870197</v>
      </c>
      <c r="H23" s="58">
        <f>'取引額表'!H23/'取引額表'!H$44</f>
        <v>0.07170986354061727</v>
      </c>
      <c r="I23" s="58">
        <f>'取引額表'!I23/'取引額表'!I$44</f>
        <v>0.04220831083085489</v>
      </c>
      <c r="J23" s="58">
        <f>'取引額表'!J23/'取引額表'!J$44</f>
        <v>0.07012714641499541</v>
      </c>
      <c r="K23" s="58">
        <f>'取引額表'!K23/'取引額表'!K$44</f>
        <v>0.04284751937910946</v>
      </c>
      <c r="L23" s="58">
        <f>'取引額表'!L23/'取引額表'!L$44</f>
        <v>0.047825259350908915</v>
      </c>
      <c r="M23" s="58">
        <f>'取引額表'!M23/'取引額表'!M$44</f>
        <v>0.05261863781657241</v>
      </c>
      <c r="N23" s="58">
        <f>'取引額表'!N23/'取引額表'!N$44</f>
        <v>0.04294409377817854</v>
      </c>
      <c r="O23" s="58">
        <f>'取引額表'!O23/'取引額表'!O$44</f>
        <v>0.05475473361710956</v>
      </c>
      <c r="P23" s="58">
        <f>'取引額表'!P23/'取引額表'!P$44</f>
        <v>0.053288456768525956</v>
      </c>
      <c r="Q23" s="58">
        <f>'取引額表'!Q23/'取引額表'!Q$44</f>
        <v>0.051824817518248176</v>
      </c>
      <c r="R23" s="58">
        <f>'取引額表'!R23/'取引額表'!R$44</f>
        <v>0.06319657286152132</v>
      </c>
      <c r="S23" s="58">
        <f>'取引額表'!S23/'取引額表'!S$44</f>
        <v>0.06103214204182798</v>
      </c>
      <c r="T23" s="52">
        <f>'取引額表'!T23/'取引額表'!T$44</f>
        <v>0.05205341365938119</v>
      </c>
      <c r="U23" s="58">
        <f>'取引額表'!U23/'取引額表'!U$44</f>
        <v>0.01722138633597516</v>
      </c>
      <c r="V23" s="58">
        <f>'取引額表'!V23/'取引額表'!V$44</f>
        <v>0.014834922037750142</v>
      </c>
      <c r="W23" s="52">
        <f>'取引額表'!W23/'取引額表'!W$44</f>
        <v>0.014393962974106776</v>
      </c>
      <c r="X23" s="58">
        <f>'取引額表'!X23/'取引額表'!X$44</f>
        <v>0.007418054168725318</v>
      </c>
      <c r="Y23" s="52">
        <f>'取引額表'!Y23/'取引額表'!Y$44</f>
        <v>0.0007632948103239722</v>
      </c>
      <c r="Z23" s="58">
        <f>'取引額表'!Z23/'取引額表'!Z$44</f>
        <v>0.07029065107027284</v>
      </c>
      <c r="AA23" s="52">
        <f>'取引額表'!AA23/'取引額表'!AA$44</f>
        <v>0.004921090661386946</v>
      </c>
      <c r="AB23" s="58">
        <f>'取引額表'!AB23/'取引額表'!AB$44</f>
        <v>0.012649223727345829</v>
      </c>
      <c r="AC23" s="52">
        <f>'取引額表'!AC23/'取引額表'!AC$44</f>
        <v>0.013625226132954728</v>
      </c>
      <c r="AD23" s="52">
        <f>'取引額表'!AD23/'取引額表'!AD$44</f>
        <v>0.05432502135352312</v>
      </c>
      <c r="AE23" s="52">
        <f>'取引額表'!AE23/'取引額表'!AE$44</f>
        <v>0.024472392418216346</v>
      </c>
      <c r="AF23" s="52">
        <f>'取引額表'!AF23/'取引額表'!AF$44</f>
        <v>0.0304203439011676</v>
      </c>
      <c r="AG23" s="52">
        <f>'取引額表'!AG23/'取引額表'!AG$44</f>
        <v>0.0614285250569212</v>
      </c>
      <c r="AH23" s="58">
        <f>'取引額表'!AH23/'取引額表'!AH$44</f>
        <v>0.25571005751940584</v>
      </c>
      <c r="AI23" s="52">
        <f>'取引額表'!AI23/'取引額表'!AI$44</f>
        <v>0.020328459843781295</v>
      </c>
      <c r="AJ23" s="53">
        <f>'取引額表'!AJ23/'取引額表'!AJ$44</f>
        <v>0.0415098614663756</v>
      </c>
      <c r="AK23" s="90">
        <f>ROUND($AO$50/1000000,1)</f>
        <v>7408</v>
      </c>
      <c r="AL23" s="90">
        <f t="shared" si="0"/>
        <v>1208.6771560566501</v>
      </c>
      <c r="AM23" s="64">
        <f>'取引額表'!AK23/'取引額表'!AK$36</f>
        <v>0.10200659113511827</v>
      </c>
      <c r="AN23" s="52">
        <f>'取引額表'!AL23/'取引額表'!AL$36</f>
        <v>0.16315836339857587</v>
      </c>
      <c r="AO23" s="52">
        <f>'取引額表'!AM23/'取引額表'!AM$36</f>
        <v>5.211119834911724E-05</v>
      </c>
      <c r="AP23" s="52">
        <f>'取引額表'!AN23/'取引額表'!AN$36</f>
        <v>0.01622433252125491</v>
      </c>
      <c r="AQ23" s="52">
        <f>'取引額表'!AO23/'取引額表'!AO$36</f>
        <v>0.1041133727945661</v>
      </c>
      <c r="AR23" s="52">
        <f>'取引額表'!AP23/'取引額表'!AP$36</f>
        <v>0.07633353770692826</v>
      </c>
      <c r="AS23" s="53">
        <f>'取引額表'!AQ23/'取引額表'!AQ$36</f>
        <v>0.10518742074615194</v>
      </c>
      <c r="AT23" s="53">
        <f>'取引額表'!AR23/'取引額表'!AR$36</f>
        <v>0.09807147505055544</v>
      </c>
      <c r="AU23" s="52">
        <f>'取引額表'!AS23/'取引額表'!AS$36</f>
        <v>0.06729561293430694</v>
      </c>
      <c r="AV23" s="53">
        <f>'取引額表'!AT23/'取引額表'!AT$36</f>
        <v>0.0908487381298425</v>
      </c>
      <c r="AW23" s="53">
        <f>'取引額表'!AU23/'取引額表'!AU$36</f>
        <v>0.0902215711918115</v>
      </c>
      <c r="AX23" s="52">
        <f>'取引額表'!AV23/'取引額表'!AV$36</f>
        <v>0.13222162229513643</v>
      </c>
      <c r="AY23" s="53">
        <f>'取引額表'!AW23/'取引額表'!AW$36</f>
        <v>0.05732045183567886</v>
      </c>
      <c r="AZ23" s="53">
        <f>'取引額表'!AX23/'取引額表'!AX$36</f>
        <v>0.07207322854782723</v>
      </c>
    </row>
    <row r="24" spans="2:52" ht="13.5">
      <c r="B24" s="34" t="s">
        <v>21</v>
      </c>
      <c r="C24" s="39" t="s">
        <v>54</v>
      </c>
      <c r="D24" s="52">
        <f>'取引額表'!D24/'取引額表'!D$44</f>
        <v>0.03934551978369949</v>
      </c>
      <c r="E24" s="56">
        <f>'取引額表'!E24/'取引額表'!E$44</f>
        <v>0.031171019376579612</v>
      </c>
      <c r="F24" s="52">
        <f>'取引額表'!F24/'取引額表'!F$44</f>
        <v>0.00751320769706565</v>
      </c>
      <c r="G24" s="52">
        <f>'取引額表'!G24/'取引額表'!G$44</f>
        <v>0.023564753004005342</v>
      </c>
      <c r="H24" s="52">
        <f>'取引額表'!H24/'取引額表'!H$44</f>
        <v>0.01665903471013829</v>
      </c>
      <c r="I24" s="52">
        <f>'取引額表'!I24/'取引額表'!I$44</f>
        <v>0.01745685228992827</v>
      </c>
      <c r="J24" s="52">
        <f>'取引額表'!J24/'取引額表'!J$44</f>
        <v>0.0047188360204482895</v>
      </c>
      <c r="K24" s="52">
        <f>'取引額表'!K24/'取引額表'!K$44</f>
        <v>0.02627209503116787</v>
      </c>
      <c r="L24" s="52">
        <f>'取引額表'!L24/'取引額表'!L$44</f>
        <v>0.011563719425145141</v>
      </c>
      <c r="M24" s="52">
        <f>'取引額表'!M24/'取引額表'!M$44</f>
        <v>0.014069884982105292</v>
      </c>
      <c r="N24" s="52">
        <f>'取引額表'!N24/'取引額表'!N$44</f>
        <v>0.014239555154794109</v>
      </c>
      <c r="O24" s="52">
        <f>'取引額表'!O24/'取引額表'!O$44</f>
        <v>0.012818090549066243</v>
      </c>
      <c r="P24" s="52">
        <f>'取引額表'!P24/'取引額表'!P$44</f>
        <v>0.009271807103046908</v>
      </c>
      <c r="Q24" s="52">
        <f>'取引額表'!Q24/'取引額表'!Q$44</f>
        <v>0.0058179476170030055</v>
      </c>
      <c r="R24" s="52">
        <f>'取引額表'!R24/'取引額表'!R$44</f>
        <v>0.02208135971022569</v>
      </c>
      <c r="S24" s="52">
        <f>'取引額表'!S24/'取引額表'!S$44</f>
        <v>0.014712939280007081</v>
      </c>
      <c r="T24" s="56">
        <f>'取引額表'!T24/'取引額表'!T$44</f>
        <v>0.010077914685198582</v>
      </c>
      <c r="U24" s="52">
        <f>'取引額表'!U24/'取引額表'!U$44</f>
        <v>0.03667570701601388</v>
      </c>
      <c r="V24" s="52">
        <f>'取引額表'!V24/'取引額表'!V$44</f>
        <v>0.009986743261157754</v>
      </c>
      <c r="W24" s="56">
        <f>'取引額表'!W24/'取引額表'!W$44</f>
        <v>0.05131610346222882</v>
      </c>
      <c r="X24" s="52">
        <f>'取引額表'!X24/'取引額表'!X$44</f>
        <v>0.06329704348907676</v>
      </c>
      <c r="Y24" s="56">
        <f>'取引額表'!Y24/'取引額表'!Y$44</f>
        <v>0.05142311672034627</v>
      </c>
      <c r="Z24" s="52">
        <f>'取引額表'!Z24/'取引額表'!Z$44</f>
        <v>0.0639788617403438</v>
      </c>
      <c r="AA24" s="56">
        <f>'取引額表'!AA24/'取引額表'!AA$44</f>
        <v>0.023650519802137778</v>
      </c>
      <c r="AB24" s="52">
        <f>'取引額表'!AB24/'取引額表'!AB$44</f>
        <v>0.0028762293560957507</v>
      </c>
      <c r="AC24" s="56">
        <f>'取引額表'!AC24/'取引額表'!AC$44</f>
        <v>0.007024433808880442</v>
      </c>
      <c r="AD24" s="56">
        <f>'取引額表'!AD24/'取引額表'!AD$44</f>
        <v>0.011734071930275564</v>
      </c>
      <c r="AE24" s="56">
        <f>'取引額表'!AE24/'取引額表'!AE$44</f>
        <v>0.01218245010570067</v>
      </c>
      <c r="AF24" s="56">
        <f>'取引額表'!AF24/'取引額表'!AF$44</f>
        <v>0.04299311395690482</v>
      </c>
      <c r="AG24" s="56">
        <f>'取引額表'!AG24/'取引額表'!AG$44</f>
        <v>0.02846523749240664</v>
      </c>
      <c r="AH24" s="52">
        <f>'取引額表'!AH24/'取引額表'!AH$44</f>
        <v>0</v>
      </c>
      <c r="AI24" s="56">
        <f>'取引額表'!AI24/'取引額表'!AI$44</f>
        <v>0.2367564590426597</v>
      </c>
      <c r="AJ24" s="57">
        <f>'取引額表'!AJ24/'取引額表'!AJ$44</f>
        <v>0.025432353625907865</v>
      </c>
      <c r="AK24" s="90">
        <f>ROUND($AO$50/1000000,1)</f>
        <v>7408</v>
      </c>
      <c r="AL24" s="90">
        <f t="shared" si="0"/>
        <v>335.90604873713323</v>
      </c>
      <c r="AM24" s="63">
        <f>'取引額表'!AK24/'取引額表'!AK$36</f>
        <v>1.3000266505463362E-05</v>
      </c>
      <c r="AN24" s="56">
        <f>'取引額表'!AL24/'取引額表'!AL$36</f>
        <v>0.045343689084386234</v>
      </c>
      <c r="AO24" s="56">
        <f>'取引額表'!AM24/'取引額表'!AM$36</f>
        <v>0</v>
      </c>
      <c r="AP24" s="56">
        <f>'取引額表'!AN24/'取引額表'!AN$36</f>
        <v>0</v>
      </c>
      <c r="AQ24" s="56">
        <f>'取引額表'!AO24/'取引額表'!AO$36</f>
        <v>0</v>
      </c>
      <c r="AR24" s="56">
        <f>'取引額表'!AP24/'取引額表'!AP$36</f>
        <v>0</v>
      </c>
      <c r="AS24" s="57">
        <f>'取引額表'!AQ24/'取引額表'!AQ$36</f>
        <v>0.0223176759058955</v>
      </c>
      <c r="AT24" s="57">
        <f>'取引額表'!AR24/'取引額表'!AR$36</f>
        <v>0.036391737763597984</v>
      </c>
      <c r="AU24" s="56">
        <f>'取引額表'!AS24/'取引額表'!AS$36</f>
        <v>0</v>
      </c>
      <c r="AV24" s="57">
        <f>'取引額表'!AT24/'取引額表'!AT$36</f>
        <v>0.01387241847354206</v>
      </c>
      <c r="AW24" s="57">
        <f>'取引額表'!AU24/'取引額表'!AU$36</f>
        <v>0.027109409891910463</v>
      </c>
      <c r="AX24" s="56">
        <f>'取引額表'!AV24/'取引額表'!AV$36</f>
        <v>0.006368745183277725</v>
      </c>
      <c r="AY24" s="57">
        <f>'取引額表'!AW24/'取引額表'!AW$36</f>
        <v>0.019953341073202065</v>
      </c>
      <c r="AZ24" s="57">
        <f>'取引額表'!AX24/'取引額表'!AX$36</f>
        <v>0.03607151064912742</v>
      </c>
    </row>
    <row r="25" spans="2:52" ht="13.5">
      <c r="B25" s="34" t="s">
        <v>22</v>
      </c>
      <c r="C25" s="39" t="s">
        <v>55</v>
      </c>
      <c r="D25" s="58">
        <f>'取引額表'!D25/'取引額表'!D$44</f>
        <v>0.00015531543296554216</v>
      </c>
      <c r="E25" s="52">
        <f>'取引額表'!E25/'取引額表'!E$44</f>
        <v>0.004352709912945802</v>
      </c>
      <c r="F25" s="58">
        <f>'取引額表'!F25/'取引額表'!F$44</f>
        <v>0.0014782406382821765</v>
      </c>
      <c r="G25" s="58">
        <f>'取引額表'!G25/'取引額表'!G$44</f>
        <v>0.0037309004598724224</v>
      </c>
      <c r="H25" s="58">
        <f>'取引額表'!H25/'取引額表'!H$44</f>
        <v>0.0030955215679091493</v>
      </c>
      <c r="I25" s="58">
        <f>'取引額表'!I25/'取引額表'!I$44</f>
        <v>0.0038260552077707716</v>
      </c>
      <c r="J25" s="58">
        <f>'取引額表'!J25/'取引額表'!J$44</f>
        <v>0.0022283392318783587</v>
      </c>
      <c r="K25" s="58">
        <f>'取引額表'!K25/'取引額表'!K$44</f>
        <v>0.0022201770448874256</v>
      </c>
      <c r="L25" s="58">
        <f>'取引額表'!L25/'取引額表'!L$44</f>
        <v>0.002331778814123917</v>
      </c>
      <c r="M25" s="58">
        <f>'取引額表'!M25/'取引額表'!M$44</f>
        <v>0.0020763325410485477</v>
      </c>
      <c r="N25" s="58">
        <f>'取引額表'!N25/'取引額表'!N$44</f>
        <v>0.0030933774170924756</v>
      </c>
      <c r="O25" s="58">
        <f>'取引額表'!O25/'取引額表'!O$44</f>
        <v>0.002256132122653567</v>
      </c>
      <c r="P25" s="58">
        <f>'取引額表'!P25/'取引額表'!P$44</f>
        <v>0.0012894620561416995</v>
      </c>
      <c r="Q25" s="58">
        <f>'取引額表'!Q25/'取引額表'!Q$44</f>
        <v>0.0004937741519965651</v>
      </c>
      <c r="R25" s="58">
        <f>'取引額表'!R25/'取引額表'!R$44</f>
        <v>0.002525076623014767</v>
      </c>
      <c r="S25" s="58">
        <f>'取引額表'!S25/'取引額表'!S$44</f>
        <v>0.0023061763595957903</v>
      </c>
      <c r="T25" s="52">
        <f>'取引額表'!T25/'取引額表'!T$44</f>
        <v>0.0018417276425174627</v>
      </c>
      <c r="U25" s="58">
        <f>'取引額表'!U25/'取引額表'!U$44</f>
        <v>0.007024638945058315</v>
      </c>
      <c r="V25" s="58">
        <f>'取引額表'!V25/'取引額表'!V$44</f>
        <v>0.0013130484186604382</v>
      </c>
      <c r="W25" s="52">
        <f>'取引額表'!W25/'取引額表'!W$44</f>
        <v>0.016482851401872393</v>
      </c>
      <c r="X25" s="58">
        <f>'取引額表'!X25/'取引額表'!X$44</f>
        <v>0.013257137329016788</v>
      </c>
      <c r="Y25" s="52">
        <f>'取引額表'!Y25/'取引額表'!Y$44</f>
        <v>0.00215689989361237</v>
      </c>
      <c r="Z25" s="58">
        <f>'取引額表'!Z25/'取引額表'!Z$44</f>
        <v>0.006540391295312175</v>
      </c>
      <c r="AA25" s="52">
        <f>'取引額表'!AA25/'取引額表'!AA$44</f>
        <v>0.013572788214847305</v>
      </c>
      <c r="AB25" s="58">
        <f>'取引額表'!AB25/'取引額表'!AB$44</f>
        <v>0.0009303931877693243</v>
      </c>
      <c r="AC25" s="52">
        <f>'取引額表'!AC25/'取引額表'!AC$44</f>
        <v>0.00591094369003183</v>
      </c>
      <c r="AD25" s="52">
        <f>'取引額表'!AD25/'取引額表'!AD$44</f>
        <v>0.0034939615830078476</v>
      </c>
      <c r="AE25" s="52">
        <f>'取引額表'!AE25/'取引額表'!AE$44</f>
        <v>0.012057042531083162</v>
      </c>
      <c r="AF25" s="52">
        <f>'取引額表'!AF25/'取引額表'!AF$44</f>
        <v>0.005621110880239717</v>
      </c>
      <c r="AG25" s="52">
        <f>'取引額表'!AG25/'取引額表'!AG$44</f>
        <v>0.01064461230981827</v>
      </c>
      <c r="AH25" s="58">
        <f>'取引額表'!AH25/'取引額表'!AH$44</f>
        <v>0</v>
      </c>
      <c r="AI25" s="52">
        <f>'取引額表'!AI25/'取引額表'!AI$44</f>
        <v>0.005057079911876627</v>
      </c>
      <c r="AJ25" s="53">
        <f>'取引額表'!AJ25/'取引額表'!AJ$44</f>
        <v>0.004670007412987134</v>
      </c>
      <c r="AK25" s="90">
        <f>ROUND($AO$50/1000000,1)</f>
        <v>7408</v>
      </c>
      <c r="AL25" s="90">
        <f t="shared" si="0"/>
        <v>1598.383820855185</v>
      </c>
      <c r="AM25" s="64">
        <f>'取引額表'!AK25/'取引額表'!AK$36</f>
        <v>0</v>
      </c>
      <c r="AN25" s="52">
        <f>'取引額表'!AL25/'取引額表'!AL$36</f>
        <v>0.21576455465107788</v>
      </c>
      <c r="AO25" s="52">
        <f>'取引額表'!AM25/'取引額表'!AM$36</f>
        <v>0.00022697321947615507</v>
      </c>
      <c r="AP25" s="52">
        <f>'取引額表'!AN25/'取引額表'!AN$36</f>
        <v>0</v>
      </c>
      <c r="AQ25" s="52">
        <f>'取引額表'!AO25/'取引額表'!AO$36</f>
        <v>0</v>
      </c>
      <c r="AR25" s="52">
        <f>'取引額表'!AP25/'取引額表'!AP$36</f>
        <v>0</v>
      </c>
      <c r="AS25" s="53">
        <f>'取引額表'!AQ25/'取引額表'!AQ$36</f>
        <v>0.10623572651827265</v>
      </c>
      <c r="AT25" s="53">
        <f>'取引額表'!AR25/'取引額表'!AR$36</f>
        <v>0.06412871163365036</v>
      </c>
      <c r="AU25" s="52">
        <f>'取引額表'!AS25/'取引額表'!AS$36</f>
        <v>0</v>
      </c>
      <c r="AV25" s="53">
        <f>'取引額表'!AT25/'取引額表'!AT$36</f>
        <v>0.06603494294461633</v>
      </c>
      <c r="AW25" s="53">
        <f>'取引額表'!AU25/'取引額表'!AU$36</f>
        <v>0.04777159971887183</v>
      </c>
      <c r="AX25" s="52">
        <f>'取引額表'!AV25/'取引額表'!AV$36</f>
        <v>0</v>
      </c>
      <c r="AY25" s="53">
        <f>'取引額表'!AW25/'取引額表'!AW$36</f>
        <v>0.11954918342203329</v>
      </c>
      <c r="AZ25" s="53">
        <f>'取引額表'!AX25/'取引額表'!AX$36</f>
        <v>0.0684138450870141</v>
      </c>
    </row>
    <row r="26" spans="2:52" ht="13.5">
      <c r="B26" s="34" t="s">
        <v>23</v>
      </c>
      <c r="C26" s="39" t="s">
        <v>56</v>
      </c>
      <c r="D26" s="52">
        <f>'取引額表'!D26/'取引額表'!D$44</f>
        <v>0.05253148307220266</v>
      </c>
      <c r="E26" s="56">
        <f>'取引額表'!E26/'取引額表'!E$44</f>
        <v>0.3664232893382009</v>
      </c>
      <c r="F26" s="52">
        <f>'取引額表'!F26/'取引額表'!F$44</f>
        <v>0.03674321740067982</v>
      </c>
      <c r="G26" s="52">
        <f>'取引額表'!G26/'取引額表'!G$44</f>
        <v>0.023779854620976117</v>
      </c>
      <c r="H26" s="52">
        <f>'取引額表'!H26/'取引額表'!H$44</f>
        <v>0.039976188295631467</v>
      </c>
      <c r="I26" s="52">
        <f>'取引額表'!I26/'取引額表'!I$44</f>
        <v>0.02600652635262081</v>
      </c>
      <c r="J26" s="52">
        <f>'取引額表'!J26/'取引額表'!J$44</f>
        <v>0.04600865119937082</v>
      </c>
      <c r="K26" s="52">
        <f>'取引額表'!K26/'取引額表'!K$44</f>
        <v>0.057715115230983806</v>
      </c>
      <c r="L26" s="52">
        <f>'取引額表'!L26/'取引額表'!L$44</f>
        <v>0.02717236128295422</v>
      </c>
      <c r="M26" s="52">
        <f>'取引額表'!M26/'取引額表'!M$44</f>
        <v>0.02436958719230664</v>
      </c>
      <c r="N26" s="52">
        <f>'取引額表'!N26/'取引額表'!N$44</f>
        <v>0.02871706241859533</v>
      </c>
      <c r="O26" s="52">
        <f>'取引額表'!O26/'取引額表'!O$44</f>
        <v>0.018393589472865287</v>
      </c>
      <c r="P26" s="52">
        <f>'取引額表'!P26/'取引額表'!P$44</f>
        <v>0.015464510226173287</v>
      </c>
      <c r="Q26" s="52">
        <f>'取引額表'!Q26/'取引額表'!Q$44</f>
        <v>0.010594675826534993</v>
      </c>
      <c r="R26" s="52">
        <f>'取引額表'!R26/'取引額表'!R$44</f>
        <v>0.01717052103650042</v>
      </c>
      <c r="S26" s="52">
        <f>'取引額表'!S26/'取引額表'!S$44</f>
        <v>0.037905153255901713</v>
      </c>
      <c r="T26" s="56">
        <f>'取引額表'!T26/'取引額表'!T$44</f>
        <v>0.051314587953464656</v>
      </c>
      <c r="U26" s="52">
        <f>'取引額表'!U26/'取引額表'!U$44</f>
        <v>0.027475634182103942</v>
      </c>
      <c r="V26" s="52">
        <f>'取引額表'!V26/'取引額表'!V$44</f>
        <v>0.03365949119373777</v>
      </c>
      <c r="W26" s="56">
        <f>'取引額表'!W26/'取引額表'!W$44</f>
        <v>0.059024931782575764</v>
      </c>
      <c r="X26" s="52">
        <f>'取引額表'!X26/'取引額表'!X$44</f>
        <v>0.030356322275929503</v>
      </c>
      <c r="Y26" s="56">
        <f>'取引額表'!Y26/'取引額表'!Y$44</f>
        <v>0.002071279712024717</v>
      </c>
      <c r="Z26" s="52">
        <f>'取引額表'!Z26/'取引額表'!Z$44</f>
        <v>0.048775346614018944</v>
      </c>
      <c r="AA26" s="56">
        <f>'取引額表'!AA26/'取引額表'!AA$44</f>
        <v>0.025751373512691068</v>
      </c>
      <c r="AB26" s="52">
        <f>'取引額表'!AB26/'取引額表'!AB$44</f>
        <v>0.03468742912517268</v>
      </c>
      <c r="AC26" s="56">
        <f>'取引額表'!AC26/'取引額表'!AC$44</f>
        <v>0.016178524811651288</v>
      </c>
      <c r="AD26" s="56">
        <f>'取引額表'!AD26/'取引額表'!AD$44</f>
        <v>0.018401346723167122</v>
      </c>
      <c r="AE26" s="56">
        <f>'取引額表'!AE26/'取引額表'!AE$44</f>
        <v>0.023558708660288797</v>
      </c>
      <c r="AF26" s="56">
        <f>'取引額表'!AF26/'取引額表'!AF$44</f>
        <v>0.01742106932338885</v>
      </c>
      <c r="AG26" s="56">
        <f>'取引額表'!AG26/'取引額表'!AG$44</f>
        <v>0.03528418865842179</v>
      </c>
      <c r="AH26" s="52">
        <f>'取引額表'!AH26/'取引額表'!AH$44</f>
        <v>0.04875188473781203</v>
      </c>
      <c r="AI26" s="56">
        <f>'取引額表'!AI26/'取引額表'!AI$44</f>
        <v>0.055928299619467256</v>
      </c>
      <c r="AJ26" s="57">
        <f>'取引額表'!AJ26/'取引額表'!AJ$44</f>
        <v>0.03189977362222879</v>
      </c>
      <c r="AK26" s="90">
        <f>ROUND($AO$50/1000000,1)</f>
        <v>7408</v>
      </c>
      <c r="AL26" s="90">
        <f t="shared" si="0"/>
        <v>319.27096953074584</v>
      </c>
      <c r="AM26" s="63">
        <f>'取引額表'!AK26/'取引額表'!AK$36</f>
        <v>0.025877030479124822</v>
      </c>
      <c r="AN26" s="56">
        <f>'取引額表'!AL26/'取引額表'!AL$36</f>
        <v>0.04309813303600781</v>
      </c>
      <c r="AO26" s="56">
        <f>'取引額表'!AM26/'取引額表'!AM$36</f>
        <v>0.0009530559164738552</v>
      </c>
      <c r="AP26" s="56">
        <f>'取引額表'!AN26/'取引額表'!AN$36</f>
        <v>0.001244965942425297</v>
      </c>
      <c r="AQ26" s="56">
        <f>'取引額表'!AO26/'取引額表'!AO$36</f>
        <v>0.007373751113412285</v>
      </c>
      <c r="AR26" s="56">
        <f>'取引額表'!AP26/'取引額表'!AP$36</f>
        <v>0.018623543838136112</v>
      </c>
      <c r="AS26" s="57">
        <f>'取引額表'!AQ26/'取引額表'!AQ$36</f>
        <v>0.02378659178075932</v>
      </c>
      <c r="AT26" s="57">
        <f>'取引額表'!AR26/'取引額表'!AR$36</f>
        <v>0.043280244768928645</v>
      </c>
      <c r="AU26" s="56">
        <f>'取引額表'!AS26/'取引額表'!AS$36</f>
        <v>0.026501108520355626</v>
      </c>
      <c r="AV26" s="57">
        <f>'取引額表'!AT26/'取引額表'!AT$36</f>
        <v>0.024813795185226164</v>
      </c>
      <c r="AW26" s="57">
        <f>'取引額表'!AU26/'取引額表'!AU$36</f>
        <v>0.039000442439215084</v>
      </c>
      <c r="AX26" s="56">
        <f>'取引額表'!AV26/'取引額表'!AV$36</f>
        <v>0.0321070592958702</v>
      </c>
      <c r="AY26" s="57">
        <f>'取引額表'!AW26/'取引額表'!AW$36</f>
        <v>0.018903386663942832</v>
      </c>
      <c r="AZ26" s="57">
        <f>'取引額表'!AX26/'取引額表'!AX$36</f>
        <v>0.041979093083089766</v>
      </c>
    </row>
    <row r="27" spans="2:52" ht="13.5">
      <c r="B27" s="34" t="s">
        <v>24</v>
      </c>
      <c r="C27" s="39" t="s">
        <v>57</v>
      </c>
      <c r="D27" s="58">
        <f>'取引額表'!D27/'取引額表'!D$44</f>
        <v>0.00025040651437301695</v>
      </c>
      <c r="E27" s="52">
        <f>'取引額表'!E27/'取引額表'!E$44</f>
        <v>0.003463446597397735</v>
      </c>
      <c r="F27" s="58">
        <f>'取引額表'!F27/'取引額表'!F$44</f>
        <v>0.0016002451439369435</v>
      </c>
      <c r="G27" s="58">
        <f>'取引額表'!G27/'取引額表'!G$44</f>
        <v>0.004583889630618602</v>
      </c>
      <c r="H27" s="58">
        <f>'取引額表'!H27/'取引額表'!H$44</f>
        <v>0.0027017126110449674</v>
      </c>
      <c r="I27" s="58">
        <f>'取引額表'!I27/'取引額表'!I$44</f>
        <v>0.01638433979629869</v>
      </c>
      <c r="J27" s="58">
        <f>'取引額表'!J27/'取引額表'!J$44</f>
        <v>0.0027526543452615023</v>
      </c>
      <c r="K27" s="58">
        <f>'取引額表'!K27/'取引額表'!K$44</f>
        <v>0.0027515014658861256</v>
      </c>
      <c r="L27" s="58">
        <f>'取引額表'!L27/'取引額表'!L$44</f>
        <v>0.00237936613686114</v>
      </c>
      <c r="M27" s="58">
        <f>'取引額表'!M27/'取引額表'!M$44</f>
        <v>0.006037756468049067</v>
      </c>
      <c r="N27" s="58">
        <f>'取引額表'!N27/'取引額表'!N$44</f>
        <v>0.005685803025748923</v>
      </c>
      <c r="O27" s="58">
        <f>'取引額表'!O27/'取引額表'!O$44</f>
        <v>0.0036713085936776434</v>
      </c>
      <c r="P27" s="58">
        <f>'取引額表'!P27/'取引額表'!P$44</f>
        <v>0.003519327968514129</v>
      </c>
      <c r="Q27" s="58">
        <f>'取引額表'!Q27/'取引額表'!Q$44</f>
        <v>0.0014061829111206526</v>
      </c>
      <c r="R27" s="58">
        <f>'取引額表'!R27/'取引額表'!R$44</f>
        <v>0.0040227082752855945</v>
      </c>
      <c r="S27" s="58">
        <f>'取引額表'!S27/'取引額表'!S$44</f>
        <v>0.00417441215797541</v>
      </c>
      <c r="T27" s="52">
        <f>'取引額表'!T27/'取引額表'!T$44</f>
        <v>0.009033122635579854</v>
      </c>
      <c r="U27" s="58">
        <f>'取引額表'!U27/'取引額表'!U$44</f>
        <v>0.0033158595838883725</v>
      </c>
      <c r="V27" s="58">
        <f>'取引額表'!V27/'取引額表'!V$44</f>
        <v>0.0063001073164572945</v>
      </c>
      <c r="W27" s="52">
        <f>'取引額表'!W27/'取引額表'!W$44</f>
        <v>0.02499749264220177</v>
      </c>
      <c r="X27" s="58">
        <f>'取引額表'!X27/'取引額表'!X$44</f>
        <v>0.02780992920543553</v>
      </c>
      <c r="Y27" s="52">
        <f>'取引額表'!Y27/'取引額表'!Y$44</f>
        <v>0.0005720156812451725</v>
      </c>
      <c r="Z27" s="58">
        <f>'取引額表'!Z27/'取引額表'!Z$44</f>
        <v>0.007808093103345902</v>
      </c>
      <c r="AA27" s="52">
        <f>'取引額表'!AA27/'取引額表'!AA$44</f>
        <v>0.1438257182691512</v>
      </c>
      <c r="AB27" s="58">
        <f>'取引額表'!AB27/'取引額表'!AB$44</f>
        <v>0.012458506010185357</v>
      </c>
      <c r="AC27" s="52">
        <f>'取引額表'!AC27/'取引額表'!AC$44</f>
        <v>0.009437472806796583</v>
      </c>
      <c r="AD27" s="52">
        <f>'取引額表'!AD27/'取引額表'!AD$44</f>
        <v>0.005235413954285493</v>
      </c>
      <c r="AE27" s="52">
        <f>'取引額表'!AE27/'取引額表'!AE$44</f>
        <v>0.019581497008133577</v>
      </c>
      <c r="AF27" s="52">
        <f>'取引額表'!AF27/'取引額表'!AF$44</f>
        <v>0.04589480284190534</v>
      </c>
      <c r="AG27" s="52">
        <f>'取引額表'!AG27/'取引額表'!AG$44</f>
        <v>0.011725071760128727</v>
      </c>
      <c r="AH27" s="58">
        <f>'取引額表'!AH27/'取引額表'!AH$44</f>
        <v>0</v>
      </c>
      <c r="AI27" s="52">
        <f>'取引額表'!AI27/'取引額表'!AI$44</f>
        <v>0.023958541958742238</v>
      </c>
      <c r="AJ27" s="53">
        <f>'取引額表'!AJ27/'取引額表'!AJ$44</f>
        <v>0.012161262132098732</v>
      </c>
      <c r="AK27" s="90">
        <f>ROUND($AO$50/1000000,1)</f>
        <v>7408</v>
      </c>
      <c r="AL27" s="90">
        <f t="shared" si="0"/>
        <v>180.39103651339127</v>
      </c>
      <c r="AM27" s="64">
        <f>'取引額表'!AK27/'取引額表'!AK$36</f>
        <v>0.01032221160533791</v>
      </c>
      <c r="AN27" s="52">
        <f>'取引額表'!AL27/'取引額表'!AL$36</f>
        <v>0.024350841861958863</v>
      </c>
      <c r="AO27" s="52">
        <f>'取引額表'!AM27/'取引額表'!AM$36</f>
        <v>0</v>
      </c>
      <c r="AP27" s="52">
        <f>'取引額表'!AN27/'取引額表'!AN$36</f>
        <v>0</v>
      </c>
      <c r="AQ27" s="52">
        <f>'取引額表'!AO27/'取引額表'!AO$36</f>
        <v>0</v>
      </c>
      <c r="AR27" s="52">
        <f>'取引額表'!AP27/'取引額表'!AP$36</f>
        <v>0</v>
      </c>
      <c r="AS27" s="53">
        <f>'取引額表'!AQ27/'取引額表'!AQ$36</f>
        <v>0.012314840682239972</v>
      </c>
      <c r="AT27" s="53">
        <f>'取引額表'!AR27/'取引額表'!AR$36</f>
        <v>0.01832589361336743</v>
      </c>
      <c r="AU27" s="52">
        <f>'取引額表'!AS27/'取引額表'!AS$36</f>
        <v>0.0003022927162467664</v>
      </c>
      <c r="AV27" s="53">
        <f>'取引額表'!AT27/'取引額表'!AT$36</f>
        <v>0.0077691585772091684</v>
      </c>
      <c r="AW27" s="53">
        <f>'取引額表'!AU27/'取引額表'!AU$36</f>
        <v>0.013728669538982516</v>
      </c>
      <c r="AX27" s="52">
        <f>'取引額表'!AV27/'取引額表'!AV$36</f>
        <v>0.00019468787639656104</v>
      </c>
      <c r="AY27" s="53">
        <f>'取引額表'!AW27/'取引額表'!AW$36</f>
        <v>0.013907454886670605</v>
      </c>
      <c r="AZ27" s="53">
        <f>'取引額表'!AX27/'取引額表'!AX$36</f>
        <v>0.019576741865031787</v>
      </c>
    </row>
    <row r="28" spans="2:52" ht="13.5">
      <c r="B28" s="34" t="s">
        <v>25</v>
      </c>
      <c r="C28" s="39" t="s">
        <v>58</v>
      </c>
      <c r="D28" s="52">
        <f>'取引額表'!D28/'取引額表'!D$44</f>
        <v>0</v>
      </c>
      <c r="E28" s="56">
        <f>'取引額表'!E28/'取引額表'!E$44</f>
        <v>0</v>
      </c>
      <c r="F28" s="52">
        <f>'取引額表'!F28/'取引額表'!F$44</f>
        <v>0</v>
      </c>
      <c r="G28" s="52">
        <f>'取引額表'!G28/'取引額表'!G$44</f>
        <v>0</v>
      </c>
      <c r="H28" s="52">
        <f>'取引額表'!H28/'取引額表'!H$44</f>
        <v>0</v>
      </c>
      <c r="I28" s="52">
        <f>'取引額表'!I28/'取引額表'!I$44</f>
        <v>0</v>
      </c>
      <c r="J28" s="52">
        <f>'取引額表'!J28/'取引額表'!J$44</f>
        <v>0</v>
      </c>
      <c r="K28" s="52">
        <f>'取引額表'!K28/'取引額表'!K$44</f>
        <v>0</v>
      </c>
      <c r="L28" s="52">
        <f>'取引額表'!L28/'取引額表'!L$44</f>
        <v>0</v>
      </c>
      <c r="M28" s="52">
        <f>'取引額表'!M28/'取引額表'!M$44</f>
        <v>0</v>
      </c>
      <c r="N28" s="52">
        <f>'取引額表'!N28/'取引額表'!N$44</f>
        <v>0</v>
      </c>
      <c r="O28" s="52">
        <f>'取引額表'!O28/'取引額表'!O$44</f>
        <v>0</v>
      </c>
      <c r="P28" s="52">
        <f>'取引額表'!P28/'取引額表'!P$44</f>
        <v>0</v>
      </c>
      <c r="Q28" s="52">
        <f>'取引額表'!Q28/'取引額表'!Q$44</f>
        <v>0</v>
      </c>
      <c r="R28" s="52">
        <f>'取引額表'!R28/'取引額表'!R$44</f>
        <v>0</v>
      </c>
      <c r="S28" s="52">
        <f>'取引額表'!S28/'取引額表'!S$44</f>
        <v>0</v>
      </c>
      <c r="T28" s="56">
        <f>'取引額表'!T28/'取引額表'!T$44</f>
        <v>0</v>
      </c>
      <c r="U28" s="52">
        <f>'取引額表'!U28/'取引額表'!U$44</f>
        <v>0</v>
      </c>
      <c r="V28" s="52">
        <f>'取引額表'!V28/'取引額表'!V$44</f>
        <v>0</v>
      </c>
      <c r="W28" s="56">
        <f>'取引額表'!W28/'取引額表'!W$44</f>
        <v>0</v>
      </c>
      <c r="X28" s="52">
        <f>'取引額表'!X28/'取引額表'!X$44</f>
        <v>0</v>
      </c>
      <c r="Y28" s="56">
        <f>'取引額表'!Y28/'取引額表'!Y$44</f>
        <v>0</v>
      </c>
      <c r="Z28" s="52">
        <f>'取引額表'!Z28/'取引額表'!Z$44</f>
        <v>0</v>
      </c>
      <c r="AA28" s="56">
        <f>'取引額表'!AA28/'取引額表'!AA$44</f>
        <v>0</v>
      </c>
      <c r="AB28" s="52">
        <f>'取引額表'!AB28/'取引額表'!AB$44</f>
        <v>0</v>
      </c>
      <c r="AC28" s="56">
        <f>'取引額表'!AC28/'取引額表'!AC$44</f>
        <v>0</v>
      </c>
      <c r="AD28" s="56">
        <f>'取引額表'!AD28/'取引額表'!AD$44</f>
        <v>0</v>
      </c>
      <c r="AE28" s="56">
        <f>'取引額表'!AE28/'取引額表'!AE$44</f>
        <v>0</v>
      </c>
      <c r="AF28" s="56">
        <f>'取引額表'!AF28/'取引額表'!AF$44</f>
        <v>0</v>
      </c>
      <c r="AG28" s="56">
        <f>'取引額表'!AG28/'取引額表'!AG$44</f>
        <v>0</v>
      </c>
      <c r="AH28" s="52">
        <f>'取引額表'!AH28/'取引額表'!AH$44</f>
        <v>0</v>
      </c>
      <c r="AI28" s="56">
        <f>'取引額表'!AI28/'取引額表'!AI$44</f>
        <v>0.17093931504105747</v>
      </c>
      <c r="AJ28" s="57">
        <f>'取引額表'!AJ28/'取引額表'!AJ$44</f>
        <v>0.0008509730355708723</v>
      </c>
      <c r="AK28" s="90">
        <f>ROUND($AO$50/1000000,1)</f>
        <v>7408</v>
      </c>
      <c r="AL28" s="90">
        <f t="shared" si="0"/>
        <v>19.576934033151176</v>
      </c>
      <c r="AM28" s="63">
        <f>'取引額表'!AK28/'取引額表'!AK$36</f>
        <v>0</v>
      </c>
      <c r="AN28" s="56">
        <f>'取引額表'!AL28/'取引額表'!AL$36</f>
        <v>0.0026426746805009687</v>
      </c>
      <c r="AO28" s="56">
        <f>'取引額表'!AM28/'取引額表'!AM$36</f>
        <v>0.43416502805898527</v>
      </c>
      <c r="AP28" s="56">
        <f>'取引額表'!AN28/'取引額表'!AN$36</f>
        <v>0</v>
      </c>
      <c r="AQ28" s="56">
        <f>'取引額表'!AO28/'取引額表'!AO$36</f>
        <v>0</v>
      </c>
      <c r="AR28" s="56">
        <f>'取引額表'!AP28/'取引額表'!AP$36</f>
        <v>0</v>
      </c>
      <c r="AS28" s="57">
        <f>'取引額表'!AQ28/'取引額表'!AQ$36</f>
        <v>0.07917439948820579</v>
      </c>
      <c r="AT28" s="57">
        <f>'取引額表'!AR28/'取引額表'!AR$36</f>
        <v>0.04532851396802069</v>
      </c>
      <c r="AU28" s="56">
        <f>'取引額表'!AS28/'取引額表'!AS$36</f>
        <v>0</v>
      </c>
      <c r="AV28" s="57">
        <f>'取引額表'!AT28/'取引額表'!AT$36</f>
        <v>0.04921392382983948</v>
      </c>
      <c r="AW28" s="57">
        <f>'取引額表'!AU28/'取引額表'!AU$36</f>
        <v>0.03376671026079547</v>
      </c>
      <c r="AX28" s="56">
        <f>'取引額表'!AV28/'取引額表'!AV$36</f>
        <v>0</v>
      </c>
      <c r="AY28" s="57">
        <f>'取引額表'!AW28/'取引額表'!AW$36</f>
        <v>0.08909653199497648</v>
      </c>
      <c r="AZ28" s="57">
        <f>'取引額表'!AX28/'取引額表'!AX$36</f>
        <v>0.04835740269270401</v>
      </c>
    </row>
    <row r="29" spans="2:52" ht="13.5">
      <c r="B29" s="34" t="s">
        <v>26</v>
      </c>
      <c r="C29" s="39" t="s">
        <v>59</v>
      </c>
      <c r="D29" s="58">
        <f>'取引額表'!D29/'取引額表'!D$44</f>
        <v>0.00034549759578049173</v>
      </c>
      <c r="E29" s="52">
        <f>'取引額表'!E29/'取引額表'!E$44</f>
        <v>0.0003276233267808668</v>
      </c>
      <c r="F29" s="58">
        <f>'取引額表'!F29/'取引額表'!F$44</f>
        <v>0.0041595024486020555</v>
      </c>
      <c r="G29" s="58">
        <f>'取引額表'!G29/'取引額表'!G$44</f>
        <v>0.004042426939623201</v>
      </c>
      <c r="H29" s="58">
        <f>'取引額表'!H29/'取引額表'!H$44</f>
        <v>0.0029764630460664895</v>
      </c>
      <c r="I29" s="58">
        <f>'取引額表'!I29/'取引額表'!I$44</f>
        <v>0.10907680254360409</v>
      </c>
      <c r="J29" s="58">
        <f>'取引額表'!J29/'取引額表'!J$44</f>
        <v>0.003932363350373574</v>
      </c>
      <c r="K29" s="58">
        <f>'取引額表'!K29/'取引額表'!K$44</f>
        <v>0.033198288376329495</v>
      </c>
      <c r="L29" s="58">
        <f>'取引額表'!L29/'取引額表'!L$44</f>
        <v>0.0053773674693061765</v>
      </c>
      <c r="M29" s="58">
        <f>'取引額表'!M29/'取引額表'!M$44</f>
        <v>0.032155834221238695</v>
      </c>
      <c r="N29" s="58">
        <f>'取引額表'!N29/'取引額表'!N$44</f>
        <v>0.0069632301372607956</v>
      </c>
      <c r="O29" s="58">
        <f>'取引額表'!O29/'取引額表'!O$44</f>
        <v>0.0207793843611886</v>
      </c>
      <c r="P29" s="58">
        <f>'取引額表'!P29/'取引額表'!P$44</f>
        <v>0.053939758303889244</v>
      </c>
      <c r="Q29" s="58">
        <f>'取引額表'!Q29/'取引額表'!Q$44</f>
        <v>0.021060541004723057</v>
      </c>
      <c r="R29" s="58">
        <f>'取引額表'!R29/'取引額表'!R$44</f>
        <v>0.034602256896071326</v>
      </c>
      <c r="S29" s="58">
        <f>'取引額表'!S29/'取引額表'!S$44</f>
        <v>0.009140844479852405</v>
      </c>
      <c r="T29" s="52">
        <f>'取引額表'!T29/'取引額表'!T$44</f>
        <v>0.0014005668678770916</v>
      </c>
      <c r="U29" s="58">
        <f>'取引額表'!U29/'取引額表'!U$44</f>
        <v>0.01701055133353139</v>
      </c>
      <c r="V29" s="58">
        <f>'取引額表'!V29/'取引額表'!V$44</f>
        <v>0.00013888012120446942</v>
      </c>
      <c r="W29" s="52">
        <f>'取引額表'!W29/'取引額表'!W$44</f>
        <v>0.0013937450933601708</v>
      </c>
      <c r="X29" s="58">
        <f>'取引額表'!X29/'取引額表'!X$44</f>
        <v>0.0006875606798213033</v>
      </c>
      <c r="Y29" s="52">
        <f>'取引額表'!Y29/'取引額表'!Y$44</f>
        <v>0</v>
      </c>
      <c r="Z29" s="58">
        <f>'取引額表'!Z29/'取引額表'!Z$44</f>
        <v>0.0009500341418519728</v>
      </c>
      <c r="AA29" s="52">
        <f>'取引額表'!AA29/'取引額表'!AA$44</f>
        <v>0.01914959988286149</v>
      </c>
      <c r="AB29" s="58">
        <f>'取引額表'!AB29/'取引額表'!AB$44</f>
        <v>0.0001932949836085854</v>
      </c>
      <c r="AC29" s="52">
        <f>'取引額表'!AC29/'取引額表'!AC$44</f>
        <v>0</v>
      </c>
      <c r="AD29" s="52">
        <f>'取引額表'!AD29/'取引額表'!AD$44</f>
        <v>0.00015755997644892984</v>
      </c>
      <c r="AE29" s="52">
        <f>'取引額表'!AE29/'取引額表'!AE$44</f>
        <v>0</v>
      </c>
      <c r="AF29" s="52">
        <f>'取引額表'!AF29/'取引額表'!AF$44</f>
        <v>0.001418036402343223</v>
      </c>
      <c r="AG29" s="52">
        <f>'取引額表'!AG29/'取引額表'!AG$44</f>
        <v>0.0002875042314130833</v>
      </c>
      <c r="AH29" s="58">
        <f>'取引額表'!AH29/'取引額表'!AH$44</f>
        <v>0</v>
      </c>
      <c r="AI29" s="52">
        <f>'取引額表'!AI29/'取引額表'!AI$44</f>
        <v>0.0062587622671740435</v>
      </c>
      <c r="AJ29" s="53">
        <f>'取引額表'!AJ29/'取引額表'!AJ$44</f>
        <v>0.013404819388824884</v>
      </c>
      <c r="AK29" s="90">
        <f>ROUND($AO$50/1000000,1)</f>
        <v>7408</v>
      </c>
      <c r="AL29" s="90">
        <f t="shared" si="0"/>
        <v>118.55581162650255</v>
      </c>
      <c r="AM29" s="64">
        <f>'取引額表'!AK29/'取引額表'!AK$36</f>
        <v>0</v>
      </c>
      <c r="AN29" s="52">
        <f>'取引額表'!AL29/'取引額表'!AL$36</f>
        <v>0.016003754269236305</v>
      </c>
      <c r="AO29" s="52">
        <f>'取引額表'!AM29/'取引額表'!AM$36</f>
        <v>0.24700013201503582</v>
      </c>
      <c r="AP29" s="52">
        <f>'取引額表'!AN29/'取引額表'!AN$36</f>
        <v>0</v>
      </c>
      <c r="AQ29" s="52">
        <f>'取引額表'!AO29/'取引額表'!AO$36</f>
        <v>0</v>
      </c>
      <c r="AR29" s="52">
        <f>'取引額表'!AP29/'取引額表'!AP$36</f>
        <v>0</v>
      </c>
      <c r="AS29" s="53">
        <f>'取引額表'!AQ29/'取引額表'!AQ$36</f>
        <v>0.05217974694849967</v>
      </c>
      <c r="AT29" s="53">
        <f>'取引額表'!AR29/'取引額表'!AR$36</f>
        <v>0.04191317432075804</v>
      </c>
      <c r="AU29" s="52">
        <f>'取引額表'!AS29/'取引額表'!AS$36</f>
        <v>0.00030024558724283794</v>
      </c>
      <c r="AV29" s="53">
        <f>'取引額表'!AT29/'取引額表'!AT$36</f>
        <v>0.03254796511308887</v>
      </c>
      <c r="AW29" s="53">
        <f>'取引額表'!AU29/'取引額表'!AU$36</f>
        <v>0.03129909343473813</v>
      </c>
      <c r="AX29" s="52">
        <f>'取引額表'!AV29/'取引額表'!AV$36</f>
        <v>0.002971081207053297</v>
      </c>
      <c r="AY29" s="53">
        <f>'取引額表'!AW29/'取引額表'!AW$36</f>
        <v>0.056516858055840655</v>
      </c>
      <c r="AZ29" s="53">
        <f>'取引額表'!AX29/'取引額表'!AX$36</f>
        <v>0.04353970883461561</v>
      </c>
    </row>
    <row r="30" spans="2:52" ht="13.5">
      <c r="B30" s="34" t="s">
        <v>27</v>
      </c>
      <c r="C30" s="39" t="s">
        <v>60</v>
      </c>
      <c r="D30" s="58">
        <f>'取引額表'!D30/'取引額表'!D$44</f>
        <v>0</v>
      </c>
      <c r="E30" s="52">
        <f>'取引額表'!E30/'取引額表'!E$44</f>
        <v>0</v>
      </c>
      <c r="F30" s="58">
        <f>'取引額表'!F30/'取引額表'!F$44</f>
        <v>0</v>
      </c>
      <c r="G30" s="58">
        <f>'取引額表'!G30/'取引額表'!G$44</f>
        <v>0</v>
      </c>
      <c r="H30" s="58">
        <f>'取引額表'!H30/'取引額表'!H$44</f>
        <v>0</v>
      </c>
      <c r="I30" s="58">
        <f>'取引額表'!I30/'取引額表'!I$44</f>
        <v>6.0851772688203125E-05</v>
      </c>
      <c r="J30" s="58">
        <f>'取引額表'!J30/'取引額表'!J$44</f>
        <v>0</v>
      </c>
      <c r="K30" s="58">
        <f>'取引額表'!K30/'取引額表'!K$44</f>
        <v>0</v>
      </c>
      <c r="L30" s="58">
        <f>'取引額表'!L30/'取引額表'!L$44</f>
        <v>0</v>
      </c>
      <c r="M30" s="58">
        <f>'取引額表'!M30/'取引額表'!M$44</f>
        <v>0</v>
      </c>
      <c r="N30" s="58">
        <f>'取引額表'!N30/'取引額表'!N$44</f>
        <v>0</v>
      </c>
      <c r="O30" s="58">
        <f>'取引額表'!O30/'取引額表'!O$44</f>
        <v>0</v>
      </c>
      <c r="P30" s="58">
        <f>'取引額表'!P30/'取引額表'!P$44</f>
        <v>3.2852536462208904E-06</v>
      </c>
      <c r="Q30" s="58">
        <f>'取引額表'!Q30/'取引額表'!Q$44</f>
        <v>0</v>
      </c>
      <c r="R30" s="58">
        <f>'取引額表'!R30/'取引額表'!R$44</f>
        <v>0</v>
      </c>
      <c r="S30" s="58">
        <f>'取引額表'!S30/'取引額表'!S$44</f>
        <v>0</v>
      </c>
      <c r="T30" s="52">
        <f>'取引額表'!T30/'取引額表'!T$44</f>
        <v>0</v>
      </c>
      <c r="U30" s="58">
        <f>'取引額表'!U30/'取引額表'!U$44</f>
        <v>0</v>
      </c>
      <c r="V30" s="58">
        <f>'取引額表'!V30/'取引額表'!V$44</f>
        <v>3.787639669212802E-05</v>
      </c>
      <c r="W30" s="52">
        <f>'取引額表'!W30/'取引額表'!W$44</f>
        <v>2.0750547295684923E-05</v>
      </c>
      <c r="X30" s="58">
        <f>'取引額表'!X30/'取引額表'!X$44</f>
        <v>5.528126068915002E-05</v>
      </c>
      <c r="Y30" s="52">
        <f>'取引額表'!Y30/'取引額表'!Y$44</f>
        <v>0</v>
      </c>
      <c r="Z30" s="58">
        <f>'取引額表'!Z30/'取引額表'!Z$44</f>
        <v>1.4844283466437074E-05</v>
      </c>
      <c r="AA30" s="52">
        <f>'取引額表'!AA30/'取引額表'!AA$44</f>
        <v>6.366223365312995E-05</v>
      </c>
      <c r="AB30" s="58">
        <f>'取引額表'!AB30/'取引額表'!AB$44</f>
        <v>1.0309065792457888E-05</v>
      </c>
      <c r="AC30" s="52">
        <f>'取引額表'!AC30/'取引額表'!AC$44</f>
        <v>5.724884929812911E-06</v>
      </c>
      <c r="AD30" s="52">
        <f>'取引額表'!AD30/'取引額表'!AD$44</f>
        <v>0.01542429243131629</v>
      </c>
      <c r="AE30" s="52">
        <f>'取引額表'!AE30/'取引額表'!AE$44</f>
        <v>0</v>
      </c>
      <c r="AF30" s="52">
        <f>'取引額表'!AF30/'取引額表'!AF$44</f>
        <v>0</v>
      </c>
      <c r="AG30" s="52">
        <f>'取引額表'!AG30/'取引額表'!AG$44</f>
        <v>4.1734485205125E-05</v>
      </c>
      <c r="AH30" s="58">
        <f>'取引額表'!AH30/'取引額表'!AH$44</f>
        <v>0</v>
      </c>
      <c r="AI30" s="52">
        <f>'取引額表'!AI30/'取引額表'!AI$44</f>
        <v>0</v>
      </c>
      <c r="AJ30" s="53">
        <f>'取引額表'!AJ30/'取引額表'!AJ$44</f>
        <v>0.00070565455878768</v>
      </c>
      <c r="AK30" s="90">
        <f>ROUND($AO$50/1000000,1)</f>
        <v>7408</v>
      </c>
      <c r="AL30" s="90">
        <f t="shared" si="0"/>
        <v>271.87615638118154</v>
      </c>
      <c r="AM30" s="64">
        <f>'取引額表'!AK30/'取引額表'!AK$36</f>
        <v>0.026514043537892527</v>
      </c>
      <c r="AN30" s="52">
        <f>'取引額表'!AL30/'取引額表'!AL$36</f>
        <v>0.0367003450838528</v>
      </c>
      <c r="AO30" s="52">
        <f>'取引額表'!AM30/'取引額表'!AM$36</f>
        <v>0.3069488545958603</v>
      </c>
      <c r="AP30" s="52">
        <f>'取引額表'!AN30/'取引額表'!AN$36</f>
        <v>0</v>
      </c>
      <c r="AQ30" s="52">
        <f>'取引額表'!AO30/'取引額表'!AO$36</f>
        <v>0</v>
      </c>
      <c r="AR30" s="52">
        <f>'取引額表'!AP30/'取引額表'!AP$36</f>
        <v>0</v>
      </c>
      <c r="AS30" s="53">
        <f>'取引額表'!AQ30/'取引額表'!AQ$36</f>
        <v>0.07396610401843623</v>
      </c>
      <c r="AT30" s="53">
        <f>'取引額表'!AR30/'取引額表'!AR$36</f>
        <v>0.04226294435338689</v>
      </c>
      <c r="AU30" s="52">
        <f>'取引額表'!AS30/'取引額表'!AS$36</f>
        <v>0</v>
      </c>
      <c r="AV30" s="53">
        <f>'取引額表'!AT30/'取引額表'!AT$36</f>
        <v>0.045976505444737366</v>
      </c>
      <c r="AW30" s="53">
        <f>'取引額表'!AU30/'取引額表'!AU$36</f>
        <v>0.03148306599584852</v>
      </c>
      <c r="AX30" s="52">
        <f>'取引額表'!AV30/'取引額表'!AV$36</f>
        <v>0</v>
      </c>
      <c r="AY30" s="53">
        <f>'取引額表'!AW30/'取引額表'!AW$36</f>
        <v>0.0832355331498796</v>
      </c>
      <c r="AZ30" s="53">
        <f>'取引額表'!AX30/'取引額表'!AX$36</f>
        <v>0.045086989185613324</v>
      </c>
    </row>
    <row r="31" spans="2:52" ht="13.5">
      <c r="B31" s="34" t="s">
        <v>28</v>
      </c>
      <c r="C31" s="39" t="s">
        <v>61</v>
      </c>
      <c r="D31" s="58">
        <f>'取引額表'!D31/'取引額表'!D$44</f>
        <v>7.924256783956233E-05</v>
      </c>
      <c r="E31" s="52">
        <f>'取引額表'!E31/'取引額表'!E$44</f>
        <v>0.001918936628287934</v>
      </c>
      <c r="F31" s="58">
        <f>'取引額表'!F31/'取引額表'!F$44</f>
        <v>0.0014101451002423067</v>
      </c>
      <c r="G31" s="58">
        <f>'取引額表'!G31/'取引額表'!G$44</f>
        <v>0.002158433466844682</v>
      </c>
      <c r="H31" s="58">
        <f>'取引額表'!H31/'取引額表'!H$44</f>
        <v>0.0012272186097627988</v>
      </c>
      <c r="I31" s="58">
        <f>'取引額表'!I31/'取引額表'!I$44</f>
        <v>0.004928993587744453</v>
      </c>
      <c r="J31" s="58">
        <f>'取引額表'!J31/'取引額表'!J$44</f>
        <v>0.001441866561803644</v>
      </c>
      <c r="K31" s="58">
        <f>'取引額表'!K31/'取引額表'!K$44</f>
        <v>0.001717316432156513</v>
      </c>
      <c r="L31" s="58">
        <f>'取引額表'!L31/'取引額表'!L$44</f>
        <v>0.0020462548777005806</v>
      </c>
      <c r="M31" s="58">
        <f>'取引額表'!M31/'取引額表'!M$44</f>
        <v>0.0008196049504139005</v>
      </c>
      <c r="N31" s="58">
        <f>'取引額表'!N31/'取引額表'!N$44</f>
        <v>0.0020163310289550147</v>
      </c>
      <c r="O31" s="58">
        <f>'取引額表'!O31/'取引額表'!O$44</f>
        <v>0.0030970877742830575</v>
      </c>
      <c r="P31" s="58">
        <f>'取引額表'!P31/'取引額表'!P$44</f>
        <v>0.0016015611525326842</v>
      </c>
      <c r="Q31" s="58">
        <f>'取引額表'!Q31/'取引額表'!Q$44</f>
        <v>0.00045083726921425505</v>
      </c>
      <c r="R31" s="58">
        <f>'取引額表'!R31/'取引額表'!R$44</f>
        <v>0.001288659793814433</v>
      </c>
      <c r="S31" s="58">
        <f>'取引額表'!S31/'取引額表'!S$44</f>
        <v>0.0012672322622425353</v>
      </c>
      <c r="T31" s="52">
        <f>'取引額表'!T31/'取引額表'!T$44</f>
        <v>0.0014230992730334547</v>
      </c>
      <c r="U31" s="58">
        <f>'取引額表'!U31/'取引額表'!U$44</f>
        <v>0.002597103893739159</v>
      </c>
      <c r="V31" s="58">
        <f>'取引額表'!V31/'取引額表'!V$44</f>
        <v>0.011451297266586705</v>
      </c>
      <c r="W31" s="52">
        <f>'取引額表'!W31/'取引額表'!W$44</f>
        <v>0.0011585722240090748</v>
      </c>
      <c r="X31" s="58">
        <f>'取引額表'!X31/'取引額表'!X$44</f>
        <v>0.00591163981494598</v>
      </c>
      <c r="Y31" s="52">
        <f>'取引額表'!Y31/'取引額表'!Y$44</f>
        <v>0.00022406983692087966</v>
      </c>
      <c r="Z31" s="58">
        <f>'取引額表'!Z31/'取引額表'!Z$44</f>
        <v>0.0020485111183683163</v>
      </c>
      <c r="AA31" s="52">
        <f>'取引額表'!AA31/'取引額表'!AA$44</f>
        <v>0.0018207398824795166</v>
      </c>
      <c r="AB31" s="58">
        <f>'取引額表'!AB31/'取引額表'!AB$44</f>
        <v>1.0309065792457888E-05</v>
      </c>
      <c r="AC31" s="52">
        <f>'取引額表'!AC31/'取引額表'!AC$44</f>
        <v>0.001823375850145412</v>
      </c>
      <c r="AD31" s="52">
        <f>'取引額表'!AD31/'取引額表'!AD$44</f>
        <v>0.0014650313599637336</v>
      </c>
      <c r="AE31" s="52">
        <f>'取引額表'!AE31/'取引額表'!AE$44</f>
        <v>0</v>
      </c>
      <c r="AF31" s="52">
        <f>'取引額表'!AF31/'取引額表'!AF$44</f>
        <v>0.0037000178621551965</v>
      </c>
      <c r="AG31" s="52">
        <f>'取引額表'!AG31/'取引額表'!AG$44</f>
        <v>0.006148880820221749</v>
      </c>
      <c r="AH31" s="58">
        <f>'取引額表'!AH31/'取引額表'!AH$44</f>
        <v>0</v>
      </c>
      <c r="AI31" s="52">
        <f>'取引額表'!AI31/'取引額表'!AI$44</f>
        <v>0.0007510514720608853</v>
      </c>
      <c r="AJ31" s="53">
        <f>'取引額表'!AJ31/'取引額表'!AJ$44</f>
        <v>0.0019893426470097048</v>
      </c>
      <c r="AK31" s="90">
        <f>ROUND($AO$50/1000000,1)</f>
        <v>7408</v>
      </c>
      <c r="AL31" s="90">
        <f t="shared" si="0"/>
        <v>124.60208924070157</v>
      </c>
      <c r="AM31" s="64">
        <f>'取引額表'!AK31/'取引額表'!AK$36</f>
        <v>0</v>
      </c>
      <c r="AN31" s="52">
        <f>'取引額表'!AL31/'取引額表'!AL$36</f>
        <v>0.016819936452578507</v>
      </c>
      <c r="AO31" s="52">
        <f>'取引額表'!AM31/'取引額表'!AM$36</f>
        <v>0</v>
      </c>
      <c r="AP31" s="52">
        <f>'取引額表'!AN31/'取引額表'!AN$36</f>
        <v>0</v>
      </c>
      <c r="AQ31" s="52">
        <f>'取引額表'!AO31/'取引額表'!AO$36</f>
        <v>0</v>
      </c>
      <c r="AR31" s="52">
        <f>'取引額表'!AP31/'取引額表'!AP$36</f>
        <v>0</v>
      </c>
      <c r="AS31" s="53">
        <f>'取引額表'!AQ31/'取引額表'!AQ$36</f>
        <v>0.008278437656755153</v>
      </c>
      <c r="AT31" s="53">
        <f>'取引額表'!AR31/'取引額表'!AR$36</f>
        <v>0.006520862952998338</v>
      </c>
      <c r="AU31" s="52">
        <f>'取引額表'!AS31/'取引額表'!AS$36</f>
        <v>0</v>
      </c>
      <c r="AV31" s="53">
        <f>'取引額表'!AT31/'取引額表'!AT$36</f>
        <v>0.005145784532667197</v>
      </c>
      <c r="AW31" s="53">
        <f>'取引額表'!AU31/'取引額表'!AU$36</f>
        <v>0.004857606630113506</v>
      </c>
      <c r="AX31" s="52">
        <f>'取引額表'!AV31/'取引額表'!AV$36</f>
        <v>0</v>
      </c>
      <c r="AY31" s="53">
        <f>'取引額表'!AW31/'取引額表'!AW$36</f>
        <v>0.009315891125430985</v>
      </c>
      <c r="AZ31" s="53">
        <f>'取引額表'!AX31/'取引額表'!AX$36</f>
        <v>0.0069565923988715505</v>
      </c>
    </row>
    <row r="32" spans="2:52" ht="13.5">
      <c r="B32" s="34" t="s">
        <v>29</v>
      </c>
      <c r="C32" s="39" t="s">
        <v>62</v>
      </c>
      <c r="D32" s="58">
        <f>'取引額表'!D32/'取引額表'!D$44</f>
        <v>0.009626387141150031</v>
      </c>
      <c r="E32" s="52">
        <f>'取引額表'!E32/'取引額表'!E$44</f>
        <v>0.02316764953664701</v>
      </c>
      <c r="F32" s="58">
        <f>'取引額表'!F32/'取引額表'!F$44</f>
        <v>0.020374752444346084</v>
      </c>
      <c r="G32" s="58">
        <f>'取引額表'!G32/'取引額表'!G$44</f>
        <v>0.021473075211392967</v>
      </c>
      <c r="H32" s="58">
        <f>'取引額表'!H32/'取引額表'!H$44</f>
        <v>0.018701346277131606</v>
      </c>
      <c r="I32" s="58">
        <f>'取引額表'!I32/'取引額表'!I$44</f>
        <v>0.035453764062464345</v>
      </c>
      <c r="J32" s="58">
        <f>'取引額表'!J32/'取引額表'!J$44</f>
        <v>0.04168305151395989</v>
      </c>
      <c r="K32" s="58">
        <f>'取引額表'!K32/'取引額表'!K$44</f>
        <v>0.037059878364659335</v>
      </c>
      <c r="L32" s="58">
        <f>'取引額表'!L32/'取引額表'!L$44</f>
        <v>0.022128105072808605</v>
      </c>
      <c r="M32" s="58">
        <f>'取引額表'!M32/'取引額表'!M$44</f>
        <v>0.021145807720678634</v>
      </c>
      <c r="N32" s="58">
        <f>'取引額表'!N32/'取引額表'!N$44</f>
        <v>0.02760244464482517</v>
      </c>
      <c r="O32" s="58">
        <f>'取引額表'!O32/'取引額表'!O$44</f>
        <v>0.03143395904879395</v>
      </c>
      <c r="P32" s="58">
        <f>'取引額表'!P32/'取引額表'!P$44</f>
        <v>0.04098600317684028</v>
      </c>
      <c r="Q32" s="58">
        <f>'取引額表'!Q32/'取引額表'!Q$44</f>
        <v>0.015349935594675826</v>
      </c>
      <c r="R32" s="58">
        <f>'取引額表'!R32/'取引額表'!R$44</f>
        <v>0.023909863471719143</v>
      </c>
      <c r="S32" s="58">
        <f>'取引額表'!S32/'取引額表'!S$44</f>
        <v>0.026541993374984276</v>
      </c>
      <c r="T32" s="52">
        <f>'取引額表'!T32/'取引額表'!T$44</f>
        <v>0.1007981215089596</v>
      </c>
      <c r="U32" s="58">
        <f>'取引額表'!U32/'取引額表'!U$44</f>
        <v>0.06273299663622336</v>
      </c>
      <c r="V32" s="58">
        <f>'取引額表'!V32/'取引額表'!V$44</f>
        <v>0.03613408244429013</v>
      </c>
      <c r="W32" s="52">
        <f>'取引額表'!W32/'取引額表'!W$44</f>
        <v>0.04505808424030517</v>
      </c>
      <c r="X32" s="58">
        <f>'取引額表'!X32/'取引額表'!X$44</f>
        <v>0.09583006540464155</v>
      </c>
      <c r="Y32" s="52">
        <f>'取引額表'!Y32/'取引額表'!Y$44</f>
        <v>0.01140752291706137</v>
      </c>
      <c r="Z32" s="58">
        <f>'取引額表'!Z32/'取引額表'!Z$44</f>
        <v>0.14596383932547577</v>
      </c>
      <c r="AA32" s="52">
        <f>'取引額表'!AA32/'取引額表'!AA$44</f>
        <v>0.0734853163058079</v>
      </c>
      <c r="AB32" s="58">
        <f>'取引額表'!AB32/'取引額表'!AB$44</f>
        <v>0.06125389167233665</v>
      </c>
      <c r="AC32" s="52">
        <f>'取引額表'!AC32/'取引額表'!AC$44</f>
        <v>0.02946884517621196</v>
      </c>
      <c r="AD32" s="52">
        <f>'取引額表'!AD32/'取引額表'!AD$44</f>
        <v>0.037540737546542385</v>
      </c>
      <c r="AE32" s="52">
        <f>'取引額表'!AE32/'取引額表'!AE$44</f>
        <v>0.04073954638288724</v>
      </c>
      <c r="AF32" s="52">
        <f>'取引額表'!AF32/'取引額表'!AF$44</f>
        <v>0.06150413928106648</v>
      </c>
      <c r="AG32" s="52">
        <f>'取引額表'!AG32/'取引額表'!AG$44</f>
        <v>0.021769171199495476</v>
      </c>
      <c r="AH32" s="58">
        <f>'取引額表'!AH32/'取引額表'!AH$44</f>
        <v>0</v>
      </c>
      <c r="AI32" s="52">
        <f>'取引額表'!AI32/'取引額表'!AI$44</f>
        <v>0.0490686961746445</v>
      </c>
      <c r="AJ32" s="53">
        <f>'取引額表'!AJ32/'取引額表'!AJ$44</f>
        <v>0.048377717368274904</v>
      </c>
      <c r="AK32" s="90">
        <f>ROUND($AO$50/1000000,1)</f>
        <v>7408</v>
      </c>
      <c r="AL32" s="90">
        <f t="shared" si="0"/>
        <v>148.86848367783338</v>
      </c>
      <c r="AM32" s="64">
        <f>'取引額表'!AK32/'取引額表'!AK$36</f>
        <v>0.0053431095337454415</v>
      </c>
      <c r="AN32" s="52">
        <f>'取引額表'!AL32/'取引額表'!AL$36</f>
        <v>0.020095637645495868</v>
      </c>
      <c r="AO32" s="52">
        <f>'取引額表'!AM32/'取引額表'!AM$36</f>
        <v>0</v>
      </c>
      <c r="AP32" s="52">
        <f>'取引額表'!AN32/'取引額表'!AN$36</f>
        <v>0.00562223437577686</v>
      </c>
      <c r="AQ32" s="52">
        <f>'取引額表'!AO32/'取引額表'!AO$36</f>
        <v>0.014624642940198242</v>
      </c>
      <c r="AR32" s="52">
        <f>'取引額表'!AP32/'取引額表'!AP$36</f>
        <v>0</v>
      </c>
      <c r="AS32" s="53">
        <f>'取引額表'!AQ32/'取引額表'!AQ$36</f>
        <v>0.013417773840544114</v>
      </c>
      <c r="AT32" s="53">
        <f>'取引額表'!AR32/'取引額表'!AR$36</f>
        <v>0.052894247719894254</v>
      </c>
      <c r="AU32" s="52">
        <f>'取引額表'!AS32/'取引額表'!AS$36</f>
        <v>0.004358678837530971</v>
      </c>
      <c r="AV32" s="53">
        <f>'取引額表'!AT32/'取引額表'!AT$36</f>
        <v>0.009989711271341623</v>
      </c>
      <c r="AW32" s="53">
        <f>'取引額表'!AU32/'取引額表'!AU$36</f>
        <v>0.04051443044566613</v>
      </c>
      <c r="AX32" s="52">
        <f>'取引額表'!AV32/'取引額表'!AV$36</f>
        <v>0.055153489037486216</v>
      </c>
      <c r="AY32" s="53">
        <f>'取引額表'!AW32/'取引額表'!AW$36</f>
        <v>-0.026610687797271847</v>
      </c>
      <c r="AZ32" s="53">
        <f>'取引額表'!AX32/'取引額表'!AX$36</f>
        <v>0.03418885120634277</v>
      </c>
    </row>
    <row r="33" spans="2:52" ht="13.5">
      <c r="B33" s="34" t="s">
        <v>30</v>
      </c>
      <c r="C33" s="39" t="s">
        <v>63</v>
      </c>
      <c r="D33" s="58">
        <f>'取引額表'!D33/'取引額表'!D$44</f>
        <v>0.00011093959497538725</v>
      </c>
      <c r="E33" s="52">
        <f>'取引額表'!E33/'取引額表'!E$44</f>
        <v>0.00023401666198633343</v>
      </c>
      <c r="F33" s="58">
        <f>'取引額表'!F33/'取引額表'!F$44</f>
        <v>0.00017875078735465858</v>
      </c>
      <c r="G33" s="58">
        <f>'取引額表'!G33/'取引額表'!G$44</f>
        <v>0.00025960539979231567</v>
      </c>
      <c r="H33" s="58">
        <f>'取引額表'!H33/'取引額表'!H$44</f>
        <v>0.00017400860884696402</v>
      </c>
      <c r="I33" s="58">
        <f>'取引額表'!I33/'取引額表'!I$44</f>
        <v>0.0002510135623388379</v>
      </c>
      <c r="J33" s="58">
        <f>'取引額表'!J33/'取引額表'!J$44</f>
        <v>0.00013107877834578582</v>
      </c>
      <c r="K33" s="58">
        <f>'取引額表'!K33/'取引額表'!K$44</f>
        <v>0.00024668633832082505</v>
      </c>
      <c r="L33" s="58">
        <f>'取引額表'!L33/'取引額表'!L$44</f>
        <v>0.0001427619682116684</v>
      </c>
      <c r="M33" s="58">
        <f>'取引額表'!M33/'取引額表'!M$44</f>
        <v>0.00021856132011037347</v>
      </c>
      <c r="N33" s="58">
        <f>'取引額表'!N33/'取引額表'!N$44</f>
        <v>0.00015028554253080853</v>
      </c>
      <c r="O33" s="58">
        <f>'取引額表'!O33/'取引額表'!O$44</f>
        <v>0.0002222790268624204</v>
      </c>
      <c r="P33" s="58">
        <f>'取引額表'!P33/'取引額表'!P$44</f>
        <v>0.0002554284709936742</v>
      </c>
      <c r="Q33" s="58">
        <f>'取引額表'!Q33/'取引額表'!Q$44</f>
        <v>0.00013954486904250752</v>
      </c>
      <c r="R33" s="58">
        <f>'取引額表'!R33/'取引額表'!R$44</f>
        <v>0.00020897185845639453</v>
      </c>
      <c r="S33" s="58">
        <f>'取引額表'!S33/'取引額表'!S$44</f>
        <v>0.0003680564291072069</v>
      </c>
      <c r="T33" s="52">
        <f>'取引額表'!T33/'取引額表'!T$44</f>
        <v>0.0004257438658491752</v>
      </c>
      <c r="U33" s="58">
        <f>'取引額表'!U33/'取引額表'!U$44</f>
        <v>0.00046958705089748625</v>
      </c>
      <c r="V33" s="58">
        <f>'取引額表'!V33/'取引額表'!V$44</f>
        <v>0.000580771415945963</v>
      </c>
      <c r="W33" s="52">
        <f>'取引額表'!W33/'取引額表'!W$44</f>
        <v>0.0019021335021044514</v>
      </c>
      <c r="X33" s="58">
        <f>'取引額表'!X33/'取引額表'!X$44</f>
        <v>0.0010607091894730659</v>
      </c>
      <c r="Y33" s="52">
        <f>'取引額表'!Y33/'取引額表'!Y$44</f>
        <v>0.0005337598554294125</v>
      </c>
      <c r="Z33" s="58">
        <f>'取引額表'!Z33/'取引額表'!Z$44</f>
        <v>0.0006531484725232313</v>
      </c>
      <c r="AA33" s="52">
        <f>'取引額表'!AA33/'取引額表'!AA$44</f>
        <v>0.02828513041208564</v>
      </c>
      <c r="AB33" s="58">
        <f>'取引額表'!AB33/'取引額表'!AB$44</f>
        <v>0.001845322776849962</v>
      </c>
      <c r="AC33" s="52">
        <f>'取引額表'!AC33/'取引額表'!AC$44</f>
        <v>0.0010419290572259497</v>
      </c>
      <c r="AD33" s="52">
        <f>'取引額表'!AD33/'取引額表'!AD$44</f>
        <v>0.016101523909035374</v>
      </c>
      <c r="AE33" s="52">
        <f>'取引額表'!AE33/'取引額表'!AE$44</f>
        <v>0.004478841950625246</v>
      </c>
      <c r="AF33" s="52">
        <f>'取引額表'!AF33/'取引額表'!AF$44</f>
        <v>0.004199429140101268</v>
      </c>
      <c r="AG33" s="52">
        <f>'取引額表'!AG33/'取引額表'!AG$44</f>
        <v>0.014755459102523082</v>
      </c>
      <c r="AH33" s="58">
        <f>'取引額表'!AH33/'取引額表'!AH$44</f>
        <v>0</v>
      </c>
      <c r="AI33" s="52">
        <f>'取引額表'!AI33/'取引額表'!AI$44</f>
        <v>0.008086320849188864</v>
      </c>
      <c r="AJ33" s="53">
        <f>'取引額表'!AJ33/'取引額表'!AJ$44</f>
        <v>0.0028074133859504204</v>
      </c>
      <c r="AK33" s="90">
        <f>ROUND($AO$50/1000000,1)</f>
        <v>7408</v>
      </c>
      <c r="AL33" s="90">
        <f t="shared" si="0"/>
        <v>1043.686307509931</v>
      </c>
      <c r="AM33" s="64">
        <f>'取引額表'!AK33/'取引額表'!AK$36</f>
        <v>0.6355310283860819</v>
      </c>
      <c r="AN33" s="52">
        <f>'取引額表'!AL33/'取引額表'!AL$36</f>
        <v>0.14088638060339242</v>
      </c>
      <c r="AO33" s="52">
        <f>'取引額表'!AM33/'取引額表'!AM$36</f>
        <v>0</v>
      </c>
      <c r="AP33" s="52">
        <f>'取引額表'!AN33/'取引額表'!AN$36</f>
        <v>0</v>
      </c>
      <c r="AQ33" s="52">
        <f>'取引額表'!AO33/'取引額表'!AO$36</f>
        <v>0</v>
      </c>
      <c r="AR33" s="52">
        <f>'取引額表'!AP33/'取引額表'!AP$36</f>
        <v>0</v>
      </c>
      <c r="AS33" s="53">
        <f>'取引額表'!AQ33/'取引額表'!AQ$36</f>
        <v>0.08964956427908986</v>
      </c>
      <c r="AT33" s="53">
        <f>'取引額表'!AR33/'取引額表'!AR$36</f>
        <v>0.05305406248430182</v>
      </c>
      <c r="AU33" s="52">
        <f>'取引額表'!AS33/'取引額表'!AS$36</f>
        <v>0.02457134824598575</v>
      </c>
      <c r="AV33" s="53">
        <f>'取引額表'!AT33/'取引額表'!AT$36</f>
        <v>0.06502324162993396</v>
      </c>
      <c r="AW33" s="53">
        <f>'取引額表'!AU33/'取引額表'!AU$36</f>
        <v>0.045789064754512374</v>
      </c>
      <c r="AX33" s="52">
        <f>'取引額表'!AV33/'取引額表'!AV$36</f>
        <v>0.02735927095014606</v>
      </c>
      <c r="AY33" s="53">
        <f>'取引額表'!AW33/'取引額表'!AW$36</f>
        <v>0.09554585124259019</v>
      </c>
      <c r="AZ33" s="53">
        <f>'取引額表'!AX33/'取引額表'!AX$36</f>
        <v>0.053752631560580855</v>
      </c>
    </row>
    <row r="34" spans="2:52" ht="13.5">
      <c r="B34" s="34" t="s">
        <v>31</v>
      </c>
      <c r="C34" s="39" t="s">
        <v>64</v>
      </c>
      <c r="D34" s="52">
        <f>'取引額表'!D34/'取引額表'!D$44</f>
        <v>0.0002789338387952594</v>
      </c>
      <c r="E34" s="56">
        <f>'取引額表'!E34/'取引額表'!E$44</f>
        <v>0.0012168866423289339</v>
      </c>
      <c r="F34" s="52">
        <f>'取引額表'!F34/'取引額表'!F$44</f>
        <v>0.0018924884946913854</v>
      </c>
      <c r="G34" s="52">
        <f>'取引額表'!G34/'取引額表'!G$44</f>
        <v>0.0025441329179646936</v>
      </c>
      <c r="H34" s="52">
        <f>'取引額表'!H34/'取引額表'!H$44</f>
        <v>0.0013371187837714076</v>
      </c>
      <c r="I34" s="52">
        <f>'取引額表'!I34/'取引額表'!I$44</f>
        <v>0.0010040542493553516</v>
      </c>
      <c r="J34" s="52">
        <f>'取引額表'!J34/'取引額表'!J$44</f>
        <v>0.0006553938917289291</v>
      </c>
      <c r="K34" s="52">
        <f>'取引額表'!K34/'取引額表'!K$44</f>
        <v>0.0013757507329430628</v>
      </c>
      <c r="L34" s="52">
        <f>'取引額表'!L34/'取引額表'!L$44</f>
        <v>0.001237270391167793</v>
      </c>
      <c r="M34" s="52">
        <f>'取引額表'!M34/'取引額表'!M$44</f>
        <v>0.0009835259404966806</v>
      </c>
      <c r="N34" s="52">
        <f>'取引額表'!N34/'取引額表'!N$44</f>
        <v>0.0020664262097986174</v>
      </c>
      <c r="O34" s="52">
        <f>'取引額表'!O34/'取引額表'!O$44</f>
        <v>0.0018338019716149683</v>
      </c>
      <c r="P34" s="52">
        <f>'取引額表'!P34/'取引額表'!P$44</f>
        <v>0.0016467333901682214</v>
      </c>
      <c r="Q34" s="52">
        <f>'取引額表'!Q34/'取引額表'!Q$44</f>
        <v>0.0008158007728638901</v>
      </c>
      <c r="R34" s="52">
        <f>'取引額表'!R34/'取引額表'!R$44</f>
        <v>0.0009926163276678742</v>
      </c>
      <c r="S34" s="52">
        <f>'取引額表'!S34/'取引額表'!S$44</f>
        <v>0.0016306297492091446</v>
      </c>
      <c r="T34" s="56">
        <f>'取引額表'!T34/'取引額表'!T$44</f>
        <v>0.0004909692491965418</v>
      </c>
      <c r="U34" s="52">
        <f>'取引額表'!U34/'取引額表'!U$44</f>
        <v>0.0013704275158845007</v>
      </c>
      <c r="V34" s="52">
        <f>'取引額表'!V34/'取引額表'!V$44</f>
        <v>0.0021210782147591694</v>
      </c>
      <c r="W34" s="56">
        <f>'取引額表'!W34/'取引額表'!W$44</f>
        <v>0.005242971616709724</v>
      </c>
      <c r="X34" s="52">
        <f>'取引額表'!X34/'取引額表'!X$44</f>
        <v>0.0070379955014874115</v>
      </c>
      <c r="Y34" s="56">
        <f>'取引額表'!Y34/'取引額表'!Y$44</f>
        <v>0.00020949618899106636</v>
      </c>
      <c r="Z34" s="52">
        <f>'取引額表'!Z34/'取引額表'!Z$44</f>
        <v>0.0021642965294065256</v>
      </c>
      <c r="AA34" s="56">
        <f>'取引額表'!AA34/'取引額表'!AA$44</f>
        <v>0.002743842270449901</v>
      </c>
      <c r="AB34" s="52">
        <f>'取引額表'!AB34/'取引額表'!AB$44</f>
        <v>0.0029123110863693534</v>
      </c>
      <c r="AC34" s="56">
        <f>'取引額表'!AC34/'取引額表'!AC$44</f>
        <v>0.004468272687718977</v>
      </c>
      <c r="AD34" s="56">
        <f>'取引額表'!AD34/'取引額表'!AD$44</f>
        <v>0.0030986795368289533</v>
      </c>
      <c r="AE34" s="56">
        <f>'取引額表'!AE34/'取引額表'!AE$44</f>
        <v>0.005070049088107779</v>
      </c>
      <c r="AF34" s="56">
        <f>'取引額表'!AF34/'取引額表'!AF$44</f>
        <v>0.002927206249567116</v>
      </c>
      <c r="AG34" s="56">
        <f>'取引額表'!AG34/'取引額表'!AG$44</f>
        <v>0.0027150601208445206</v>
      </c>
      <c r="AH34" s="52">
        <f>'取引額表'!AH34/'取引額表'!AH$44</f>
        <v>0</v>
      </c>
      <c r="AI34" s="56">
        <f>'取引額表'!AI34/'取引額表'!AI$44</f>
        <v>0.00017524534348087323</v>
      </c>
      <c r="AJ34" s="57">
        <f>'取引額表'!AJ34/'取引額表'!AJ$44</f>
        <v>0.002231747824834155</v>
      </c>
      <c r="AK34" s="90">
        <f>ROUND($AO$50/1000000,1)</f>
        <v>7408</v>
      </c>
      <c r="AL34" s="90">
        <f t="shared" si="0"/>
        <v>0</v>
      </c>
      <c r="AM34" s="63">
        <f>'取引額表'!AK34/'取引額表'!AK$36</f>
        <v>0</v>
      </c>
      <c r="AN34" s="56">
        <f>'取引額表'!AL34/'取引額表'!AL$36</f>
        <v>0</v>
      </c>
      <c r="AO34" s="56">
        <f>'取引額表'!AM34/'取引額表'!AM$36</f>
        <v>0</v>
      </c>
      <c r="AP34" s="56">
        <f>'取引額表'!AN34/'取引額表'!AN$36</f>
        <v>0</v>
      </c>
      <c r="AQ34" s="56">
        <f>'取引額表'!AO34/'取引額表'!AO$36</f>
        <v>0</v>
      </c>
      <c r="AR34" s="56">
        <f>'取引額表'!AP34/'取引額表'!AP$36</f>
        <v>0</v>
      </c>
      <c r="AS34" s="57">
        <f>'取引額表'!AQ34/'取引額表'!AQ$36</f>
        <v>0</v>
      </c>
      <c r="AT34" s="57">
        <f>'取引額表'!AR34/'取引額表'!AR$36</f>
        <v>0.0020919612472561043</v>
      </c>
      <c r="AU34" s="56">
        <f>'取引額表'!AS34/'取引額表'!AS$36</f>
        <v>0</v>
      </c>
      <c r="AV34" s="57">
        <f>'取引額表'!AT34/'取引額表'!AT$36</f>
        <v>0</v>
      </c>
      <c r="AW34" s="57">
        <f>'取引額表'!AU34/'取引額表'!AU$36</f>
        <v>0.001558371169254408</v>
      </c>
      <c r="AX34" s="56">
        <f>'取引額表'!AV34/'取引額表'!AV$36</f>
        <v>0</v>
      </c>
      <c r="AY34" s="57">
        <f>'取引額表'!AW34/'取引額表'!AW$36</f>
        <v>0</v>
      </c>
      <c r="AZ34" s="57">
        <f>'取引額表'!AX34/'取引額表'!AX$36</f>
        <v>0.002231747824834155</v>
      </c>
    </row>
    <row r="35" spans="2:52" ht="13.5">
      <c r="B35" s="34" t="s">
        <v>32</v>
      </c>
      <c r="C35" s="39" t="s">
        <v>65</v>
      </c>
      <c r="D35" s="58">
        <f>'取引額表'!D35/'取引額表'!D$44</f>
        <v>0.004973263557610932</v>
      </c>
      <c r="E35" s="52">
        <f>'取引額表'!E35/'取引額表'!E$44</f>
        <v>0.011326406440138537</v>
      </c>
      <c r="F35" s="58">
        <f>'取引額表'!F35/'取引額表'!F$44</f>
        <v>0.0038530725274226406</v>
      </c>
      <c r="G35" s="58">
        <f>'取引額表'!G35/'取引額表'!G$44</f>
        <v>0.009375463581071058</v>
      </c>
      <c r="H35" s="58">
        <f>'取引額表'!H35/'取引額表'!H$44</f>
        <v>0.0060719846139756384</v>
      </c>
      <c r="I35" s="58">
        <f>'取引額表'!I35/'取引額表'!I$44</f>
        <v>0.008009614580084735</v>
      </c>
      <c r="J35" s="58">
        <f>'取引額表'!J35/'取引額表'!J$44</f>
        <v>0.00878227814916765</v>
      </c>
      <c r="K35" s="58">
        <f>'取引額表'!K35/'取引額表'!K$44</f>
        <v>0.003472584608670076</v>
      </c>
      <c r="L35" s="58">
        <f>'取引額表'!L35/'取引額表'!L$44</f>
        <v>0.01170648139335681</v>
      </c>
      <c r="M35" s="58">
        <f>'取引額表'!M35/'取引額表'!M$44</f>
        <v>0.008114089009097615</v>
      </c>
      <c r="N35" s="58">
        <f>'取引額表'!N35/'取引額表'!N$44</f>
        <v>0.01039475002504759</v>
      </c>
      <c r="O35" s="58">
        <f>'取引額表'!O35/'取引額表'!O$44</f>
        <v>0.010198902682537389</v>
      </c>
      <c r="P35" s="58">
        <f>'取引額表'!P35/'取引額表'!P$44</f>
        <v>0.0031916239173035953</v>
      </c>
      <c r="Q35" s="58">
        <f>'取引額表'!Q35/'取引額表'!Q$44</f>
        <v>0.0009768140832975526</v>
      </c>
      <c r="R35" s="58">
        <f>'取引額表'!R35/'取引額表'!R$44</f>
        <v>0.003622178879910839</v>
      </c>
      <c r="S35" s="58">
        <f>'取引額表'!S35/'取引額表'!S$44</f>
        <v>0.006662287261054505</v>
      </c>
      <c r="T35" s="52">
        <f>'取引額表'!T35/'取引額表'!T$44</f>
        <v>0.003804418723242769</v>
      </c>
      <c r="U35" s="58">
        <f>'取引額表'!U35/'取引額表'!U$44</f>
        <v>0.0044754520973291035</v>
      </c>
      <c r="V35" s="58">
        <f>'取引額表'!V35/'取引額表'!V$44</f>
        <v>0.006274856385329209</v>
      </c>
      <c r="W35" s="52">
        <f>'取引額表'!W35/'取引額表'!W$44</f>
        <v>0.005607835406658851</v>
      </c>
      <c r="X35" s="58">
        <f>'取引額表'!X35/'取引額表'!X$44</f>
        <v>0.009916076136116284</v>
      </c>
      <c r="Y35" s="52">
        <f>'取引額表'!Y35/'取引額表'!Y$44</f>
        <v>0.003858373289418074</v>
      </c>
      <c r="Z35" s="58">
        <f>'取引額表'!Z35/'取引額表'!Z$44</f>
        <v>0.004254371641480866</v>
      </c>
      <c r="AA35" s="52">
        <f>'取引額表'!AA35/'取引額表'!AA$44</f>
        <v>0.005430388530611985</v>
      </c>
      <c r="AB35" s="58">
        <f>'取引額表'!AB35/'取引額表'!AB$44</f>
        <v>0.000502566957382322</v>
      </c>
      <c r="AC35" s="52">
        <f>'取引額表'!AC35/'取引額表'!AC$44</f>
        <v>0.0012938239941377178</v>
      </c>
      <c r="AD35" s="52">
        <f>'取引額表'!AD35/'取引額表'!AD$44</f>
        <v>0.002211368090511296</v>
      </c>
      <c r="AE35" s="52">
        <f>'取引額表'!AE35/'取引額表'!AE$44</f>
        <v>0.0051954566627252854</v>
      </c>
      <c r="AF35" s="52">
        <f>'取引額表'!AF35/'取引額表'!AF$44</f>
        <v>0.0036817911731790625</v>
      </c>
      <c r="AG35" s="52">
        <f>'取引額表'!AG35/'取引額表'!AG$44</f>
        <v>0.0036540860379598327</v>
      </c>
      <c r="AH35" s="58">
        <f>'取引額表'!AH35/'取引額表'!AH$44</f>
        <v>0.00016753224995811694</v>
      </c>
      <c r="AI35" s="52">
        <f>'取引額表'!AI35/'取引額表'!AI$44</f>
        <v>0</v>
      </c>
      <c r="AJ35" s="53">
        <f>'取引額表'!AJ35/'取引額表'!AJ$44</f>
        <v>0.004404171811804846</v>
      </c>
      <c r="AK35" s="90">
        <f>ROUND($AO$50/1000000,1)</f>
        <v>7408</v>
      </c>
      <c r="AL35" s="90">
        <f t="shared" si="0"/>
        <v>0.9566499224120506</v>
      </c>
      <c r="AM35" s="64">
        <f>'取引額表'!AK35/'取引額表'!AK$36</f>
        <v>0</v>
      </c>
      <c r="AN35" s="52">
        <f>'取引額表'!AL35/'取引額表'!AL$36</f>
        <v>0.0001291374085329442</v>
      </c>
      <c r="AO35" s="52">
        <f>'取引額表'!AM35/'取引額表'!AM$36</f>
        <v>0</v>
      </c>
      <c r="AP35" s="52">
        <f>'取引額表'!AN35/'取引額表'!AN$36</f>
        <v>0</v>
      </c>
      <c r="AQ35" s="52">
        <f>'取引額表'!AO35/'取引額表'!AO$36</f>
        <v>0</v>
      </c>
      <c r="AR35" s="52">
        <f>'取引額表'!AP35/'取引額表'!AP$36</f>
        <v>0</v>
      </c>
      <c r="AS35" s="53">
        <f>'取引額表'!AQ35/'取引額表'!AQ$36</f>
        <v>6.355885997006917E-05</v>
      </c>
      <c r="AT35" s="53">
        <f>'取引額表'!AR35/'取引額表'!AR$36</f>
        <v>0.004164062472619455</v>
      </c>
      <c r="AU35" s="52">
        <f>'取引額表'!AS35/'取引額表'!AS$36</f>
        <v>0.0014671091194820491</v>
      </c>
      <c r="AV35" s="53">
        <f>'取引額表'!AT35/'取引額表'!AT$36</f>
        <v>0.0005946779294827658</v>
      </c>
      <c r="AW35" s="53">
        <f>'取引額表'!AU35/'取引額表'!AU$36</f>
        <v>0.003476158931406605</v>
      </c>
      <c r="AX35" s="52">
        <f>'取引額表'!AV35/'取引額表'!AV$36</f>
        <v>0</v>
      </c>
      <c r="AY35" s="53">
        <f>'取引額表'!AW35/'取引額表'!AW$36</f>
        <v>0.0010766006253446186</v>
      </c>
      <c r="AZ35" s="53">
        <f>'取引額表'!AX35/'取引額表'!AX$36</f>
        <v>0.004978217184071898</v>
      </c>
    </row>
    <row r="36" spans="2:52" ht="13.5">
      <c r="B36" s="42" t="s">
        <v>33</v>
      </c>
      <c r="C36" s="43" t="s">
        <v>66</v>
      </c>
      <c r="D36" s="54">
        <f>'取引額表'!D36/'取引額表'!D$44</f>
        <v>0.4114115637094397</v>
      </c>
      <c r="E36" s="59">
        <f>'取引額表'!E36/'取引額表'!E$44</f>
        <v>0.5315454460357577</v>
      </c>
      <c r="F36" s="54">
        <f>'取引額表'!F36/'取引額表'!F$44</f>
        <v>0.6980303365621967</v>
      </c>
      <c r="G36" s="54">
        <f>'取引額表'!G36/'取引額表'!G$44</f>
        <v>0.5609627651683726</v>
      </c>
      <c r="H36" s="54">
        <f>'取引額表'!H36/'取引額表'!H$44</f>
        <v>0.5883505815550875</v>
      </c>
      <c r="I36" s="54">
        <f>'取引額表'!I36/'取引額表'!I$44</f>
        <v>0.6529775533023496</v>
      </c>
      <c r="J36" s="54">
        <f>'取引額表'!J36/'取引額表'!J$44</f>
        <v>0.6396644383274348</v>
      </c>
      <c r="K36" s="54">
        <f>'取引額表'!K36/'取引額表'!K$44</f>
        <v>0.5659174359801512</v>
      </c>
      <c r="L36" s="54">
        <f>'取引額表'!L36/'取引額表'!L$44</f>
        <v>0.5085181307699629</v>
      </c>
      <c r="M36" s="54">
        <f>'取引額表'!M36/'取引額表'!M$44</f>
        <v>0.6720214190093708</v>
      </c>
      <c r="N36" s="54">
        <f>'取引額表'!N36/'取引額表'!N$44</f>
        <v>0.4956667668570284</v>
      </c>
      <c r="O36" s="54">
        <f>'取引額表'!O36/'取引額表'!O$44</f>
        <v>0.5845530894932409</v>
      </c>
      <c r="P36" s="54">
        <f>'取引額表'!P36/'取引額表'!P$44</f>
        <v>0.7118446534960848</v>
      </c>
      <c r="Q36" s="54">
        <f>'取引額表'!Q36/'取引額表'!Q$44</f>
        <v>0.6411227994847574</v>
      </c>
      <c r="R36" s="54">
        <f>'取引額表'!R36/'取引額表'!R$44</f>
        <v>0.5261040679855112</v>
      </c>
      <c r="S36" s="54">
        <f>'取引額表'!S36/'取引額表'!S$44</f>
        <v>0.566653155734459</v>
      </c>
      <c r="T36" s="59">
        <f>'取引額表'!T36/'取引額表'!T$44</f>
        <v>0.5255541192794374</v>
      </c>
      <c r="U36" s="54">
        <f>'取引額表'!U36/'取引額表'!U$44</f>
        <v>0.49312390389757255</v>
      </c>
      <c r="V36" s="54">
        <f>'取引額表'!V36/'取引額表'!V$44</f>
        <v>0.32774446057698375</v>
      </c>
      <c r="W36" s="59">
        <f>'取引額表'!W36/'取引額表'!W$44</f>
        <v>0.28765273267415764</v>
      </c>
      <c r="X36" s="54">
        <f>'取引額表'!X36/'取引額表'!X$44</f>
        <v>0.3196258840682862</v>
      </c>
      <c r="Y36" s="59">
        <f>'取引額表'!Y36/'取引額表'!Y$44</f>
        <v>0.11063038314120408</v>
      </c>
      <c r="Z36" s="54">
        <f>'取引額表'!Z36/'取引額表'!Z$44</f>
        <v>0.5921117477659353</v>
      </c>
      <c r="AA36" s="59">
        <f>'取引額表'!AA36/'取引額表'!AA$44</f>
        <v>0.39184741435838016</v>
      </c>
      <c r="AB36" s="54">
        <f>'取引額表'!AB36/'取引額表'!AB$44</f>
        <v>0.25691480588029114</v>
      </c>
      <c r="AC36" s="59">
        <f>'取引額表'!AC36/'取引額表'!AC$44</f>
        <v>0.1841037120153885</v>
      </c>
      <c r="AD36" s="59">
        <f>'取引額表'!AD36/'取引額表'!AD$44</f>
        <v>0.3890570450041049</v>
      </c>
      <c r="AE36" s="59">
        <f>'取引額表'!AE36/'取引額表'!AE$44</f>
        <v>0.2486473897309112</v>
      </c>
      <c r="AF36" s="59">
        <f>'取引額表'!AF36/'取引額表'!AF$44</f>
        <v>0.36969193250292537</v>
      </c>
      <c r="AG36" s="59">
        <f>'取引額表'!AG36/'取引額表'!AG$44</f>
        <v>0.4416992427509518</v>
      </c>
      <c r="AH36" s="54">
        <f>'取引額表'!AH36/'取引額表'!AH$44</f>
        <v>1</v>
      </c>
      <c r="AI36" s="59">
        <f>'取引額表'!AI36/'取引額表'!AI$44</f>
        <v>0.6889645503705187</v>
      </c>
      <c r="AJ36" s="60">
        <f>'取引額表'!AJ36/'取引額表'!AJ$44</f>
        <v>0.4667982176925619</v>
      </c>
      <c r="AK36" s="90">
        <f>ROUND($AO$50/1000000,1)</f>
        <v>7408</v>
      </c>
      <c r="AL36" s="90">
        <f>SUM(AL4:AL35)</f>
        <v>7407.999999999999</v>
      </c>
      <c r="AM36" s="65">
        <f>'取引額表'!AK36/'取引額表'!AK$36</f>
        <v>1</v>
      </c>
      <c r="AN36" s="59">
        <f>'取引額表'!AL36/'取引額表'!AL$36</f>
        <v>1</v>
      </c>
      <c r="AO36" s="59">
        <f>'取引額表'!AM36/'取引額表'!AM$36</f>
        <v>1</v>
      </c>
      <c r="AP36" s="59">
        <f>'取引額表'!AN36/'取引額表'!AN$36</f>
        <v>1</v>
      </c>
      <c r="AQ36" s="59">
        <f>'取引額表'!AO36/'取引額表'!AO$36</f>
        <v>1</v>
      </c>
      <c r="AR36" s="59">
        <f>'取引額表'!AP36/'取引額表'!AP$36</f>
        <v>1</v>
      </c>
      <c r="AS36" s="60">
        <f>'取引額表'!AQ36/'取引額表'!AQ$36</f>
        <v>1</v>
      </c>
      <c r="AT36" s="60">
        <f>'取引額表'!AR36/'取引額表'!AR$36</f>
        <v>1</v>
      </c>
      <c r="AU36" s="59">
        <f>'取引額表'!AS36/'取引額表'!AS$36</f>
        <v>1</v>
      </c>
      <c r="AV36" s="60">
        <f>'取引額表'!AT36/'取引額表'!AT$36</f>
        <v>1</v>
      </c>
      <c r="AW36" s="60">
        <f>'取引額表'!AU36/'取引額表'!AU$36</f>
        <v>1</v>
      </c>
      <c r="AX36" s="59">
        <f>'取引額表'!AV36/'取引額表'!AV$36</f>
        <v>1</v>
      </c>
      <c r="AY36" s="60">
        <f>'取引額表'!AW36/'取引額表'!AW$36</f>
        <v>1</v>
      </c>
      <c r="AZ36" s="60">
        <f>'取引額表'!AX36/'取引額表'!AX$36</f>
        <v>1</v>
      </c>
    </row>
    <row r="37" spans="2:52" ht="13.5">
      <c r="B37" s="34">
        <v>35</v>
      </c>
      <c r="C37" s="39" t="s">
        <v>81</v>
      </c>
      <c r="D37" s="55">
        <f>'取引額表'!D37/'取引額表'!D$44</f>
        <v>0.0016197180866406539</v>
      </c>
      <c r="E37" s="61">
        <f>'取引額表'!E37/'取引額表'!E$44</f>
        <v>0.050968828980623423</v>
      </c>
      <c r="F37" s="55">
        <f>'取引額表'!F37/'取引額表'!F$44</f>
        <v>0.01610459474642924</v>
      </c>
      <c r="G37" s="55">
        <f>'取引額表'!G37/'取引額表'!G$44</f>
        <v>0.017534490431686693</v>
      </c>
      <c r="H37" s="55">
        <f>'取引額表'!H37/'取引額表'!H$44</f>
        <v>0.019672131147540985</v>
      </c>
      <c r="I37" s="55">
        <f>'取引額表'!I37/'取引額表'!I$44</f>
        <v>0.024226612001490868</v>
      </c>
      <c r="J37" s="55">
        <f>'取引額表'!J37/'取引額表'!J$44</f>
        <v>0.027133307117577665</v>
      </c>
      <c r="K37" s="55">
        <f>'取引額表'!K37/'取引額表'!K$44</f>
        <v>0.020996802565537917</v>
      </c>
      <c r="L37" s="55">
        <f>'取引額表'!L37/'取引額表'!L$44</f>
        <v>0.022128105072808605</v>
      </c>
      <c r="M37" s="55">
        <f>'取引額表'!M37/'取引額表'!M$44</f>
        <v>0.010163101385132366</v>
      </c>
      <c r="N37" s="55">
        <f>'取引額表'!N37/'取引額表'!N$44</f>
        <v>0.026813445546538424</v>
      </c>
      <c r="O37" s="55">
        <f>'取引額表'!O37/'取引額表'!O$44</f>
        <v>0.022394611956388855</v>
      </c>
      <c r="P37" s="55">
        <f>'取引額表'!P37/'取引額表'!P$44</f>
        <v>0.022383254405114482</v>
      </c>
      <c r="Q37" s="55">
        <f>'取引額表'!Q37/'取引額表'!Q$44</f>
        <v>0.010562473164448262</v>
      </c>
      <c r="R37" s="55">
        <f>'取引額表'!R37/'取引額表'!R$44</f>
        <v>0.019469211479520757</v>
      </c>
      <c r="S37" s="55">
        <f>'取引額表'!S37/'取引額表'!S$44</f>
        <v>0.027059135952590605</v>
      </c>
      <c r="T37" s="61">
        <f>'取引額表'!T37/'取引額表'!T$44</f>
        <v>0.01656368962204855</v>
      </c>
      <c r="U37" s="55">
        <f>'取引額表'!U37/'取引額表'!U$44</f>
        <v>0.017786807478892542</v>
      </c>
      <c r="V37" s="55">
        <f>'取引額表'!V37/'取引額表'!V$44</f>
        <v>0.021943059150306168</v>
      </c>
      <c r="W37" s="61">
        <f>'取引額表'!W37/'取引額表'!W$44</f>
        <v>0.02229127543238953</v>
      </c>
      <c r="X37" s="55">
        <f>'取引額表'!X37/'取引額表'!X$44</f>
        <v>0.033635192050554714</v>
      </c>
      <c r="Y37" s="61">
        <f>'取引額表'!Y37/'取引額表'!Y$44</f>
        <v>0.0014482562630251977</v>
      </c>
      <c r="Z37" s="55">
        <f>'取引額表'!Z37/'取引額表'!Z$44</f>
        <v>0.015960573583113143</v>
      </c>
      <c r="AA37" s="61">
        <f>'取引額表'!AA37/'取引額表'!AA$44</f>
        <v>0.060269036599418124</v>
      </c>
      <c r="AB37" s="55">
        <f>'取引額表'!AB37/'取引額表'!AB$44</f>
        <v>0.01655893692913548</v>
      </c>
      <c r="AC37" s="61">
        <f>'取引額表'!AC37/'取引額表'!AC$44</f>
        <v>0.009385948842428268</v>
      </c>
      <c r="AD37" s="61">
        <f>'取引額表'!AD37/'取引額表'!AD$44</f>
        <v>0.015659250290933114</v>
      </c>
      <c r="AE37" s="61">
        <f>'取引額表'!AE37/'取引額表'!AE$44</f>
        <v>0.03217600057329177</v>
      </c>
      <c r="AF37" s="61">
        <f>'取引額表'!AF37/'取引額表'!AF$44</f>
        <v>0.026800523470507393</v>
      </c>
      <c r="AG37" s="61">
        <f>'取引額表'!AG37/'取引額表'!AG$44</f>
        <v>0.025525274867956724</v>
      </c>
      <c r="AH37" s="55">
        <f>'取引額表'!AH37/'取引額表'!AH$44</f>
        <v>0</v>
      </c>
      <c r="AI37" s="61">
        <f>'取引額表'!AI37/'取引額表'!AI$44</f>
        <v>0.022856999799719606</v>
      </c>
      <c r="AJ37" s="62">
        <f>'取引額表'!AJ37/'取引額表'!AJ$44</f>
        <v>0.01917343947148941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52" ht="13.5">
      <c r="B38" s="34">
        <v>36</v>
      </c>
      <c r="C38" s="39" t="s">
        <v>82</v>
      </c>
      <c r="D38" s="52">
        <f>'取引額表'!D38/'取引額表'!D$44</f>
        <v>0.05787243214458916</v>
      </c>
      <c r="E38" s="56">
        <f>'取引額表'!E38/'取引額表'!E$44</f>
        <v>0.16582420668351586</v>
      </c>
      <c r="F38" s="52">
        <f>'取引額表'!F38/'取引額表'!F$44</f>
        <v>0.12496949887358631</v>
      </c>
      <c r="G38" s="52">
        <f>'取引額表'!G38/'取引額表'!G$44</f>
        <v>0.22311229787865303</v>
      </c>
      <c r="H38" s="52">
        <f>'取引額表'!H38/'取引額表'!H$44</f>
        <v>0.19719754556278046</v>
      </c>
      <c r="I38" s="52">
        <f>'取引額表'!I38/'取引額表'!I$44</f>
        <v>0.07852921265412613</v>
      </c>
      <c r="J38" s="52">
        <f>'取引額表'!J38/'取引額表'!J$44</f>
        <v>0.08271070913619086</v>
      </c>
      <c r="K38" s="52">
        <f>'取引額表'!K38/'取引額表'!K$44</f>
        <v>0.18295587160924884</v>
      </c>
      <c r="L38" s="52">
        <f>'取引額表'!L38/'取引額表'!L$44</f>
        <v>0.27376986770724276</v>
      </c>
      <c r="M38" s="52">
        <f>'取引額表'!M38/'取引額表'!M$44</f>
        <v>0.14602628199874326</v>
      </c>
      <c r="N38" s="52">
        <f>'取引額表'!N38/'取引額表'!N$44</f>
        <v>0.2655670774471496</v>
      </c>
      <c r="O38" s="52">
        <f>'取引額表'!O38/'取引額表'!O$44</f>
        <v>0.18483242013699797</v>
      </c>
      <c r="P38" s="52">
        <f>'取引額表'!P38/'取引額表'!P$44</f>
        <v>0.09696508268162114</v>
      </c>
      <c r="Q38" s="52">
        <f>'取引額表'!Q38/'取引額表'!Q$44</f>
        <v>0.23269643623872907</v>
      </c>
      <c r="R38" s="52">
        <f>'取引額表'!R38/'取引額表'!R$44</f>
        <v>0.16648091390359432</v>
      </c>
      <c r="S38" s="52">
        <f>'取引額表'!S38/'取引額表'!S$44</f>
        <v>0.20572490810236627</v>
      </c>
      <c r="T38" s="56">
        <f>'取引額表'!T38/'取引額表'!T$44</f>
        <v>0.3455723823867747</v>
      </c>
      <c r="U38" s="52">
        <f>'取引額表'!U38/'取引額表'!U$44</f>
        <v>0.10771751943036216</v>
      </c>
      <c r="V38" s="52">
        <f>'取引額表'!V38/'取引額表'!V$44</f>
        <v>0.36445931443721985</v>
      </c>
      <c r="W38" s="56">
        <f>'取引額表'!W38/'取引額表'!W$44</f>
        <v>0.5010236936665872</v>
      </c>
      <c r="X38" s="52">
        <f>'取引額表'!X38/'取引額表'!X$44</f>
        <v>0.3401559622567193</v>
      </c>
      <c r="Y38" s="56">
        <f>'取引額表'!Y38/'取引額表'!Y$44</f>
        <v>0.014826865062593817</v>
      </c>
      <c r="Z38" s="52">
        <f>'取引額表'!Z38/'取引額表'!Z$44</f>
        <v>0.3092954903066829</v>
      </c>
      <c r="AA38" s="56">
        <f>'取引額表'!AA38/'取引額表'!AA$44</f>
        <v>0.2698196448920607</v>
      </c>
      <c r="AB38" s="52">
        <f>'取引額表'!AB38/'取引額表'!AB$44</f>
        <v>0.45793385703387557</v>
      </c>
      <c r="AC38" s="56">
        <f>'取引額表'!AC38/'取引額表'!AC$44</f>
        <v>0.6040841329089285</v>
      </c>
      <c r="AD38" s="56">
        <f>'取引額表'!AD38/'取引額表'!AD$44</f>
        <v>0.5273007211824186</v>
      </c>
      <c r="AE38" s="56">
        <f>'取引額表'!AE38/'取引額表'!AE$44</f>
        <v>0.6454548711885055</v>
      </c>
      <c r="AF38" s="56">
        <f>'取引額表'!AF38/'取引額表'!AF$44</f>
        <v>0.4128490866606154</v>
      </c>
      <c r="AG38" s="56">
        <f>'取引額表'!AG38/'取引額表'!AG$44</f>
        <v>0.2842744459747089</v>
      </c>
      <c r="AH38" s="52">
        <f>'取引額表'!AH38/'取引額表'!AH$44</f>
        <v>0</v>
      </c>
      <c r="AI38" s="56">
        <f>'取引額表'!AI38/'取引額表'!AI$44</f>
        <v>0.06561686360905267</v>
      </c>
      <c r="AJ38" s="57">
        <f>'取引額表'!AJ38/'取引額表'!AJ$44</f>
        <v>0.268170542573827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52" ht="13.5">
      <c r="B39" s="34">
        <v>37</v>
      </c>
      <c r="C39" s="39" t="s">
        <v>83</v>
      </c>
      <c r="D39" s="52">
        <f>'取引額表'!D39/'取引額表'!D$44</f>
        <v>0.3639864717088184</v>
      </c>
      <c r="E39" s="56">
        <f>'取引額表'!E39/'取引額表'!E$44</f>
        <v>0.1357296639520734</v>
      </c>
      <c r="F39" s="52">
        <f>'取引額表'!F39/'取引額表'!F$44</f>
        <v>0.12661797835696817</v>
      </c>
      <c r="G39" s="52">
        <f>'取引額表'!G39/'取引額表'!G$44</f>
        <v>0.15011125945705384</v>
      </c>
      <c r="H39" s="52">
        <f>'取引額表'!H39/'取引額表'!H$44</f>
        <v>0.13830936898983423</v>
      </c>
      <c r="I39" s="52">
        <f>'取引額表'!I39/'取引額表'!I$44</f>
        <v>0.14929982429050637</v>
      </c>
      <c r="J39" s="52">
        <f>'取引額表'!J39/'取引額表'!J$44</f>
        <v>0.16240660637042864</v>
      </c>
      <c r="K39" s="52">
        <f>'取引額表'!K39/'取引額表'!K$44</f>
        <v>0.11838097858572824</v>
      </c>
      <c r="L39" s="52">
        <f>'取引額表'!L39/'取引額表'!L$44</f>
        <v>0.1131150661463786</v>
      </c>
      <c r="M39" s="52">
        <f>'取引額表'!M39/'取引額表'!M$44</f>
        <v>0.09127667131109472</v>
      </c>
      <c r="N39" s="52">
        <f>'取引額表'!N39/'取引額表'!N$44</f>
        <v>0.1322763250175333</v>
      </c>
      <c r="O39" s="52">
        <f>'取引額表'!O39/'取引額表'!O$44</f>
        <v>0.14571131140921198</v>
      </c>
      <c r="P39" s="52">
        <f>'取引額表'!P39/'取引額表'!P$44</f>
        <v>0.10253605155220022</v>
      </c>
      <c r="Q39" s="52">
        <f>'取引額表'!Q39/'取引額表'!Q$44</f>
        <v>0.03701159295835122</v>
      </c>
      <c r="R39" s="52">
        <f>'取引額表'!R39/'取引額表'!R$44</f>
        <v>0.24958205628308722</v>
      </c>
      <c r="S39" s="52">
        <f>'取引額表'!S39/'取引額表'!S$44</f>
        <v>0.13336687771674563</v>
      </c>
      <c r="T39" s="56">
        <f>'取引額表'!T39/'取引額表'!T$44</f>
        <v>0.01955812767572311</v>
      </c>
      <c r="U39" s="52">
        <f>'取引額表'!U39/'取引額表'!U$44</f>
        <v>0.1395056877533614</v>
      </c>
      <c r="V39" s="52">
        <f>'取引額表'!V39/'取引額表'!V$44</f>
        <v>0.12572438608673694</v>
      </c>
      <c r="W39" s="56">
        <f>'取引額表'!W39/'取引額表'!W$44</f>
        <v>0.08992076749357597</v>
      </c>
      <c r="X39" s="52">
        <f>'取引額表'!X39/'取引額表'!X$44</f>
        <v>0.21519267246889565</v>
      </c>
      <c r="Y39" s="56">
        <f>'取引額表'!Y39/'取引額表'!Y$44</f>
        <v>0.4819596455688823</v>
      </c>
      <c r="Z39" s="52">
        <f>'取引額表'!Z39/'取引額表'!Z$44</f>
        <v>0.022275331769735476</v>
      </c>
      <c r="AA39" s="56">
        <f>'取引額表'!AA39/'取引額表'!AA$44</f>
        <v>0.0655020722057054</v>
      </c>
      <c r="AB39" s="52">
        <f>'取引額表'!AB39/'取引額表'!AB$44</f>
        <v>0</v>
      </c>
      <c r="AC39" s="56">
        <f>'取引額表'!AC39/'取引額表'!AC$44</f>
        <v>0.0026363095101788452</v>
      </c>
      <c r="AD39" s="56">
        <f>'取引額表'!AD39/'取引額表'!AD$44</f>
        <v>0.044371100736109156</v>
      </c>
      <c r="AE39" s="56">
        <f>'取引額表'!AE39/'取引額表'!AE$44</f>
        <v>0.04991221469776774</v>
      </c>
      <c r="AF39" s="56">
        <f>'取引額表'!AF39/'取引額表'!AF$44</f>
        <v>0.06520051180542645</v>
      </c>
      <c r="AG39" s="56">
        <f>'取引額表'!AG39/'取引額表'!AG$44</f>
        <v>0.13422274158470476</v>
      </c>
      <c r="AH39" s="52">
        <f>'取引額表'!AH39/'取引額表'!AH$44</f>
        <v>0</v>
      </c>
      <c r="AI39" s="56">
        <f>'取引額表'!AI39/'取引額表'!AI$44</f>
        <v>0.10597336270779091</v>
      </c>
      <c r="AJ39" s="57">
        <f>'取引額表'!AJ39/'取引額表'!AJ$44</f>
        <v>0.12404676812206154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 ht="13.5">
      <c r="B40" s="34">
        <v>38</v>
      </c>
      <c r="C40" s="39" t="s">
        <v>84</v>
      </c>
      <c r="D40" s="52">
        <f>'取引額表'!D40/'取引額表'!D$44</f>
        <v>0.122610440366798</v>
      </c>
      <c r="E40" s="56">
        <f>'取引額表'!E40/'取引額表'!E$44</f>
        <v>0.06725638865487223</v>
      </c>
      <c r="F40" s="52">
        <f>'取引額表'!F40/'取引額表'!F$44</f>
        <v>0.02463923551409294</v>
      </c>
      <c r="G40" s="52">
        <f>'取引額表'!G40/'取引額表'!G$44</f>
        <v>0.018943776887702123</v>
      </c>
      <c r="H40" s="52">
        <f>'取引額表'!H40/'取引額表'!H$44</f>
        <v>0.02222731019324114</v>
      </c>
      <c r="I40" s="52">
        <f>'取引額表'!I40/'取引額表'!I$44</f>
        <v>0.0687853225524276</v>
      </c>
      <c r="J40" s="52">
        <f>'取引額表'!J40/'取引額表'!J$44</f>
        <v>0.003408048236990431</v>
      </c>
      <c r="K40" s="52">
        <f>'取引額表'!K40/'取引額表'!K$44</f>
        <v>0.08302892871713616</v>
      </c>
      <c r="L40" s="52">
        <f>'取引額表'!L40/'取引額表'!L$44</f>
        <v>0.04734938612353669</v>
      </c>
      <c r="M40" s="52">
        <f>'取引額表'!M40/'取引額表'!M$44</f>
        <v>0.05567849629811764</v>
      </c>
      <c r="N40" s="52">
        <f>'取引額表'!N40/'取引額表'!N$44</f>
        <v>0.044947901011922656</v>
      </c>
      <c r="O40" s="52">
        <f>'取引額表'!O40/'取引額表'!O$44</f>
        <v>0.043714875282942676</v>
      </c>
      <c r="P40" s="52">
        <f>'取引額表'!P40/'取引額表'!P$44</f>
        <v>0.05192836175899051</v>
      </c>
      <c r="Q40" s="52">
        <f>'取引額表'!Q40/'取引額表'!Q$44</f>
        <v>0.06252683555173895</v>
      </c>
      <c r="R40" s="52">
        <f>'取引額表'!R40/'取引額表'!R$44</f>
        <v>0.016473948174979103</v>
      </c>
      <c r="S40" s="52">
        <f>'取引額表'!S40/'取引額表'!S$44</f>
        <v>0.03788651748733932</v>
      </c>
      <c r="T40" s="56">
        <f>'取引額表'!T40/'取引額表'!T$44</f>
        <v>0.05450351624112045</v>
      </c>
      <c r="U40" s="52">
        <f>'取引額表'!U40/'取引額表'!U$44</f>
        <v>0.17026843129174773</v>
      </c>
      <c r="V40" s="52">
        <f>'取引額表'!V40/'取引額表'!V$44</f>
        <v>0.1345874629126949</v>
      </c>
      <c r="W40" s="56">
        <f>'取引額表'!W40/'取引額表'!W$44</f>
        <v>0.052012976008908904</v>
      </c>
      <c r="X40" s="52">
        <f>'取引額表'!X40/'取引額表'!X$44</f>
        <v>0.09206057444140013</v>
      </c>
      <c r="Y40" s="56">
        <f>'取引額表'!Y40/'取引額表'!Y$44</f>
        <v>0.3356620808254514</v>
      </c>
      <c r="Z40" s="52">
        <f>'取引額表'!Z40/'取引額表'!Z$44</f>
        <v>0.04006472107591367</v>
      </c>
      <c r="AA40" s="56">
        <f>'取引額表'!AA40/'取引額表'!AA$44</f>
        <v>0.17933014597750177</v>
      </c>
      <c r="AB40" s="52">
        <f>'取引額表'!AB40/'取引額表'!AB$44</f>
        <v>0.26707181295231025</v>
      </c>
      <c r="AC40" s="56">
        <f>'取引額表'!AC40/'取引額表'!AC$44</f>
        <v>0.18327932858549542</v>
      </c>
      <c r="AD40" s="56">
        <f>'取引額表'!AD40/'取引額表'!AD$44</f>
        <v>0.056356715786680375</v>
      </c>
      <c r="AE40" s="56">
        <f>'取引額表'!AE40/'取引額表'!AE$44</f>
        <v>0.04231609874950733</v>
      </c>
      <c r="AF40" s="56">
        <f>'取引額表'!AF40/'取引額表'!AF$44</f>
        <v>0.09092201528854671</v>
      </c>
      <c r="AG40" s="56">
        <f>'取引額表'!AG40/'取引額表'!AG$44</f>
        <v>0.07617934699442148</v>
      </c>
      <c r="AH40" s="52">
        <f>'取引額表'!AH40/'取引額表'!AH$44</f>
        <v>0</v>
      </c>
      <c r="AI40" s="56">
        <f>'取引額表'!AI40/'取引額表'!AI$44</f>
        <v>0.10291908672140998</v>
      </c>
      <c r="AJ40" s="57">
        <f>'取引額表'!AJ40/'取引額表'!AJ$44</f>
        <v>0.09689975617404119</v>
      </c>
      <c r="AL40">
        <v>1</v>
      </c>
      <c r="AM40" s="1">
        <v>561510000</v>
      </c>
      <c r="AN40" s="1">
        <v>25</v>
      </c>
      <c r="AO40" s="1">
        <f>AM40*AN40*AL40</f>
        <v>14037750000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52" ht="13.5">
      <c r="B41" s="34">
        <v>39</v>
      </c>
      <c r="C41" s="39" t="s">
        <v>85</v>
      </c>
      <c r="D41" s="52">
        <f>'取引額表'!D41/'取引額表'!D$44</f>
        <v>0.05015737573972937</v>
      </c>
      <c r="E41" s="56">
        <f>'取引額表'!E41/'取引額表'!E$44</f>
        <v>0.04984554900308902</v>
      </c>
      <c r="F41" s="52">
        <f>'取引額表'!F41/'取引額表'!F$44</f>
        <v>0.03310010611554678</v>
      </c>
      <c r="G41" s="52">
        <f>'取引額表'!G41/'取引額表'!G$44</f>
        <v>0.030040053404539385</v>
      </c>
      <c r="H41" s="52">
        <f>'取引額表'!H41/'取引額表'!H$44</f>
        <v>0.034957413682571666</v>
      </c>
      <c r="I41" s="52">
        <f>'取引額表'!I41/'取引額表'!I$44</f>
        <v>0.026379243460336054</v>
      </c>
      <c r="J41" s="52">
        <f>'取引額表'!J41/'取引額表'!J$44</f>
        <v>0.085070127146415</v>
      </c>
      <c r="K41" s="52">
        <f>'取引額表'!K41/'取引額表'!K$44</f>
        <v>0.02908052411358957</v>
      </c>
      <c r="L41" s="52">
        <f>'取引額表'!L41/'取引額表'!L$44</f>
        <v>0.03554773008470544</v>
      </c>
      <c r="M41" s="52">
        <f>'取引額表'!M41/'取引額表'!M$44</f>
        <v>0.025052591317651557</v>
      </c>
      <c r="N41" s="52">
        <f>'取引額表'!N41/'取引額表'!N$44</f>
        <v>0.0352294359282637</v>
      </c>
      <c r="O41" s="52">
        <f>'取引額表'!O41/'取引額表'!O$44</f>
        <v>0.019178975367779173</v>
      </c>
      <c r="P41" s="52">
        <f>'取引額表'!P41/'取引額表'!P$44</f>
        <v>0.014580776995339868</v>
      </c>
      <c r="Q41" s="52">
        <f>'取引額表'!Q41/'取引額表'!Q$44</f>
        <v>0.016423357664233577</v>
      </c>
      <c r="R41" s="52">
        <f>'取引額表'!R41/'取引額表'!R$44</f>
        <v>0.022481889105600446</v>
      </c>
      <c r="S41" s="52">
        <f>'取引額表'!S41/'取引額表'!S$44</f>
        <v>0.029784617104840174</v>
      </c>
      <c r="T41" s="56">
        <f>'取引額表'!T41/'取引額表'!T$44</f>
        <v>0.041931620079930745</v>
      </c>
      <c r="U41" s="52">
        <f>'取引額表'!U41/'取引額表'!U$44</f>
        <v>0.07334183062282576</v>
      </c>
      <c r="V41" s="52">
        <f>'取引額表'!V41/'取引額表'!V$44</f>
        <v>0.05295120257559498</v>
      </c>
      <c r="W41" s="56">
        <f>'取引額表'!W41/'取引額表'!W$44</f>
        <v>0.049064669080647</v>
      </c>
      <c r="X41" s="52">
        <f>'取引額表'!X41/'取引額表'!X$44</f>
        <v>0.03709372592241966</v>
      </c>
      <c r="Y41" s="56">
        <f>'取引額表'!Y41/'取引額表'!Y$44</f>
        <v>0.056786219158517566</v>
      </c>
      <c r="Z41" s="52">
        <f>'取引額表'!Z41/'取引額表'!Z$44</f>
        <v>0.02288097853516611</v>
      </c>
      <c r="AA41" s="56">
        <f>'取引額表'!AA41/'取引額表'!AA$44</f>
        <v>0.03359456069875668</v>
      </c>
      <c r="AB41" s="52">
        <f>'取引額表'!AB41/'取引額表'!AB$44</f>
        <v>0.0015205872043875385</v>
      </c>
      <c r="AC41" s="56">
        <f>'取引額表'!AC41/'取引額表'!AC$44</f>
        <v>0.01718610455929836</v>
      </c>
      <c r="AD41" s="56">
        <f>'取引額表'!AD41/'取引額表'!AD$44</f>
        <v>0.01259926969568811</v>
      </c>
      <c r="AE41" s="56">
        <f>'取引額表'!AE41/'取引額表'!AE$44</f>
        <v>0.017897452434698483</v>
      </c>
      <c r="AF41" s="56">
        <f>'取引額表'!AF41/'取引額表'!AF$44</f>
        <v>0.03594667599873142</v>
      </c>
      <c r="AG41" s="56">
        <f>'取引額表'!AG41/'取引額表'!AG$44</f>
        <v>0.03854411566944433</v>
      </c>
      <c r="AH41" s="52">
        <f>'取引額表'!AH41/'取引額表'!AH$44</f>
        <v>0</v>
      </c>
      <c r="AI41" s="56">
        <f>'取引額表'!AI41/'取引額表'!AI$44</f>
        <v>0.01419487282195073</v>
      </c>
      <c r="AJ41" s="57">
        <f>'取引額表'!AJ41/'取引額表'!AJ$44</f>
        <v>0.031144890248407355</v>
      </c>
      <c r="AL41">
        <v>1</v>
      </c>
      <c r="AM41" s="1">
        <v>335670000</v>
      </c>
      <c r="AN41" s="1">
        <v>15</v>
      </c>
      <c r="AO41" s="1">
        <f>AM41*AN41*AL41</f>
        <v>5035050000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52" ht="13.5">
      <c r="B42" s="34">
        <v>40</v>
      </c>
      <c r="C42" s="50" t="s">
        <v>86</v>
      </c>
      <c r="D42" s="52">
        <f>'取引額表'!D42/'取引額表'!D$44</f>
        <v>-0.0076580017560153035</v>
      </c>
      <c r="E42" s="56">
        <f>'取引額表'!E42/'取引額表'!E$44</f>
        <v>-0.001170083309931667</v>
      </c>
      <c r="F42" s="52">
        <f>'取引額表'!F42/'取引額表'!F$44</f>
        <v>-0.023461750168820187</v>
      </c>
      <c r="G42" s="52">
        <f>'取引額表'!G42/'取引額表'!G$44</f>
        <v>-0.000704643228007714</v>
      </c>
      <c r="H42" s="52">
        <f>'取引額表'!H42/'取引額表'!H$44</f>
        <v>-0.0007143511310559575</v>
      </c>
      <c r="I42" s="52">
        <f>'取引額表'!I42/'取引額表'!I$44</f>
        <v>-0.00019776826123666015</v>
      </c>
      <c r="J42" s="52">
        <f>'取引額表'!J42/'取引額表'!J$44</f>
        <v>-0.00039323633503735744</v>
      </c>
      <c r="K42" s="52">
        <f>'取引額表'!K42/'取引額表'!K$44</f>
        <v>-0.0003605415713919751</v>
      </c>
      <c r="L42" s="52">
        <f>'取引額表'!L42/'取引額表'!L$44</f>
        <v>-0.00042828590463500523</v>
      </c>
      <c r="M42" s="52">
        <f>'取引額表'!M42/'取引額表'!M$44</f>
        <v>-0.00021856132011037347</v>
      </c>
      <c r="N42" s="52">
        <f>'取引額表'!N42/'取引額表'!N$44</f>
        <v>-0.0005009518084360284</v>
      </c>
      <c r="O42" s="52">
        <f>'取引額表'!O42/'取引額表'!O$44</f>
        <v>-0.0003852836465615287</v>
      </c>
      <c r="P42" s="52">
        <f>'取引額表'!P42/'取引額表'!P$44</f>
        <v>-0.00023818088935101457</v>
      </c>
      <c r="Q42" s="52">
        <f>'取引額表'!Q42/'取引額表'!Q$44</f>
        <v>-0.00034349506225848003</v>
      </c>
      <c r="R42" s="52">
        <f>'取引額表'!R42/'取引額表'!R$44</f>
        <v>-0.0005920869322931178</v>
      </c>
      <c r="S42" s="52">
        <f>'取引額表'!S42/'取引額表'!S$44</f>
        <v>-0.0004752120983409507</v>
      </c>
      <c r="T42" s="56">
        <f>'取引額表'!T42/'取引額表'!T$44</f>
        <v>-0.0036834552850349253</v>
      </c>
      <c r="U42" s="52">
        <f>'取引額表'!U42/'取引額表'!U$44</f>
        <v>-0.001744180474762092</v>
      </c>
      <c r="V42" s="52">
        <f>'取引額表'!V42/'取引額表'!V$44</f>
        <v>-0.027409885739536646</v>
      </c>
      <c r="W42" s="56">
        <f>'取引額表'!W42/'取引額表'!W$44</f>
        <v>-0.0019661143562661465</v>
      </c>
      <c r="X42" s="52">
        <f>'取引額表'!X42/'取引額表'!X$44</f>
        <v>-0.037764011208275605</v>
      </c>
      <c r="Y42" s="56">
        <f>'取引額表'!Y42/'取引額表'!Y$44</f>
        <v>-0.0013134500196744247</v>
      </c>
      <c r="Z42" s="52">
        <f>'取引額表'!Z42/'取引額表'!Z$44</f>
        <v>-0.002588843036546626</v>
      </c>
      <c r="AA42" s="56">
        <f>'取引額表'!AA42/'取引額表'!AA$44</f>
        <v>-0.0003628747318228407</v>
      </c>
      <c r="AB42" s="52">
        <f>'取引額表'!AB42/'取引額表'!AB$44</f>
        <v>0</v>
      </c>
      <c r="AC42" s="56">
        <f>'取引額表'!AC42/'取引額表'!AC$44</f>
        <v>-0.0006755364217179235</v>
      </c>
      <c r="AD42" s="56">
        <f>'取引額表'!AD42/'取引額表'!AD$44</f>
        <v>-0.04534410269593412</v>
      </c>
      <c r="AE42" s="56">
        <f>'取引額表'!AE42/'取引額表'!AE$44</f>
        <v>-0.036404027374682</v>
      </c>
      <c r="AF42" s="56">
        <f>'取引額表'!AF42/'取引額表'!AF$44</f>
        <v>-0.0014107457267527697</v>
      </c>
      <c r="AG42" s="56">
        <f>'取引額表'!AG42/'取引額表'!AG$44</f>
        <v>-0.00044516784218799995</v>
      </c>
      <c r="AH42" s="52">
        <f>'取引額表'!AH42/'取引額表'!AH$44</f>
        <v>0</v>
      </c>
      <c r="AI42" s="56">
        <f>'取引額表'!AI42/'取引額表'!AI$44</f>
        <v>-0.0005257360304426196</v>
      </c>
      <c r="AJ42" s="57">
        <f>'取引額表'!AJ42/'取引額表'!AJ$44</f>
        <v>-0.006233614282388448</v>
      </c>
      <c r="AM42" s="1"/>
      <c r="AN42" s="1"/>
      <c r="AO42" s="1">
        <v>13545430000</v>
      </c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2:52" ht="13.5">
      <c r="B43" s="42">
        <v>52</v>
      </c>
      <c r="C43" s="51" t="s">
        <v>87</v>
      </c>
      <c r="D43" s="54">
        <f>'取引額表'!D43/'取引額表'!D$44</f>
        <v>0.5885884362905603</v>
      </c>
      <c r="E43" s="59">
        <f>'取引額表'!E43/'取引額表'!E$44</f>
        <v>0.46845455396424224</v>
      </c>
      <c r="F43" s="54">
        <f>'取引額表'!F43/'取引額表'!F$44</f>
        <v>0.30196966343780324</v>
      </c>
      <c r="G43" s="54">
        <f>'取引額表'!G43/'取引額表'!G$44</f>
        <v>0.4390372348316274</v>
      </c>
      <c r="H43" s="54">
        <f>'取引額表'!H43/'取引額表'!H$44</f>
        <v>0.41164941844491254</v>
      </c>
      <c r="I43" s="54">
        <f>'取引額表'!I43/'取引額表'!I$44</f>
        <v>0.34702244669765037</v>
      </c>
      <c r="J43" s="54">
        <f>'取引額表'!J43/'取引額表'!J$44</f>
        <v>0.3603355616725652</v>
      </c>
      <c r="K43" s="54">
        <f>'取引額表'!K43/'取引額表'!K$44</f>
        <v>0.43408256401984874</v>
      </c>
      <c r="L43" s="54">
        <f>'取引額表'!L43/'取引額表'!L$44</f>
        <v>0.4914818692300371</v>
      </c>
      <c r="M43" s="54">
        <f>'取引額表'!M43/'取引額表'!M$44</f>
        <v>0.3279785809906292</v>
      </c>
      <c r="N43" s="54">
        <f>'取引額表'!N43/'取引額表'!N$44</f>
        <v>0.5043332331429716</v>
      </c>
      <c r="O43" s="54">
        <f>'取引額表'!O43/'取引額表'!O$44</f>
        <v>0.41544691050675914</v>
      </c>
      <c r="P43" s="54">
        <f>'取引額表'!P43/'取引額表'!P$44</f>
        <v>0.2881553465039152</v>
      </c>
      <c r="Q43" s="54">
        <f>'取引額表'!Q43/'取引額表'!Q$44</f>
        <v>0.3588772005152426</v>
      </c>
      <c r="R43" s="54">
        <f>'取引額表'!R43/'取引額表'!R$44</f>
        <v>0.4738959320144887</v>
      </c>
      <c r="S43" s="54">
        <f>'取引額表'!S43/'取引額表'!S$44</f>
        <v>0.43334684426554104</v>
      </c>
      <c r="T43" s="59">
        <f>'取引額表'!T43/'取引額表'!T$44</f>
        <v>0.4744458807205626</v>
      </c>
      <c r="U43" s="54">
        <f>'取引額表'!U43/'取引額表'!U$44</f>
        <v>0.5068760961024275</v>
      </c>
      <c r="V43" s="54">
        <f>'取引額表'!V43/'取引額表'!V$44</f>
        <v>0.6722555394230162</v>
      </c>
      <c r="W43" s="59">
        <f>'取引額表'!W43/'取引額表'!W$44</f>
        <v>0.7123472673258424</v>
      </c>
      <c r="X43" s="54">
        <f>'取引額表'!X43/'取引額表'!X$44</f>
        <v>0.6803741159317138</v>
      </c>
      <c r="Y43" s="59">
        <f>'取引額表'!Y43/'取引額表'!Y$44</f>
        <v>0.8893696168587959</v>
      </c>
      <c r="Z43" s="54">
        <f>'取引額表'!Z43/'取引額表'!Z$44</f>
        <v>0.40788825223406466</v>
      </c>
      <c r="AA43" s="59">
        <f>'取引額表'!AA43/'取引額表'!AA$44</f>
        <v>0.6081525856416198</v>
      </c>
      <c r="AB43" s="54">
        <f>'取引額表'!AB43/'取引額表'!AB$44</f>
        <v>0.7430851941197089</v>
      </c>
      <c r="AC43" s="59">
        <f>'取引額表'!AC43/'取引額表'!AC$44</f>
        <v>0.8158962879846116</v>
      </c>
      <c r="AD43" s="59">
        <f>'取引額表'!AD43/'取引額表'!AD$44</f>
        <v>0.6109429549958951</v>
      </c>
      <c r="AE43" s="59">
        <f>'取引額表'!AE43/'取引額表'!AE$44</f>
        <v>0.7513526102690888</v>
      </c>
      <c r="AF43" s="59">
        <f>'取引額表'!AF43/'取引額表'!AF$44</f>
        <v>0.6303080674970746</v>
      </c>
      <c r="AG43" s="59">
        <f>'取引額表'!AG43/'取引額表'!AG$44</f>
        <v>0.5583007572490483</v>
      </c>
      <c r="AH43" s="54">
        <f>'取引額表'!AH43/'取引額表'!AH$44</f>
        <v>0</v>
      </c>
      <c r="AI43" s="59">
        <f>'取引額表'!AI43/'取引額表'!AI$44</f>
        <v>0.31103544962948126</v>
      </c>
      <c r="AJ43" s="60">
        <f>'取引額表'!AJ43/'取引額表'!AJ$44</f>
        <v>0.5332017823074381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2:52" ht="13.5">
      <c r="B44" s="42">
        <v>55</v>
      </c>
      <c r="C44" s="51" t="s">
        <v>80</v>
      </c>
      <c r="D44" s="54">
        <f>'取引額表'!D44/'取引額表'!D$44</f>
        <v>1</v>
      </c>
      <c r="E44" s="59">
        <f>'取引額表'!E44/'取引額表'!E$44</f>
        <v>1</v>
      </c>
      <c r="F44" s="54">
        <f>'取引額表'!F44/'取引額表'!F$44</f>
        <v>1</v>
      </c>
      <c r="G44" s="54">
        <f>'取引額表'!G44/'取引額表'!G$44</f>
        <v>1</v>
      </c>
      <c r="H44" s="54">
        <f>'取引額表'!H44/'取引額表'!H$44</f>
        <v>1</v>
      </c>
      <c r="I44" s="54">
        <f>'取引額表'!I44/'取引額表'!I$44</f>
        <v>1</v>
      </c>
      <c r="J44" s="54">
        <f>'取引額表'!J44/'取引額表'!J$44</f>
        <v>1</v>
      </c>
      <c r="K44" s="54">
        <f>'取引額表'!K44/'取引額表'!K$44</f>
        <v>1</v>
      </c>
      <c r="L44" s="54">
        <f>'取引額表'!L44/'取引額表'!L$44</f>
        <v>1</v>
      </c>
      <c r="M44" s="54">
        <f>'取引額表'!M44/'取引額表'!M$44</f>
        <v>1</v>
      </c>
      <c r="N44" s="54">
        <f>'取引額表'!N44/'取引額表'!N$44</f>
        <v>1</v>
      </c>
      <c r="O44" s="54">
        <f>'取引額表'!O44/'取引額表'!O$44</f>
        <v>1</v>
      </c>
      <c r="P44" s="54">
        <f>'取引額表'!P44/'取引額表'!P$44</f>
        <v>1</v>
      </c>
      <c r="Q44" s="54">
        <f>'取引額表'!Q44/'取引額表'!Q$44</f>
        <v>1</v>
      </c>
      <c r="R44" s="54">
        <f>'取引額表'!R44/'取引額表'!R$44</f>
        <v>1</v>
      </c>
      <c r="S44" s="54">
        <f>'取引額表'!S44/'取引額表'!S$44</f>
        <v>1</v>
      </c>
      <c r="T44" s="59">
        <f>'取引額表'!T44/'取引額表'!T$44</f>
        <v>1</v>
      </c>
      <c r="U44" s="54">
        <f>'取引額表'!U44/'取引額表'!U$44</f>
        <v>1</v>
      </c>
      <c r="V44" s="54">
        <f>'取引額表'!V44/'取引額表'!V$44</f>
        <v>1</v>
      </c>
      <c r="W44" s="59">
        <f>'取引額表'!W44/'取引額表'!W$44</f>
        <v>1</v>
      </c>
      <c r="X44" s="54">
        <f>'取引額表'!X44/'取引額表'!X$44</f>
        <v>1</v>
      </c>
      <c r="Y44" s="59">
        <f>'取引額表'!Y44/'取引額表'!Y$44</f>
        <v>1</v>
      </c>
      <c r="Z44" s="54">
        <f>'取引額表'!Z44/'取引額表'!Z$44</f>
        <v>1</v>
      </c>
      <c r="AA44" s="59">
        <f>'取引額表'!AA44/'取引額表'!AA$44</f>
        <v>1</v>
      </c>
      <c r="AB44" s="54">
        <f>'取引額表'!AB44/'取引額表'!AB$44</f>
        <v>1</v>
      </c>
      <c r="AC44" s="59">
        <f>'取引額表'!AC44/'取引額表'!AC$44</f>
        <v>1</v>
      </c>
      <c r="AD44" s="59">
        <f>'取引額表'!AD44/'取引額表'!AD$44</f>
        <v>1</v>
      </c>
      <c r="AE44" s="59">
        <f>'取引額表'!AE44/'取引額表'!AE$44</f>
        <v>1</v>
      </c>
      <c r="AF44" s="59">
        <f>'取引額表'!AF44/'取引額表'!AF$44</f>
        <v>1</v>
      </c>
      <c r="AG44" s="59">
        <f>'取引額表'!AG44/'取引額表'!AG$44</f>
        <v>1</v>
      </c>
      <c r="AH44" s="54">
        <f>'取引額表'!AH44/'取引額表'!AH$44</f>
        <v>1</v>
      </c>
      <c r="AI44" s="59">
        <f>'取引額表'!AI44/'取引額表'!AI$44</f>
        <v>1</v>
      </c>
      <c r="AJ44" s="60">
        <f>'取引額表'!AJ44/'取引額表'!AJ$44</f>
        <v>1</v>
      </c>
      <c r="AM44" s="1"/>
      <c r="AN44" s="1"/>
      <c r="AO44" s="1">
        <v>18530000000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40:41" ht="13.5">
      <c r="AN45" t="s">
        <v>122</v>
      </c>
      <c r="AO45">
        <v>0.731</v>
      </c>
    </row>
    <row r="46" ht="13.5">
      <c r="AO46" s="90">
        <f>AO44*AO45</f>
        <v>13545430000</v>
      </c>
    </row>
    <row r="48" spans="40:41" ht="13.5">
      <c r="AN48" s="1"/>
      <c r="AO48" s="1">
        <v>18520000000</v>
      </c>
    </row>
    <row r="49" spans="40:41" ht="13.5">
      <c r="AN49" t="s">
        <v>123</v>
      </c>
      <c r="AO49">
        <v>0.4</v>
      </c>
    </row>
    <row r="50" ht="13.5">
      <c r="AO50" s="90">
        <f>AO48*AO49</f>
        <v>7408000000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37"/>
  <sheetViews>
    <sheetView workbookViewId="0" topLeftCell="A1">
      <selection activeCell="D4" sqref="D4:AK37"/>
    </sheetView>
  </sheetViews>
  <sheetFormatPr defaultColWidth="9.00390625" defaultRowHeight="13.5"/>
  <cols>
    <col min="2" max="2" width="3.50390625" style="0" bestFit="1" customWidth="1"/>
    <col min="3" max="3" width="24.75390625" style="0" bestFit="1" customWidth="1"/>
    <col min="4" max="4" width="9.625" style="0" bestFit="1" customWidth="1"/>
    <col min="5" max="37" width="9.50390625" style="0" bestFit="1" customWidth="1"/>
  </cols>
  <sheetData>
    <row r="2" spans="1:35" ht="13.5">
      <c r="A2" s="3"/>
      <c r="C2" s="3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</row>
    <row r="3" spans="2:37" ht="14.25" thickBot="1">
      <c r="B3" s="5"/>
      <c r="C3" s="5"/>
      <c r="D3" s="4" t="s">
        <v>34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4" t="s">
        <v>43</v>
      </c>
      <c r="N3" s="4" t="s">
        <v>44</v>
      </c>
      <c r="O3" s="4" t="s">
        <v>45</v>
      </c>
      <c r="P3" s="4" t="s">
        <v>46</v>
      </c>
      <c r="Q3" s="4" t="s">
        <v>47</v>
      </c>
      <c r="R3" s="4" t="s">
        <v>48</v>
      </c>
      <c r="S3" s="4" t="s">
        <v>49</v>
      </c>
      <c r="T3" s="4" t="s">
        <v>50</v>
      </c>
      <c r="U3" s="4" t="s">
        <v>51</v>
      </c>
      <c r="V3" s="4" t="s">
        <v>52</v>
      </c>
      <c r="W3" s="4" t="s">
        <v>53</v>
      </c>
      <c r="X3" s="4" t="s">
        <v>54</v>
      </c>
      <c r="Y3" s="4" t="s">
        <v>55</v>
      </c>
      <c r="Z3" s="4" t="s">
        <v>56</v>
      </c>
      <c r="AA3" s="4" t="s">
        <v>57</v>
      </c>
      <c r="AB3" s="4" t="s">
        <v>58</v>
      </c>
      <c r="AC3" s="4" t="s">
        <v>59</v>
      </c>
      <c r="AD3" s="4" t="s">
        <v>60</v>
      </c>
      <c r="AE3" s="4" t="s">
        <v>61</v>
      </c>
      <c r="AF3" s="4" t="s">
        <v>62</v>
      </c>
      <c r="AG3" s="4" t="s">
        <v>63</v>
      </c>
      <c r="AH3" s="4" t="s">
        <v>64</v>
      </c>
      <c r="AI3" s="4" t="s">
        <v>65</v>
      </c>
      <c r="AJ3" s="21" t="s">
        <v>92</v>
      </c>
      <c r="AK3" s="21" t="s">
        <v>93</v>
      </c>
    </row>
    <row r="4" spans="2:37" ht="13.5">
      <c r="B4" s="4" t="s">
        <v>1</v>
      </c>
      <c r="C4" s="4" t="s">
        <v>34</v>
      </c>
      <c r="D4" s="6">
        <v>1.085827324341618</v>
      </c>
      <c r="E4" s="7">
        <v>0.0002675247871749413</v>
      </c>
      <c r="F4" s="8">
        <v>0.1797609973326274</v>
      </c>
      <c r="G4" s="8">
        <v>0.0035712066336868243</v>
      </c>
      <c r="H4" s="8">
        <v>0.06553084716627487</v>
      </c>
      <c r="I4" s="8">
        <v>0.004737849823840649</v>
      </c>
      <c r="J4" s="8">
        <v>0.0007487312047365328</v>
      </c>
      <c r="K4" s="8">
        <v>0.0007875002795948831</v>
      </c>
      <c r="L4" s="8">
        <v>0.00018657518329189354</v>
      </c>
      <c r="M4" s="8">
        <v>0.0003954513343952925</v>
      </c>
      <c r="N4" s="8">
        <v>0.00018369502666715782</v>
      </c>
      <c r="O4" s="8">
        <v>0.00016000649127948858</v>
      </c>
      <c r="P4" s="8">
        <v>0.0002912219338132431</v>
      </c>
      <c r="Q4" s="8">
        <v>0.00013646582835795997</v>
      </c>
      <c r="R4" s="8">
        <v>0.0002673895309904055</v>
      </c>
      <c r="S4" s="8">
        <v>0.0075556742521761845</v>
      </c>
      <c r="T4" s="7">
        <v>0.002409772855336903</v>
      </c>
      <c r="U4" s="8">
        <v>0.00028233666361920137</v>
      </c>
      <c r="V4" s="8">
        <v>0.00023328542142927485</v>
      </c>
      <c r="W4" s="7">
        <v>0.0004594472518917331</v>
      </c>
      <c r="X4" s="8">
        <v>0.00030019896764546663</v>
      </c>
      <c r="Y4" s="7">
        <v>0.00012161760110440887</v>
      </c>
      <c r="Z4" s="8">
        <v>0.00018583204551590724</v>
      </c>
      <c r="AA4" s="7">
        <v>0.000732102306096453</v>
      </c>
      <c r="AB4" s="8">
        <v>0.0002452648392804423</v>
      </c>
      <c r="AC4" s="7">
        <v>0.0007724142983493031</v>
      </c>
      <c r="AD4" s="7">
        <v>0.004926097509737941</v>
      </c>
      <c r="AE4" s="7">
        <v>0.0017386226166335862</v>
      </c>
      <c r="AF4" s="7">
        <v>0.00030449753421746414</v>
      </c>
      <c r="AG4" s="7">
        <v>0.021249296635041465</v>
      </c>
      <c r="AH4" s="8">
        <v>0.006781652839971073</v>
      </c>
      <c r="AI4" s="9">
        <v>0.0006168768838266161</v>
      </c>
      <c r="AJ4" s="22">
        <f>SUM(D4:AI4)</f>
        <v>1.391767777420223</v>
      </c>
      <c r="AK4" s="23">
        <f>AJ4/AVERAGE(AJ$4:AJ$35)</f>
        <v>1.0749011348151658</v>
      </c>
    </row>
    <row r="5" spans="2:37" ht="13.5">
      <c r="B5" s="4" t="s">
        <v>2</v>
      </c>
      <c r="C5" s="4" t="s">
        <v>35</v>
      </c>
      <c r="D5" s="10">
        <v>0.0005980717891852927</v>
      </c>
      <c r="E5" s="11">
        <v>1.002346822248422</v>
      </c>
      <c r="F5" s="12">
        <v>0.0010142804495438418</v>
      </c>
      <c r="G5" s="12">
        <v>0.0007530457968276574</v>
      </c>
      <c r="H5" s="12">
        <v>0.0014615229046748479</v>
      </c>
      <c r="I5" s="12">
        <v>0.0034999371262822124</v>
      </c>
      <c r="J5" s="12">
        <v>0.07644294903344703</v>
      </c>
      <c r="K5" s="12">
        <v>0.04056179404631566</v>
      </c>
      <c r="L5" s="12">
        <v>0.0032609250874614084</v>
      </c>
      <c r="M5" s="12">
        <v>0.013717922802137359</v>
      </c>
      <c r="N5" s="12">
        <v>0.0014577185842837364</v>
      </c>
      <c r="O5" s="12">
        <v>0.0008800893721622087</v>
      </c>
      <c r="P5" s="12">
        <v>0.0011484432701108177</v>
      </c>
      <c r="Q5" s="12">
        <v>0.0008369986356626652</v>
      </c>
      <c r="R5" s="12">
        <v>0.0010263259502502303</v>
      </c>
      <c r="S5" s="12">
        <v>0.0027040766643576285</v>
      </c>
      <c r="T5" s="11">
        <v>0.010045647813682803</v>
      </c>
      <c r="U5" s="12">
        <v>0.07812920310802121</v>
      </c>
      <c r="V5" s="12">
        <v>0.0032624957746010172</v>
      </c>
      <c r="W5" s="11">
        <v>0.0010236940277924655</v>
      </c>
      <c r="X5" s="12">
        <v>0.0004757811909323395</v>
      </c>
      <c r="Y5" s="11">
        <v>0.00046274829750570195</v>
      </c>
      <c r="Z5" s="12">
        <v>0.001524500027580317</v>
      </c>
      <c r="AA5" s="11">
        <v>0.001020419758287843</v>
      </c>
      <c r="AB5" s="12">
        <v>0.001055925010758133</v>
      </c>
      <c r="AC5" s="11">
        <v>0.001532579146850537</v>
      </c>
      <c r="AD5" s="11">
        <v>0.001156756753937339</v>
      </c>
      <c r="AE5" s="11">
        <v>0.0003375618994027817</v>
      </c>
      <c r="AF5" s="11">
        <v>0.0005296817958852754</v>
      </c>
      <c r="AG5" s="11">
        <v>0.001676715476210618</v>
      </c>
      <c r="AH5" s="12">
        <v>0.0004419624002581029</v>
      </c>
      <c r="AI5" s="13">
        <v>0.0009615243413615401</v>
      </c>
      <c r="AJ5" s="22">
        <f aca="true" t="shared" si="0" ref="AJ5:AJ35">SUM(D5:AI5)</f>
        <v>1.2553481205841928</v>
      </c>
      <c r="AK5" s="23">
        <f aca="true" t="shared" si="1" ref="AK5:AK35">AJ5/AVERAGE(AJ$4:AJ$35)</f>
        <v>0.9695404228320564</v>
      </c>
    </row>
    <row r="6" spans="2:37" ht="13.5">
      <c r="B6" s="4" t="s">
        <v>3</v>
      </c>
      <c r="C6" s="4" t="s">
        <v>36</v>
      </c>
      <c r="D6" s="14">
        <v>0.01333718730551077</v>
      </c>
      <c r="E6" s="15">
        <v>5.3762740440332736E-05</v>
      </c>
      <c r="F6" s="11">
        <v>1.0541837920231194</v>
      </c>
      <c r="G6" s="11">
        <v>0.00038799471510133564</v>
      </c>
      <c r="H6" s="11">
        <v>0.000971714408126266</v>
      </c>
      <c r="I6" s="11">
        <v>0.002540870625207081</v>
      </c>
      <c r="J6" s="11">
        <v>5.0497340152490025E-05</v>
      </c>
      <c r="K6" s="11">
        <v>0.00012054654722038864</v>
      </c>
      <c r="L6" s="11">
        <v>4.877266224965448E-05</v>
      </c>
      <c r="M6" s="11">
        <v>8.140791576625157E-05</v>
      </c>
      <c r="N6" s="11">
        <v>3.858015587141452E-05</v>
      </c>
      <c r="O6" s="11">
        <v>5.1955726505196266E-05</v>
      </c>
      <c r="P6" s="11">
        <v>6.938945577834007E-05</v>
      </c>
      <c r="Q6" s="11">
        <v>5.265040178463582E-05</v>
      </c>
      <c r="R6" s="11">
        <v>6.994313867865868E-05</v>
      </c>
      <c r="S6" s="11">
        <v>0.004344348181758416</v>
      </c>
      <c r="T6" s="15">
        <v>8.844653081998608E-05</v>
      </c>
      <c r="U6" s="11">
        <v>6.508346826032933E-05</v>
      </c>
      <c r="V6" s="11">
        <v>7.18124638772988E-05</v>
      </c>
      <c r="W6" s="15">
        <v>0.0001513378410625913</v>
      </c>
      <c r="X6" s="11">
        <v>0.0001070097580552794</v>
      </c>
      <c r="Y6" s="15">
        <v>2.6239981856599386E-05</v>
      </c>
      <c r="Z6" s="11">
        <v>7.729160911161342E-05</v>
      </c>
      <c r="AA6" s="15">
        <v>0.0008880548227627504</v>
      </c>
      <c r="AB6" s="11">
        <v>0.00016423995664671012</v>
      </c>
      <c r="AC6" s="15">
        <v>0.00019740425889985295</v>
      </c>
      <c r="AD6" s="15">
        <v>0.005035196602764095</v>
      </c>
      <c r="AE6" s="15">
        <v>0.0005186376510526301</v>
      </c>
      <c r="AF6" s="15">
        <v>0.00019690821794698672</v>
      </c>
      <c r="AG6" s="15">
        <v>0.032470598114446775</v>
      </c>
      <c r="AH6" s="11">
        <v>0.00023127658943730532</v>
      </c>
      <c r="AI6" s="16">
        <v>0.00043752678164961416</v>
      </c>
      <c r="AJ6" s="22">
        <f t="shared" si="0"/>
        <v>1.1171304779919211</v>
      </c>
      <c r="AK6" s="23">
        <f t="shared" si="1"/>
        <v>0.8627910762210153</v>
      </c>
    </row>
    <row r="7" spans="2:37" ht="13.5">
      <c r="B7" s="4" t="s">
        <v>4</v>
      </c>
      <c r="C7" s="4" t="s">
        <v>37</v>
      </c>
      <c r="D7" s="14">
        <v>0.0004290388858724802</v>
      </c>
      <c r="E7" s="15">
        <v>0.0005668103126278669</v>
      </c>
      <c r="F7" s="11">
        <v>0.0002629152089431242</v>
      </c>
      <c r="G7" s="11">
        <v>1.026820385399301</v>
      </c>
      <c r="H7" s="11">
        <v>0.0005462013530282603</v>
      </c>
      <c r="I7" s="11">
        <v>0.00017725338364314792</v>
      </c>
      <c r="J7" s="11">
        <v>0.0010411755422623172</v>
      </c>
      <c r="K7" s="11">
        <v>0.00028666788875506216</v>
      </c>
      <c r="L7" s="11">
        <v>0.00018742685997188705</v>
      </c>
      <c r="M7" s="11">
        <v>0.00036153369581764936</v>
      </c>
      <c r="N7" s="11">
        <v>0.00018974217987257277</v>
      </c>
      <c r="O7" s="11">
        <v>0.0002067056757015796</v>
      </c>
      <c r="P7" s="11">
        <v>0.00029825650080569504</v>
      </c>
      <c r="Q7" s="11">
        <v>0.0001506470158311393</v>
      </c>
      <c r="R7" s="11">
        <v>0.00024048077566559206</v>
      </c>
      <c r="S7" s="11">
        <v>0.0005772219559270983</v>
      </c>
      <c r="T7" s="15">
        <v>0.0002746895081897096</v>
      </c>
      <c r="U7" s="11">
        <v>0.0001373740430452503</v>
      </c>
      <c r="V7" s="11">
        <v>0.0001931766711571877</v>
      </c>
      <c r="W7" s="15">
        <v>0.0004557078515851791</v>
      </c>
      <c r="X7" s="11">
        <v>0.0002846973750131501</v>
      </c>
      <c r="Y7" s="15">
        <v>3.105085710250586E-05</v>
      </c>
      <c r="Z7" s="11">
        <v>0.00025138480897303093</v>
      </c>
      <c r="AA7" s="15">
        <v>0.0001602075472182475</v>
      </c>
      <c r="AB7" s="11">
        <v>0.0002707826302008171</v>
      </c>
      <c r="AC7" s="15">
        <v>5.438272009180594E-05</v>
      </c>
      <c r="AD7" s="15">
        <v>0.000430091110775577</v>
      </c>
      <c r="AE7" s="15">
        <v>0.0016535093763953724</v>
      </c>
      <c r="AF7" s="15">
        <v>0.00023158071296485022</v>
      </c>
      <c r="AG7" s="15">
        <v>0.0005532314273127488</v>
      </c>
      <c r="AH7" s="11">
        <v>0.0019578417133786327</v>
      </c>
      <c r="AI7" s="16">
        <v>0.0009344495094585727</v>
      </c>
      <c r="AJ7" s="22">
        <f t="shared" si="0"/>
        <v>1.040216620496889</v>
      </c>
      <c r="AK7" s="23">
        <f t="shared" si="1"/>
        <v>0.803388355418219</v>
      </c>
    </row>
    <row r="8" spans="2:37" ht="13.5">
      <c r="B8" s="4" t="s">
        <v>5</v>
      </c>
      <c r="C8" s="4" t="s">
        <v>38</v>
      </c>
      <c r="D8" s="14">
        <v>0.00621128315986882</v>
      </c>
      <c r="E8" s="15">
        <v>0.0014993843900878978</v>
      </c>
      <c r="F8" s="11">
        <v>0.007865161438814388</v>
      </c>
      <c r="G8" s="11">
        <v>0.0037167665361015835</v>
      </c>
      <c r="H8" s="11">
        <v>1.055864924630191</v>
      </c>
      <c r="I8" s="11">
        <v>0.008283016261183536</v>
      </c>
      <c r="J8" s="11">
        <v>0.0008247431567630092</v>
      </c>
      <c r="K8" s="11">
        <v>0.01044297807462886</v>
      </c>
      <c r="L8" s="11">
        <v>0.001767328735209272</v>
      </c>
      <c r="M8" s="11">
        <v>0.003563640714349651</v>
      </c>
      <c r="N8" s="11">
        <v>0.0020031715043413198</v>
      </c>
      <c r="O8" s="11">
        <v>0.0013255121814435143</v>
      </c>
      <c r="P8" s="11">
        <v>0.002815041737650585</v>
      </c>
      <c r="Q8" s="11">
        <v>0.000835291536185168</v>
      </c>
      <c r="R8" s="11">
        <v>0.0025401648030776605</v>
      </c>
      <c r="S8" s="11">
        <v>0.014066886850092695</v>
      </c>
      <c r="T8" s="15">
        <v>0.01363834448349921</v>
      </c>
      <c r="U8" s="11">
        <v>0.001774966352007626</v>
      </c>
      <c r="V8" s="11">
        <v>0.0016791617598028257</v>
      </c>
      <c r="W8" s="15">
        <v>0.003719715643601325</v>
      </c>
      <c r="X8" s="11">
        <v>0.0030034435984959917</v>
      </c>
      <c r="Y8" s="15">
        <v>0.0008112984556955989</v>
      </c>
      <c r="Z8" s="11">
        <v>0.0015943276003497194</v>
      </c>
      <c r="AA8" s="15">
        <v>0.001754874686999955</v>
      </c>
      <c r="AB8" s="11">
        <v>0.0013029839025471108</v>
      </c>
      <c r="AC8" s="15">
        <v>0.0018831194630709253</v>
      </c>
      <c r="AD8" s="15">
        <v>0.0021365447070137923</v>
      </c>
      <c r="AE8" s="15">
        <v>0.00384880240531507</v>
      </c>
      <c r="AF8" s="15">
        <v>0.0020354097385160163</v>
      </c>
      <c r="AG8" s="15">
        <v>0.0028910575378425915</v>
      </c>
      <c r="AH8" s="11">
        <v>0.10585260747012046</v>
      </c>
      <c r="AI8" s="16">
        <v>0.005540883931470275</v>
      </c>
      <c r="AJ8" s="22">
        <f t="shared" si="0"/>
        <v>1.2770928374463375</v>
      </c>
      <c r="AK8" s="23">
        <f t="shared" si="1"/>
        <v>0.9863344751233653</v>
      </c>
    </row>
    <row r="9" spans="2:37" ht="13.5">
      <c r="B9" s="4" t="s">
        <v>6</v>
      </c>
      <c r="C9" s="4" t="s">
        <v>39</v>
      </c>
      <c r="D9" s="14">
        <v>0.005945099745012466</v>
      </c>
      <c r="E9" s="15">
        <v>0.000684316907967382</v>
      </c>
      <c r="F9" s="11">
        <v>0.002059619774145479</v>
      </c>
      <c r="G9" s="11">
        <v>0.006697026014912032</v>
      </c>
      <c r="H9" s="11">
        <v>0.0029247633519142533</v>
      </c>
      <c r="I9" s="11">
        <v>1.0207756781454043</v>
      </c>
      <c r="J9" s="11">
        <v>0.003856669720734533</v>
      </c>
      <c r="K9" s="11">
        <v>0.00440173899700806</v>
      </c>
      <c r="L9" s="11">
        <v>0.0005183768113732251</v>
      </c>
      <c r="M9" s="11">
        <v>0.002793921945493799</v>
      </c>
      <c r="N9" s="11">
        <v>0.0010355064272948241</v>
      </c>
      <c r="O9" s="11">
        <v>0.0007037894099751615</v>
      </c>
      <c r="P9" s="11">
        <v>0.0010813132474441253</v>
      </c>
      <c r="Q9" s="11">
        <v>0.0011539204176330366</v>
      </c>
      <c r="R9" s="11">
        <v>0.0007305219811289456</v>
      </c>
      <c r="S9" s="11">
        <v>0.008620846688858519</v>
      </c>
      <c r="T9" s="15">
        <v>0.0006075553645363731</v>
      </c>
      <c r="U9" s="11">
        <v>0.00030854363568601505</v>
      </c>
      <c r="V9" s="11">
        <v>0.001366645863122435</v>
      </c>
      <c r="W9" s="15">
        <v>0.000131013093357128</v>
      </c>
      <c r="X9" s="11">
        <v>0.00018334980701266313</v>
      </c>
      <c r="Y9" s="15">
        <v>4.646898136352408E-05</v>
      </c>
      <c r="Z9" s="11">
        <v>0.0001955825466748384</v>
      </c>
      <c r="AA9" s="15">
        <v>0.000229119589389813</v>
      </c>
      <c r="AB9" s="11">
        <v>0.00022299070553310856</v>
      </c>
      <c r="AC9" s="15">
        <v>0.0005194337526463182</v>
      </c>
      <c r="AD9" s="15">
        <v>0.012874240762502308</v>
      </c>
      <c r="AE9" s="15">
        <v>0.00032920095268244436</v>
      </c>
      <c r="AF9" s="15">
        <v>0.0005512559009606439</v>
      </c>
      <c r="AG9" s="15">
        <v>0.0010442649836771623</v>
      </c>
      <c r="AH9" s="11">
        <v>0.006031062776499137</v>
      </c>
      <c r="AI9" s="16">
        <v>0.0018436546209224327</v>
      </c>
      <c r="AJ9" s="22">
        <f t="shared" si="0"/>
        <v>1.0904674929228666</v>
      </c>
      <c r="AK9" s="23">
        <f t="shared" si="1"/>
        <v>0.8421985079971621</v>
      </c>
    </row>
    <row r="10" spans="2:37" ht="13.5">
      <c r="B10" s="4" t="s">
        <v>7</v>
      </c>
      <c r="C10" s="4" t="s">
        <v>40</v>
      </c>
      <c r="D10" s="14">
        <v>0.0008667196840057086</v>
      </c>
      <c r="E10" s="15">
        <v>0.0029975942169830658</v>
      </c>
      <c r="F10" s="11">
        <v>0.0007017230275321086</v>
      </c>
      <c r="G10" s="11">
        <v>0.000386331224403534</v>
      </c>
      <c r="H10" s="11">
        <v>0.0005894398721939147</v>
      </c>
      <c r="I10" s="11">
        <v>0.0006835693053219036</v>
      </c>
      <c r="J10" s="11">
        <v>1.010979598378158</v>
      </c>
      <c r="K10" s="11">
        <v>0.0016281401347933088</v>
      </c>
      <c r="L10" s="11">
        <v>0.0012894702573617866</v>
      </c>
      <c r="M10" s="11">
        <v>0.0006683386960739555</v>
      </c>
      <c r="N10" s="11">
        <v>0.00048005554878008383</v>
      </c>
      <c r="O10" s="11">
        <v>0.00029701973923107786</v>
      </c>
      <c r="P10" s="11">
        <v>0.00028721597392571363</v>
      </c>
      <c r="Q10" s="11">
        <v>0.00025002787411319133</v>
      </c>
      <c r="R10" s="11">
        <v>0.00027643266126898484</v>
      </c>
      <c r="S10" s="11">
        <v>0.0008493978420284213</v>
      </c>
      <c r="T10" s="15">
        <v>0.0012470071440103525</v>
      </c>
      <c r="U10" s="11">
        <v>0.00273929153404272</v>
      </c>
      <c r="V10" s="11">
        <v>0.0008735502128848378</v>
      </c>
      <c r="W10" s="15">
        <v>0.0006115305876344009</v>
      </c>
      <c r="X10" s="11">
        <v>0.00034868136431828636</v>
      </c>
      <c r="Y10" s="15">
        <v>0.00010324236081461154</v>
      </c>
      <c r="Z10" s="11">
        <v>0.010104210515219604</v>
      </c>
      <c r="AA10" s="15">
        <v>0.00039667161617497473</v>
      </c>
      <c r="AB10" s="11">
        <v>0.0006075760631415191</v>
      </c>
      <c r="AC10" s="15">
        <v>0.00046754311760186694</v>
      </c>
      <c r="AD10" s="15">
        <v>0.0005176917578336609</v>
      </c>
      <c r="AE10" s="15">
        <v>0.0004105413098080499</v>
      </c>
      <c r="AF10" s="15">
        <v>0.0002873787675436082</v>
      </c>
      <c r="AG10" s="15">
        <v>0.000813074619617513</v>
      </c>
      <c r="AH10" s="11">
        <v>0.0005011732103809583</v>
      </c>
      <c r="AI10" s="16">
        <v>0.0010160286088060967</v>
      </c>
      <c r="AJ10" s="22">
        <f t="shared" si="0"/>
        <v>1.044276267226008</v>
      </c>
      <c r="AK10" s="23">
        <f t="shared" si="1"/>
        <v>0.8065237339970844</v>
      </c>
    </row>
    <row r="11" spans="2:37" ht="13.5">
      <c r="B11" s="4" t="s">
        <v>8</v>
      </c>
      <c r="C11" s="4" t="s">
        <v>41</v>
      </c>
      <c r="D11" s="14">
        <v>0.0008293891262833256</v>
      </c>
      <c r="E11" s="15">
        <v>0.0003126005156307559</v>
      </c>
      <c r="F11" s="11">
        <v>0.00228928097900994</v>
      </c>
      <c r="G11" s="11">
        <v>0.0005060378094921528</v>
      </c>
      <c r="H11" s="11">
        <v>0.003838562379420428</v>
      </c>
      <c r="I11" s="11">
        <v>0.00471864069814956</v>
      </c>
      <c r="J11" s="11">
        <v>0.00551793118443866</v>
      </c>
      <c r="K11" s="11">
        <v>1.0241484319069811</v>
      </c>
      <c r="L11" s="11">
        <v>0.0039500718621583225</v>
      </c>
      <c r="M11" s="11">
        <v>0.0019943717760002888</v>
      </c>
      <c r="N11" s="11">
        <v>0.0015880562031129256</v>
      </c>
      <c r="O11" s="11">
        <v>0.001973233544307323</v>
      </c>
      <c r="P11" s="11">
        <v>0.0037495765190480993</v>
      </c>
      <c r="Q11" s="11">
        <v>0.0009286675468490607</v>
      </c>
      <c r="R11" s="11">
        <v>0.004416562251851781</v>
      </c>
      <c r="S11" s="11">
        <v>0.0016897711640352262</v>
      </c>
      <c r="T11" s="15">
        <v>0.027322084288973623</v>
      </c>
      <c r="U11" s="11">
        <v>0.0016826679567865557</v>
      </c>
      <c r="V11" s="11">
        <v>0.0016930854178692442</v>
      </c>
      <c r="W11" s="15">
        <v>0.0004482836071122625</v>
      </c>
      <c r="X11" s="11">
        <v>0.0002933217237087572</v>
      </c>
      <c r="Y11" s="15">
        <v>0.0009792764854923213</v>
      </c>
      <c r="Z11" s="11">
        <v>0.00038690581270989997</v>
      </c>
      <c r="AA11" s="15">
        <v>0.000438906115123353</v>
      </c>
      <c r="AB11" s="11">
        <v>0.00056572938157895</v>
      </c>
      <c r="AC11" s="15">
        <v>0.000855076063996166</v>
      </c>
      <c r="AD11" s="15">
        <v>0.0007666471477282649</v>
      </c>
      <c r="AE11" s="15">
        <v>0.0004975539734356883</v>
      </c>
      <c r="AF11" s="15">
        <v>0.0007242469267766652</v>
      </c>
      <c r="AG11" s="15">
        <v>0.0013925236149194653</v>
      </c>
      <c r="AH11" s="11">
        <v>0.00149207180449722</v>
      </c>
      <c r="AI11" s="16">
        <v>0.0028798701780026643</v>
      </c>
      <c r="AJ11" s="22">
        <f t="shared" si="0"/>
        <v>1.1048694359654803</v>
      </c>
      <c r="AK11" s="23">
        <f t="shared" si="1"/>
        <v>0.8533215309405038</v>
      </c>
    </row>
    <row r="12" spans="2:37" ht="13.5">
      <c r="B12" s="4" t="s">
        <v>9</v>
      </c>
      <c r="C12" s="4" t="s">
        <v>42</v>
      </c>
      <c r="D12" s="14">
        <v>3.485994861355922E-05</v>
      </c>
      <c r="E12" s="15">
        <v>0.00015304172502813006</v>
      </c>
      <c r="F12" s="11">
        <v>0.0001002848406417109</v>
      </c>
      <c r="G12" s="11">
        <v>3.736440421813179E-05</v>
      </c>
      <c r="H12" s="11">
        <v>0.0007442816951308378</v>
      </c>
      <c r="I12" s="11">
        <v>7.739286903100106E-05</v>
      </c>
      <c r="J12" s="11">
        <v>5.6974404529941446E-05</v>
      </c>
      <c r="K12" s="11">
        <v>0.0005667146456336023</v>
      </c>
      <c r="L12" s="11">
        <v>1.025186985633188</v>
      </c>
      <c r="M12" s="11">
        <v>0.000335806338303353</v>
      </c>
      <c r="N12" s="11">
        <v>0.017755290617781107</v>
      </c>
      <c r="O12" s="11">
        <v>0.006713292318092344</v>
      </c>
      <c r="P12" s="11">
        <v>0.0009212909634840696</v>
      </c>
      <c r="Q12" s="11">
        <v>0.004569978538520925</v>
      </c>
      <c r="R12" s="11">
        <v>0.0007588398880319935</v>
      </c>
      <c r="S12" s="11">
        <v>0.0008081051343833738</v>
      </c>
      <c r="T12" s="15">
        <v>0.0015561459602063616</v>
      </c>
      <c r="U12" s="11">
        <v>0.00011339468330045686</v>
      </c>
      <c r="V12" s="11">
        <v>0.00010402534003814641</v>
      </c>
      <c r="W12" s="15">
        <v>3.354773851163926E-05</v>
      </c>
      <c r="X12" s="11">
        <v>2.930549717812959E-05</v>
      </c>
      <c r="Y12" s="15">
        <v>5.8307876609430494E-05</v>
      </c>
      <c r="Z12" s="11">
        <v>3.615083645168384E-05</v>
      </c>
      <c r="AA12" s="15">
        <v>3.271150591681645E-05</v>
      </c>
      <c r="AB12" s="11">
        <v>5.9838429182822255E-05</v>
      </c>
      <c r="AC12" s="15">
        <v>2.8717980083881985E-05</v>
      </c>
      <c r="AD12" s="15">
        <v>2.1756781955785645E-05</v>
      </c>
      <c r="AE12" s="15">
        <v>2.5264235076823696E-05</v>
      </c>
      <c r="AF12" s="15">
        <v>7.160097331176032E-05</v>
      </c>
      <c r="AG12" s="15">
        <v>3.7599368500660396E-05</v>
      </c>
      <c r="AH12" s="11">
        <v>0.00012264015179752518</v>
      </c>
      <c r="AI12" s="16">
        <v>0.0006426185543449062</v>
      </c>
      <c r="AJ12" s="22">
        <f t="shared" si="0"/>
        <v>1.0617941298770792</v>
      </c>
      <c r="AK12" s="23">
        <f t="shared" si="1"/>
        <v>0.8200532687001194</v>
      </c>
    </row>
    <row r="13" spans="2:37" ht="13.5">
      <c r="B13" s="4" t="s">
        <v>10</v>
      </c>
      <c r="C13" s="4" t="s">
        <v>43</v>
      </c>
      <c r="D13" s="14">
        <v>1.3025028061897622E-05</v>
      </c>
      <c r="E13" s="15">
        <v>2.30590388687126E-05</v>
      </c>
      <c r="F13" s="11">
        <v>0.0001635654851129304</v>
      </c>
      <c r="G13" s="11">
        <v>1.591742886400208E-05</v>
      </c>
      <c r="H13" s="11">
        <v>0.00016811674736259258</v>
      </c>
      <c r="I13" s="11">
        <v>0.00038156667083953953</v>
      </c>
      <c r="J13" s="11">
        <v>1.889221906539474E-05</v>
      </c>
      <c r="K13" s="11">
        <v>0.00042223937469116973</v>
      </c>
      <c r="L13" s="11">
        <v>8.649590405430194E-05</v>
      </c>
      <c r="M13" s="11">
        <v>1.0243587985587497</v>
      </c>
      <c r="N13" s="11">
        <v>0.004542944683056653</v>
      </c>
      <c r="O13" s="11">
        <v>0.0015265913568791609</v>
      </c>
      <c r="P13" s="11">
        <v>0.002367705312478274</v>
      </c>
      <c r="Q13" s="11">
        <v>0.0020413878274416885</v>
      </c>
      <c r="R13" s="11">
        <v>0.001250120284091673</v>
      </c>
      <c r="S13" s="11">
        <v>0.0005717326463195512</v>
      </c>
      <c r="T13" s="15">
        <v>0.00044986331581342413</v>
      </c>
      <c r="U13" s="11">
        <v>5.203583437621691E-05</v>
      </c>
      <c r="V13" s="11">
        <v>3.0292416998527374E-05</v>
      </c>
      <c r="W13" s="15">
        <v>1.3023003633028706E-05</v>
      </c>
      <c r="X13" s="11">
        <v>1.3031669809506179E-05</v>
      </c>
      <c r="Y13" s="15">
        <v>1.751977949422925E-05</v>
      </c>
      <c r="Z13" s="11">
        <v>1.2504969244152255E-05</v>
      </c>
      <c r="AA13" s="15">
        <v>1.373812438453912E-05</v>
      </c>
      <c r="AB13" s="11">
        <v>3.354063796243569E-05</v>
      </c>
      <c r="AC13" s="15">
        <v>1.1876011316547242E-05</v>
      </c>
      <c r="AD13" s="15">
        <v>9.306177558798061E-05</v>
      </c>
      <c r="AE13" s="15">
        <v>1.8293387740043875E-05</v>
      </c>
      <c r="AF13" s="15">
        <v>4.217877826785687E-05</v>
      </c>
      <c r="AG13" s="15">
        <v>4.329146125974102E-05</v>
      </c>
      <c r="AH13" s="11">
        <v>7.976772292350376E-05</v>
      </c>
      <c r="AI13" s="16">
        <v>0.0002499736578490538</v>
      </c>
      <c r="AJ13" s="22">
        <f t="shared" si="0"/>
        <v>1.0391261511125978</v>
      </c>
      <c r="AK13" s="23">
        <f t="shared" si="1"/>
        <v>0.8025461554494652</v>
      </c>
    </row>
    <row r="14" spans="2:37" ht="13.5">
      <c r="B14" s="4" t="s">
        <v>11</v>
      </c>
      <c r="C14" s="4" t="s">
        <v>44</v>
      </c>
      <c r="D14" s="14">
        <v>0.00040856538779314075</v>
      </c>
      <c r="E14" s="15">
        <v>0.0027245271620307066</v>
      </c>
      <c r="F14" s="11">
        <v>0.004407171281280514</v>
      </c>
      <c r="G14" s="11">
        <v>0.0006329110738961946</v>
      </c>
      <c r="H14" s="11">
        <v>0.0030013876300051022</v>
      </c>
      <c r="I14" s="11">
        <v>0.002492532067771775</v>
      </c>
      <c r="J14" s="11">
        <v>0.0011577618170278948</v>
      </c>
      <c r="K14" s="11">
        <v>0.0016451604102977687</v>
      </c>
      <c r="L14" s="11">
        <v>0.0011785320951299924</v>
      </c>
      <c r="M14" s="11">
        <v>0.000994105704193459</v>
      </c>
      <c r="N14" s="11">
        <v>1.0100862235575867</v>
      </c>
      <c r="O14" s="11">
        <v>0.006184498239398295</v>
      </c>
      <c r="P14" s="11">
        <v>0.0025979835617079183</v>
      </c>
      <c r="Q14" s="11">
        <v>0.002072559787266365</v>
      </c>
      <c r="R14" s="11">
        <v>0.0024352989167278102</v>
      </c>
      <c r="S14" s="11">
        <v>0.0019155094867408641</v>
      </c>
      <c r="T14" s="15">
        <v>0.011542019840830246</v>
      </c>
      <c r="U14" s="11">
        <v>0.00104707427966825</v>
      </c>
      <c r="V14" s="11">
        <v>0.00048775295797735753</v>
      </c>
      <c r="W14" s="15">
        <v>0.0006279013237796241</v>
      </c>
      <c r="X14" s="11">
        <v>0.00015851771158236682</v>
      </c>
      <c r="Y14" s="15">
        <v>0.00045206091854927826</v>
      </c>
      <c r="Z14" s="11">
        <v>0.00034910805739238505</v>
      </c>
      <c r="AA14" s="15">
        <v>0.0002589827170245356</v>
      </c>
      <c r="AB14" s="11">
        <v>0.001024095241763656</v>
      </c>
      <c r="AC14" s="15">
        <v>0.0001939819790216896</v>
      </c>
      <c r="AD14" s="15">
        <v>0.00023138300203759884</v>
      </c>
      <c r="AE14" s="15">
        <v>0.0003411565699429464</v>
      </c>
      <c r="AF14" s="15">
        <v>0.00035271502313515305</v>
      </c>
      <c r="AG14" s="15">
        <v>0.0006510262044499534</v>
      </c>
      <c r="AH14" s="11">
        <v>0.0004968726108232626</v>
      </c>
      <c r="AI14" s="16">
        <v>0.0012365429297668514</v>
      </c>
      <c r="AJ14" s="22">
        <f t="shared" si="0"/>
        <v>1.0633859195465993</v>
      </c>
      <c r="AK14" s="23">
        <f t="shared" si="1"/>
        <v>0.8212826523299989</v>
      </c>
    </row>
    <row r="15" spans="2:37" ht="13.5">
      <c r="B15" s="4" t="s">
        <v>12</v>
      </c>
      <c r="C15" s="4" t="s">
        <v>45</v>
      </c>
      <c r="D15" s="14">
        <v>3.530543760174917E-05</v>
      </c>
      <c r="E15" s="15">
        <v>0.00040716241952073096</v>
      </c>
      <c r="F15" s="11">
        <v>5.265974894127152E-05</v>
      </c>
      <c r="G15" s="11">
        <v>4.882808328247984E-05</v>
      </c>
      <c r="H15" s="11">
        <v>0.00041395146198809575</v>
      </c>
      <c r="I15" s="11">
        <v>7.735980038648753E-05</v>
      </c>
      <c r="J15" s="11">
        <v>0.0001054412527407629</v>
      </c>
      <c r="K15" s="11">
        <v>0.00014729544304334548</v>
      </c>
      <c r="L15" s="11">
        <v>0.000271289029594578</v>
      </c>
      <c r="M15" s="11">
        <v>0.00014670497492131474</v>
      </c>
      <c r="N15" s="11">
        <v>0.00016668249295627487</v>
      </c>
      <c r="O15" s="11">
        <v>1.0155671213232773</v>
      </c>
      <c r="P15" s="11">
        <v>0.0003694953157193329</v>
      </c>
      <c r="Q15" s="11">
        <v>0.0012059526178743302</v>
      </c>
      <c r="R15" s="11">
        <v>0.0006986533247397886</v>
      </c>
      <c r="S15" s="11">
        <v>0.00018575060783253497</v>
      </c>
      <c r="T15" s="15">
        <v>0.0005201542811369156</v>
      </c>
      <c r="U15" s="11">
        <v>0.00014402755945747305</v>
      </c>
      <c r="V15" s="11">
        <v>0.0003905065004381199</v>
      </c>
      <c r="W15" s="15">
        <v>8.953247709058277E-05</v>
      </c>
      <c r="X15" s="11">
        <v>0.00014220242905559757</v>
      </c>
      <c r="Y15" s="15">
        <v>3.7620090870489304E-05</v>
      </c>
      <c r="Z15" s="11">
        <v>0.00018159444613209143</v>
      </c>
      <c r="AA15" s="15">
        <v>0.00011925605027357764</v>
      </c>
      <c r="AB15" s="11">
        <v>0.00012314911536954917</v>
      </c>
      <c r="AC15" s="15">
        <v>6.326872946924794E-05</v>
      </c>
      <c r="AD15" s="15">
        <v>6.837686368582041E-05</v>
      </c>
      <c r="AE15" s="15">
        <v>7.176834773868601E-05</v>
      </c>
      <c r="AF15" s="15">
        <v>0.0016984938709918111</v>
      </c>
      <c r="AG15" s="15">
        <v>9.515038494222043E-05</v>
      </c>
      <c r="AH15" s="11">
        <v>0.0033796577879632995</v>
      </c>
      <c r="AI15" s="16">
        <v>0.00012183239993185449</v>
      </c>
      <c r="AJ15" s="22">
        <f t="shared" si="0"/>
        <v>1.0271462446689676</v>
      </c>
      <c r="AK15" s="23">
        <f t="shared" si="1"/>
        <v>0.7932937390333396</v>
      </c>
    </row>
    <row r="16" spans="2:37" ht="13.5">
      <c r="B16" s="4" t="s">
        <v>13</v>
      </c>
      <c r="C16" s="4" t="s">
        <v>46</v>
      </c>
      <c r="D16" s="14">
        <v>7.730063878175595E-05</v>
      </c>
      <c r="E16" s="15">
        <v>0.00020803165947006318</v>
      </c>
      <c r="F16" s="11">
        <v>9.166592911767178E-05</v>
      </c>
      <c r="G16" s="11">
        <v>8.97290586041135E-05</v>
      </c>
      <c r="H16" s="11">
        <v>0.00014918972541698173</v>
      </c>
      <c r="I16" s="11">
        <v>0.00016905085783341893</v>
      </c>
      <c r="J16" s="11">
        <v>0.00013885005601658234</v>
      </c>
      <c r="K16" s="11">
        <v>0.0001500812934878332</v>
      </c>
      <c r="L16" s="11">
        <v>9.450436876163332E-05</v>
      </c>
      <c r="M16" s="11">
        <v>0.00025419832006505255</v>
      </c>
      <c r="N16" s="11">
        <v>0.0005087049139581738</v>
      </c>
      <c r="O16" s="11">
        <v>0.008738710981228645</v>
      </c>
      <c r="P16" s="11">
        <v>1.06120362689183</v>
      </c>
      <c r="Q16" s="11">
        <v>0.007826087167437873</v>
      </c>
      <c r="R16" s="11">
        <v>0.01505629379114378</v>
      </c>
      <c r="S16" s="11">
        <v>0.000848572229433165</v>
      </c>
      <c r="T16" s="15">
        <v>0.001567983980042644</v>
      </c>
      <c r="U16" s="11">
        <v>0.0002507016342653226</v>
      </c>
      <c r="V16" s="11">
        <v>0.0001730283352012909</v>
      </c>
      <c r="W16" s="15">
        <v>0.00022380759286056706</v>
      </c>
      <c r="X16" s="11">
        <v>0.0002540597546018617</v>
      </c>
      <c r="Y16" s="15">
        <v>9.061075916406797E-05</v>
      </c>
      <c r="Z16" s="11">
        <v>0.0003704950736357577</v>
      </c>
      <c r="AA16" s="15">
        <v>0.00040729100453441803</v>
      </c>
      <c r="AB16" s="11">
        <v>0.0015534540646420863</v>
      </c>
      <c r="AC16" s="15">
        <v>0.00037139523183329475</v>
      </c>
      <c r="AD16" s="15">
        <v>0.0001278065824996178</v>
      </c>
      <c r="AE16" s="15">
        <v>0.0001205133774101448</v>
      </c>
      <c r="AF16" s="15">
        <v>0.0027808774426691064</v>
      </c>
      <c r="AG16" s="15">
        <v>0.00021924592644959883</v>
      </c>
      <c r="AH16" s="11">
        <v>0.0017291481265397902</v>
      </c>
      <c r="AI16" s="16">
        <v>0.0008903538493779667</v>
      </c>
      <c r="AJ16" s="22">
        <f t="shared" si="0"/>
        <v>1.1067353706183143</v>
      </c>
      <c r="AK16" s="23">
        <f t="shared" si="1"/>
        <v>0.854762644399489</v>
      </c>
    </row>
    <row r="17" spans="2:37" ht="13.5">
      <c r="B17" s="4" t="s">
        <v>14</v>
      </c>
      <c r="C17" s="4" t="s">
        <v>47</v>
      </c>
      <c r="D17" s="14">
        <v>0.00012180498808405282</v>
      </c>
      <c r="E17" s="15">
        <v>0.0003826775048807006</v>
      </c>
      <c r="F17" s="11">
        <v>0.0001407653435776712</v>
      </c>
      <c r="G17" s="11">
        <v>0.00011976799954731711</v>
      </c>
      <c r="H17" s="11">
        <v>0.00012999454832675884</v>
      </c>
      <c r="I17" s="11">
        <v>0.00018615065435185652</v>
      </c>
      <c r="J17" s="11">
        <v>0.000224469048103308</v>
      </c>
      <c r="K17" s="11">
        <v>0.00021954342282102222</v>
      </c>
      <c r="L17" s="11">
        <v>0.00012715859242878397</v>
      </c>
      <c r="M17" s="11">
        <v>0.00012734324259682615</v>
      </c>
      <c r="N17" s="11">
        <v>0.0001411117395448034</v>
      </c>
      <c r="O17" s="11">
        <v>0.00014490004066984816</v>
      </c>
      <c r="P17" s="11">
        <v>0.00017689454420036853</v>
      </c>
      <c r="Q17" s="11">
        <v>1.0321716542321182</v>
      </c>
      <c r="R17" s="11">
        <v>0.00012059813023804601</v>
      </c>
      <c r="S17" s="11">
        <v>0.00014606326127089605</v>
      </c>
      <c r="T17" s="15">
        <v>0.00038621400495298866</v>
      </c>
      <c r="U17" s="11">
        <v>0.0002997243896332314</v>
      </c>
      <c r="V17" s="11">
        <v>0.00018668077830994806</v>
      </c>
      <c r="W17" s="15">
        <v>0.00022674101052341954</v>
      </c>
      <c r="X17" s="11">
        <v>0.0003698543720263984</v>
      </c>
      <c r="Y17" s="15">
        <v>7.179320785746515E-05</v>
      </c>
      <c r="Z17" s="11">
        <v>0.0010957693324640614</v>
      </c>
      <c r="AA17" s="15">
        <v>0.0003236763603434761</v>
      </c>
      <c r="AB17" s="11">
        <v>0.002367254825964571</v>
      </c>
      <c r="AC17" s="15">
        <v>0.00012641743018502834</v>
      </c>
      <c r="AD17" s="15">
        <v>0.00016140628084843888</v>
      </c>
      <c r="AE17" s="15">
        <v>0.00016836637251192664</v>
      </c>
      <c r="AF17" s="15">
        <v>0.005434132849034089</v>
      </c>
      <c r="AG17" s="15">
        <v>0.00014432406300501872</v>
      </c>
      <c r="AH17" s="11">
        <v>8.225458755124255E-05</v>
      </c>
      <c r="AI17" s="16">
        <v>0.0007005407630840193</v>
      </c>
      <c r="AJ17" s="22">
        <f t="shared" si="0"/>
        <v>1.0468260479210558</v>
      </c>
      <c r="AK17" s="23">
        <f t="shared" si="1"/>
        <v>0.8084930008583399</v>
      </c>
    </row>
    <row r="18" spans="2:37" ht="13.5">
      <c r="B18" s="4" t="s">
        <v>15</v>
      </c>
      <c r="C18" s="4" t="s">
        <v>48</v>
      </c>
      <c r="D18" s="14">
        <v>4.333397408702267E-06</v>
      </c>
      <c r="E18" s="15">
        <v>2.166420996325588E-06</v>
      </c>
      <c r="F18" s="11">
        <v>3.471587525794166E-06</v>
      </c>
      <c r="G18" s="11">
        <v>2.179280657547916E-06</v>
      </c>
      <c r="H18" s="11">
        <v>3.738758922633012E-06</v>
      </c>
      <c r="I18" s="11">
        <v>3.253811786825484E-06</v>
      </c>
      <c r="J18" s="11">
        <v>2.6800253208945224E-06</v>
      </c>
      <c r="K18" s="11">
        <v>2.203755886538192E-06</v>
      </c>
      <c r="L18" s="11">
        <v>1.844421255014286E-06</v>
      </c>
      <c r="M18" s="11">
        <v>1.970485087524454E-06</v>
      </c>
      <c r="N18" s="11">
        <v>2.7169813814268873E-06</v>
      </c>
      <c r="O18" s="11">
        <v>0.00018191192037623653</v>
      </c>
      <c r="P18" s="11">
        <v>2.348435438339749E-05</v>
      </c>
      <c r="Q18" s="11">
        <v>1.9668191642114933E-05</v>
      </c>
      <c r="R18" s="11">
        <v>1.0044529247256497</v>
      </c>
      <c r="S18" s="11">
        <v>4.56607591253596E-06</v>
      </c>
      <c r="T18" s="15">
        <v>5.574566567986697E-06</v>
      </c>
      <c r="U18" s="11">
        <v>2.1198395527643654E-06</v>
      </c>
      <c r="V18" s="11">
        <v>3.995537858750333E-06</v>
      </c>
      <c r="W18" s="15">
        <v>4.89491651781066E-05</v>
      </c>
      <c r="X18" s="11">
        <v>4.695090883347814E-06</v>
      </c>
      <c r="Y18" s="15">
        <v>6.288342418665151E-07</v>
      </c>
      <c r="Z18" s="11">
        <v>4.669482033132702E-06</v>
      </c>
      <c r="AA18" s="15">
        <v>2.8830846447956216E-06</v>
      </c>
      <c r="AB18" s="11">
        <v>2.6286316915523452E-05</v>
      </c>
      <c r="AC18" s="15">
        <v>1.3576293308291299E-06</v>
      </c>
      <c r="AD18" s="15">
        <v>0.0002440881494709728</v>
      </c>
      <c r="AE18" s="15">
        <v>2.1434758360441456E-06</v>
      </c>
      <c r="AF18" s="15">
        <v>2.27777140220509E-05</v>
      </c>
      <c r="AG18" s="15">
        <v>1.2344788716436579E-05</v>
      </c>
      <c r="AH18" s="11">
        <v>6.9721529970831545E-06</v>
      </c>
      <c r="AI18" s="16">
        <v>7.082601384923226E-06</v>
      </c>
      <c r="AJ18" s="22">
        <f t="shared" si="0"/>
        <v>1.0051096826238275</v>
      </c>
      <c r="AK18" s="23">
        <f t="shared" si="1"/>
        <v>0.7762742865542396</v>
      </c>
    </row>
    <row r="19" spans="2:37" ht="13.5">
      <c r="B19" s="4" t="s">
        <v>16</v>
      </c>
      <c r="C19" s="4" t="s">
        <v>49</v>
      </c>
      <c r="D19" s="14">
        <v>0.0020943846392911586</v>
      </c>
      <c r="E19" s="15">
        <v>0.002867112390367501</v>
      </c>
      <c r="F19" s="11">
        <v>0.006050736320920958</v>
      </c>
      <c r="G19" s="11">
        <v>0.008596536422231162</v>
      </c>
      <c r="H19" s="11">
        <v>0.006127441486918084</v>
      </c>
      <c r="I19" s="11">
        <v>0.008426087701268261</v>
      </c>
      <c r="J19" s="11">
        <v>0.001554245360182783</v>
      </c>
      <c r="K19" s="11">
        <v>0.0070987240597324775</v>
      </c>
      <c r="L19" s="11">
        <v>0.005720534244884158</v>
      </c>
      <c r="M19" s="11">
        <v>0.009776409850630094</v>
      </c>
      <c r="N19" s="11">
        <v>0.002312057634575265</v>
      </c>
      <c r="O19" s="11">
        <v>0.0051041975992196465</v>
      </c>
      <c r="P19" s="11">
        <v>0.007707474993759784</v>
      </c>
      <c r="Q19" s="11">
        <v>0.007943555278370209</v>
      </c>
      <c r="R19" s="11">
        <v>0.009371854944953783</v>
      </c>
      <c r="S19" s="11">
        <v>1.028539660081513</v>
      </c>
      <c r="T19" s="15">
        <v>0.003975447632335001</v>
      </c>
      <c r="U19" s="11">
        <v>0.005632475616785419</v>
      </c>
      <c r="V19" s="11">
        <v>0.006240176705767212</v>
      </c>
      <c r="W19" s="15">
        <v>0.003682438897249723</v>
      </c>
      <c r="X19" s="11">
        <v>0.006947881275845352</v>
      </c>
      <c r="Y19" s="15">
        <v>0.0006411636179783719</v>
      </c>
      <c r="Z19" s="11">
        <v>0.002595282988290013</v>
      </c>
      <c r="AA19" s="15">
        <v>0.004147861342957172</v>
      </c>
      <c r="AB19" s="11">
        <v>0.005731857070573813</v>
      </c>
      <c r="AC19" s="15">
        <v>0.005755853240488255</v>
      </c>
      <c r="AD19" s="15">
        <v>0.0025509459463971805</v>
      </c>
      <c r="AE19" s="15">
        <v>0.010028350694817063</v>
      </c>
      <c r="AF19" s="15">
        <v>0.007267977155104191</v>
      </c>
      <c r="AG19" s="15">
        <v>0.0037289608128542335</v>
      </c>
      <c r="AH19" s="11">
        <v>0.02480773398167405</v>
      </c>
      <c r="AI19" s="16">
        <v>0.006444988841419541</v>
      </c>
      <c r="AJ19" s="22">
        <f t="shared" si="0"/>
        <v>1.2194704088293553</v>
      </c>
      <c r="AK19" s="23">
        <f t="shared" si="1"/>
        <v>0.941831063766904</v>
      </c>
    </row>
    <row r="20" spans="2:37" ht="13.5">
      <c r="B20" s="4" t="s">
        <v>17</v>
      </c>
      <c r="C20" s="4" t="s">
        <v>50</v>
      </c>
      <c r="D20" s="10">
        <v>0.007450714752704032</v>
      </c>
      <c r="E20" s="11">
        <v>0.007279508156585958</v>
      </c>
      <c r="F20" s="12">
        <v>0.004436025889938809</v>
      </c>
      <c r="G20" s="12">
        <v>0.0048536761384982184</v>
      </c>
      <c r="H20" s="12">
        <v>0.006031743728967825</v>
      </c>
      <c r="I20" s="12">
        <v>0.00802900664741364</v>
      </c>
      <c r="J20" s="12">
        <v>0.013156344630820667</v>
      </c>
      <c r="K20" s="12">
        <v>0.014184318541792645</v>
      </c>
      <c r="L20" s="12">
        <v>0.00955476648232913</v>
      </c>
      <c r="M20" s="12">
        <v>0.009769685054720412</v>
      </c>
      <c r="N20" s="12">
        <v>0.009997095475050033</v>
      </c>
      <c r="O20" s="12">
        <v>0.004220387571862772</v>
      </c>
      <c r="P20" s="12">
        <v>0.005424528188518336</v>
      </c>
      <c r="Q20" s="12">
        <v>0.002415267392305272</v>
      </c>
      <c r="R20" s="12">
        <v>0.004091907605201854</v>
      </c>
      <c r="S20" s="12">
        <v>0.004671774854668335</v>
      </c>
      <c r="T20" s="11">
        <v>1.0036295394174637</v>
      </c>
      <c r="U20" s="12">
        <v>0.057137544165432756</v>
      </c>
      <c r="V20" s="12">
        <v>0.026616794653140253</v>
      </c>
      <c r="W20" s="11">
        <v>0.007761499391244087</v>
      </c>
      <c r="X20" s="12">
        <v>0.006468995001778997</v>
      </c>
      <c r="Y20" s="11">
        <v>0.03446617493001998</v>
      </c>
      <c r="Z20" s="12">
        <v>0.007318339829218563</v>
      </c>
      <c r="AA20" s="11">
        <v>0.011652907620613894</v>
      </c>
      <c r="AB20" s="12">
        <v>0.015115193391230814</v>
      </c>
      <c r="AC20" s="11">
        <v>0.012168781512223139</v>
      </c>
      <c r="AD20" s="11">
        <v>0.006737376133541007</v>
      </c>
      <c r="AE20" s="11">
        <v>0.00279498348082693</v>
      </c>
      <c r="AF20" s="11">
        <v>0.003947097946584613</v>
      </c>
      <c r="AG20" s="11">
        <v>0.009160330182452905</v>
      </c>
      <c r="AH20" s="12">
        <v>0.0019462509494923186</v>
      </c>
      <c r="AI20" s="13">
        <v>0.005682480798519652</v>
      </c>
      <c r="AJ20" s="22">
        <f t="shared" si="0"/>
        <v>1.3281710405151612</v>
      </c>
      <c r="AK20" s="23">
        <f t="shared" si="1"/>
        <v>1.0257835982700212</v>
      </c>
    </row>
    <row r="21" spans="2:37" ht="13.5">
      <c r="B21" s="4" t="s">
        <v>18</v>
      </c>
      <c r="C21" s="4" t="s">
        <v>51</v>
      </c>
      <c r="D21" s="14">
        <v>0.005697040317960895</v>
      </c>
      <c r="E21" s="15">
        <v>0.015606097390293686</v>
      </c>
      <c r="F21" s="11">
        <v>0.011011567357609272</v>
      </c>
      <c r="G21" s="11">
        <v>0.008598618263330455</v>
      </c>
      <c r="H21" s="11">
        <v>0.014569756758671948</v>
      </c>
      <c r="I21" s="11">
        <v>0.03240539335140023</v>
      </c>
      <c r="J21" s="11">
        <v>0.018357641483455683</v>
      </c>
      <c r="K21" s="11">
        <v>0.04017722362744176</v>
      </c>
      <c r="L21" s="11">
        <v>0.03416188108096786</v>
      </c>
      <c r="M21" s="11">
        <v>0.02631830595073401</v>
      </c>
      <c r="N21" s="11">
        <v>0.015478170244821607</v>
      </c>
      <c r="O21" s="11">
        <v>0.009354398761660037</v>
      </c>
      <c r="P21" s="11">
        <v>0.011998166839707116</v>
      </c>
      <c r="Q21" s="11">
        <v>0.00943634284384418</v>
      </c>
      <c r="R21" s="11">
        <v>0.010261849054360951</v>
      </c>
      <c r="S21" s="11">
        <v>0.014356454198281274</v>
      </c>
      <c r="T21" s="15">
        <v>0.0055600699326195935</v>
      </c>
      <c r="U21" s="11">
        <v>1.0304531356938271</v>
      </c>
      <c r="V21" s="11">
        <v>0.03860710621978024</v>
      </c>
      <c r="W21" s="15">
        <v>0.011844884589028421</v>
      </c>
      <c r="X21" s="11">
        <v>0.004960482994850832</v>
      </c>
      <c r="Y21" s="15">
        <v>0.001661959175506659</v>
      </c>
      <c r="Z21" s="11">
        <v>0.009272344389050552</v>
      </c>
      <c r="AA21" s="15">
        <v>0.011557597248291463</v>
      </c>
      <c r="AB21" s="11">
        <v>0.011158139526813621</v>
      </c>
      <c r="AC21" s="15">
        <v>0.017489531007823654</v>
      </c>
      <c r="AD21" s="15">
        <v>0.013543352228619007</v>
      </c>
      <c r="AE21" s="15">
        <v>0.0033235316604760634</v>
      </c>
      <c r="AF21" s="15">
        <v>0.00581038700003604</v>
      </c>
      <c r="AG21" s="15">
        <v>0.019667118926564038</v>
      </c>
      <c r="AH21" s="11">
        <v>0.003748303336841155</v>
      </c>
      <c r="AI21" s="16">
        <v>0.007932704245149252</v>
      </c>
      <c r="AJ21" s="22">
        <f t="shared" si="0"/>
        <v>1.4743795556998187</v>
      </c>
      <c r="AK21" s="23">
        <f t="shared" si="1"/>
        <v>1.1387045190165408</v>
      </c>
    </row>
    <row r="22" spans="2:37" ht="13.5">
      <c r="B22" s="4" t="s">
        <v>19</v>
      </c>
      <c r="C22" s="4" t="s">
        <v>52</v>
      </c>
      <c r="D22" s="14">
        <v>0.0018021998667993636</v>
      </c>
      <c r="E22" s="15">
        <v>0.006997506172225089</v>
      </c>
      <c r="F22" s="11">
        <v>0.005429388180448253</v>
      </c>
      <c r="G22" s="11">
        <v>0.0038738902389243673</v>
      </c>
      <c r="H22" s="11">
        <v>0.003113276205876103</v>
      </c>
      <c r="I22" s="11">
        <v>0.01147147165788946</v>
      </c>
      <c r="J22" s="11">
        <v>0.0028930803895837135</v>
      </c>
      <c r="K22" s="11">
        <v>0.006848836388510286</v>
      </c>
      <c r="L22" s="11">
        <v>0.004159569092223934</v>
      </c>
      <c r="M22" s="11">
        <v>0.004427420921707961</v>
      </c>
      <c r="N22" s="11">
        <v>0.002979398282882815</v>
      </c>
      <c r="O22" s="11">
        <v>0.004460683010532407</v>
      </c>
      <c r="P22" s="11">
        <v>0.003116058810174444</v>
      </c>
      <c r="Q22" s="11">
        <v>0.001780565939226834</v>
      </c>
      <c r="R22" s="11">
        <v>0.003110640076148308</v>
      </c>
      <c r="S22" s="11">
        <v>0.0030625051812508785</v>
      </c>
      <c r="T22" s="15">
        <v>0.003915009993137664</v>
      </c>
      <c r="U22" s="11">
        <v>0.010061822248603596</v>
      </c>
      <c r="V22" s="11">
        <v>1.081016105477699</v>
      </c>
      <c r="W22" s="15">
        <v>0.0060490809862777835</v>
      </c>
      <c r="X22" s="11">
        <v>0.006570779087807412</v>
      </c>
      <c r="Y22" s="15">
        <v>0.0009583334925166041</v>
      </c>
      <c r="Z22" s="11">
        <v>0.0068718777772283374</v>
      </c>
      <c r="AA22" s="15">
        <v>0.01170832151223803</v>
      </c>
      <c r="AB22" s="11">
        <v>0.026809173775564635</v>
      </c>
      <c r="AC22" s="15">
        <v>0.013899639923412374</v>
      </c>
      <c r="AD22" s="15">
        <v>0.015793487013622962</v>
      </c>
      <c r="AE22" s="15">
        <v>0.004187035085926906</v>
      </c>
      <c r="AF22" s="15">
        <v>0.002974169547196933</v>
      </c>
      <c r="AG22" s="15">
        <v>0.03322330185174088</v>
      </c>
      <c r="AH22" s="11">
        <v>0.0014144687704033016</v>
      </c>
      <c r="AI22" s="16">
        <v>0.020788791839277537</v>
      </c>
      <c r="AJ22" s="22">
        <f t="shared" si="0"/>
        <v>1.3157678887970583</v>
      </c>
      <c r="AK22" s="23">
        <f t="shared" si="1"/>
        <v>1.0162042977046741</v>
      </c>
    </row>
    <row r="23" spans="2:37" ht="13.5">
      <c r="B23" s="4" t="s">
        <v>20</v>
      </c>
      <c r="C23" s="4" t="s">
        <v>53</v>
      </c>
      <c r="D23" s="10">
        <v>0.02319125704306944</v>
      </c>
      <c r="E23" s="11">
        <v>0.016397864470193955</v>
      </c>
      <c r="F23" s="12">
        <v>0.050556998567674635</v>
      </c>
      <c r="G23" s="12">
        <v>0.032605709099291696</v>
      </c>
      <c r="H23" s="12">
        <v>0.038553704969387925</v>
      </c>
      <c r="I23" s="12">
        <v>0.023725225438919882</v>
      </c>
      <c r="J23" s="12">
        <v>0.03646014811764263</v>
      </c>
      <c r="K23" s="12">
        <v>0.024903258124310153</v>
      </c>
      <c r="L23" s="12">
        <v>0.024959068146709385</v>
      </c>
      <c r="M23" s="12">
        <v>0.02752628317152852</v>
      </c>
      <c r="N23" s="12">
        <v>0.022705114503264363</v>
      </c>
      <c r="O23" s="12">
        <v>0.028020427325390434</v>
      </c>
      <c r="P23" s="12">
        <v>0.028440302537583433</v>
      </c>
      <c r="Q23" s="12">
        <v>0.026218463210657832</v>
      </c>
      <c r="R23" s="12">
        <v>0.031628771687077055</v>
      </c>
      <c r="S23" s="12">
        <v>0.032043740602809186</v>
      </c>
      <c r="T23" s="11">
        <v>0.02834426688717345</v>
      </c>
      <c r="U23" s="12">
        <v>0.013340327871626789</v>
      </c>
      <c r="V23" s="12">
        <v>0.010792903831882956</v>
      </c>
      <c r="W23" s="11">
        <v>1.0104565619560304</v>
      </c>
      <c r="X23" s="12">
        <v>0.007355447628676574</v>
      </c>
      <c r="Y23" s="11">
        <v>0.001962223551376302</v>
      </c>
      <c r="Z23" s="12">
        <v>0.036520892482308706</v>
      </c>
      <c r="AA23" s="11">
        <v>0.006654708614522396</v>
      </c>
      <c r="AB23" s="12">
        <v>0.008872125744527013</v>
      </c>
      <c r="AC23" s="11">
        <v>0.008584038911910707</v>
      </c>
      <c r="AD23" s="11">
        <v>0.02831690131251105</v>
      </c>
      <c r="AE23" s="11">
        <v>0.013899591233572694</v>
      </c>
      <c r="AF23" s="11">
        <v>0.016846043418389755</v>
      </c>
      <c r="AG23" s="11">
        <v>0.03322774548256607</v>
      </c>
      <c r="AH23" s="12">
        <v>0.12344780995023802</v>
      </c>
      <c r="AI23" s="13">
        <v>0.015464563613140778</v>
      </c>
      <c r="AJ23" s="22">
        <f t="shared" si="0"/>
        <v>1.832022489505964</v>
      </c>
      <c r="AK23" s="23">
        <f t="shared" si="1"/>
        <v>1.4149221478794758</v>
      </c>
    </row>
    <row r="24" spans="2:37" ht="13.5">
      <c r="B24" s="4" t="s">
        <v>21</v>
      </c>
      <c r="C24" s="4" t="s">
        <v>54</v>
      </c>
      <c r="D24" s="14">
        <v>0.04932113108056951</v>
      </c>
      <c r="E24" s="15">
        <v>0.055454880144319395</v>
      </c>
      <c r="F24" s="11">
        <v>0.023553951580679303</v>
      </c>
      <c r="G24" s="11">
        <v>0.03176099347287361</v>
      </c>
      <c r="H24" s="11">
        <v>0.028418498219189566</v>
      </c>
      <c r="I24" s="11">
        <v>0.02800769821545962</v>
      </c>
      <c r="J24" s="11">
        <v>0.018334293546908943</v>
      </c>
      <c r="K24" s="11">
        <v>0.038455020668045285</v>
      </c>
      <c r="L24" s="11">
        <v>0.020666316385621133</v>
      </c>
      <c r="M24" s="11">
        <v>0.023002091262399552</v>
      </c>
      <c r="N24" s="11">
        <v>0.02240525422245938</v>
      </c>
      <c r="O24" s="11">
        <v>0.020622339364140305</v>
      </c>
      <c r="P24" s="11">
        <v>0.01628918408226111</v>
      </c>
      <c r="Q24" s="11">
        <v>0.010061754456379968</v>
      </c>
      <c r="R24" s="11">
        <v>0.028274538849135483</v>
      </c>
      <c r="S24" s="11">
        <v>0.023613139126471446</v>
      </c>
      <c r="T24" s="15">
        <v>0.02100928157314016</v>
      </c>
      <c r="U24" s="11">
        <v>0.04903075218876274</v>
      </c>
      <c r="V24" s="11">
        <v>0.019003408957042774</v>
      </c>
      <c r="W24" s="15">
        <v>0.06011002025047259</v>
      </c>
      <c r="X24" s="11">
        <v>1.0725546376573656</v>
      </c>
      <c r="Y24" s="15">
        <v>0.05358470898122973</v>
      </c>
      <c r="Z24" s="11">
        <v>0.0750102428929788</v>
      </c>
      <c r="AA24" s="15">
        <v>0.036370590277829</v>
      </c>
      <c r="AB24" s="11">
        <v>0.008915355907143508</v>
      </c>
      <c r="AC24" s="15">
        <v>0.011613087972089431</v>
      </c>
      <c r="AD24" s="15">
        <v>0.018597464786499558</v>
      </c>
      <c r="AE24" s="15">
        <v>0.018674162676904214</v>
      </c>
      <c r="AF24" s="15">
        <v>0.050093213792877754</v>
      </c>
      <c r="AG24" s="15">
        <v>0.03808988001622571</v>
      </c>
      <c r="AH24" s="11">
        <v>0.013280491706428954</v>
      </c>
      <c r="AI24" s="16">
        <v>0.24463620780958795</v>
      </c>
      <c r="AJ24" s="22">
        <f t="shared" si="0"/>
        <v>2.2288145921234923</v>
      </c>
      <c r="AK24" s="23">
        <f t="shared" si="1"/>
        <v>1.7213757734834962</v>
      </c>
    </row>
    <row r="25" spans="2:37" ht="13.5">
      <c r="B25" s="4" t="s">
        <v>22</v>
      </c>
      <c r="C25" s="4" t="s">
        <v>55</v>
      </c>
      <c r="D25" s="10">
        <v>0.0018386220259635137</v>
      </c>
      <c r="E25" s="11">
        <v>0.00785640100262827</v>
      </c>
      <c r="F25" s="12">
        <v>0.0034683830349163548</v>
      </c>
      <c r="G25" s="12">
        <v>0.005455000086164563</v>
      </c>
      <c r="H25" s="12">
        <v>0.005032016057272129</v>
      </c>
      <c r="I25" s="12">
        <v>0.0065060300256721245</v>
      </c>
      <c r="J25" s="12">
        <v>0.004459767330603813</v>
      </c>
      <c r="K25" s="12">
        <v>0.004759802594691107</v>
      </c>
      <c r="L25" s="12">
        <v>0.0039128962609458464</v>
      </c>
      <c r="M25" s="12">
        <v>0.00393299750058635</v>
      </c>
      <c r="N25" s="12">
        <v>0.004601247911284149</v>
      </c>
      <c r="O25" s="12">
        <v>0.003802119743718832</v>
      </c>
      <c r="P25" s="12">
        <v>0.0030152486337305545</v>
      </c>
      <c r="Q25" s="12">
        <v>0.0015754903261762205</v>
      </c>
      <c r="R25" s="12">
        <v>0.004217037663136209</v>
      </c>
      <c r="S25" s="12">
        <v>0.004063785402180101</v>
      </c>
      <c r="T25" s="11">
        <v>0.003851555222064037</v>
      </c>
      <c r="U25" s="12">
        <v>0.009566855250197912</v>
      </c>
      <c r="V25" s="12">
        <v>0.0029896091623023706</v>
      </c>
      <c r="W25" s="11">
        <v>0.01872459285094832</v>
      </c>
      <c r="X25" s="12">
        <v>0.01573464117255865</v>
      </c>
      <c r="Y25" s="11">
        <v>1.0031904951764328</v>
      </c>
      <c r="Z25" s="12">
        <v>0.009474874327123699</v>
      </c>
      <c r="AA25" s="11">
        <v>0.017697901232897557</v>
      </c>
      <c r="AB25" s="12">
        <v>0.002096358586244468</v>
      </c>
      <c r="AC25" s="11">
        <v>0.006881982492208819</v>
      </c>
      <c r="AD25" s="11">
        <v>0.005104606462359124</v>
      </c>
      <c r="AE25" s="11">
        <v>0.01338775189993573</v>
      </c>
      <c r="AF25" s="11">
        <v>0.007993505433421377</v>
      </c>
      <c r="AG25" s="11">
        <v>0.012868928826769944</v>
      </c>
      <c r="AH25" s="12">
        <v>0.003158293023523666</v>
      </c>
      <c r="AI25" s="13">
        <v>0.010356854413462485</v>
      </c>
      <c r="AJ25" s="22">
        <f t="shared" si="0"/>
        <v>1.2115756511321214</v>
      </c>
      <c r="AK25" s="23">
        <f t="shared" si="1"/>
        <v>0.9357337218500095</v>
      </c>
    </row>
    <row r="26" spans="2:37" ht="13.5">
      <c r="B26" s="4" t="s">
        <v>23</v>
      </c>
      <c r="C26" s="4" t="s">
        <v>56</v>
      </c>
      <c r="D26" s="14">
        <v>0.04541171630885528</v>
      </c>
      <c r="E26" s="15">
        <v>0.27059475394210913</v>
      </c>
      <c r="F26" s="11">
        <v>0.039892316572064074</v>
      </c>
      <c r="G26" s="11">
        <v>0.022243636484850594</v>
      </c>
      <c r="H26" s="11">
        <v>0.037760770787891036</v>
      </c>
      <c r="I26" s="11">
        <v>0.026826464791817634</v>
      </c>
      <c r="J26" s="11">
        <v>0.05858022446859265</v>
      </c>
      <c r="K26" s="11">
        <v>0.05913492537057688</v>
      </c>
      <c r="L26" s="11">
        <v>0.025335588220791017</v>
      </c>
      <c r="M26" s="11">
        <v>0.026382891585468953</v>
      </c>
      <c r="N26" s="11">
        <v>0.025546368391711337</v>
      </c>
      <c r="O26" s="11">
        <v>0.017957014234705124</v>
      </c>
      <c r="P26" s="11">
        <v>0.016466894581181734</v>
      </c>
      <c r="Q26" s="11">
        <v>0.011051807210044336</v>
      </c>
      <c r="R26" s="11">
        <v>0.017156313648216678</v>
      </c>
      <c r="S26" s="11">
        <v>0.03363276247816013</v>
      </c>
      <c r="T26" s="15">
        <v>0.04552627909579413</v>
      </c>
      <c r="U26" s="11">
        <v>0.04724240975795541</v>
      </c>
      <c r="V26" s="11">
        <v>0.031583713538086075</v>
      </c>
      <c r="W26" s="15">
        <v>0.047572076911202965</v>
      </c>
      <c r="X26" s="11">
        <v>0.027465731309833392</v>
      </c>
      <c r="Y26" s="15">
        <v>0.004832129831041489</v>
      </c>
      <c r="Z26" s="11">
        <v>1.0421986271378545</v>
      </c>
      <c r="AA26" s="15">
        <v>0.026705081356644143</v>
      </c>
      <c r="AB26" s="11">
        <v>0.028882973888092214</v>
      </c>
      <c r="AC26" s="15">
        <v>0.015093335986760088</v>
      </c>
      <c r="AD26" s="15">
        <v>0.018384370364546827</v>
      </c>
      <c r="AE26" s="15">
        <v>0.02045337875092232</v>
      </c>
      <c r="AF26" s="15">
        <v>0.017631627494409247</v>
      </c>
      <c r="AG26" s="15">
        <v>0.03327579662683366</v>
      </c>
      <c r="AH26" s="11">
        <v>0.045924202811900364</v>
      </c>
      <c r="AI26" s="16">
        <v>0.05479654863624953</v>
      </c>
      <c r="AJ26" s="22">
        <f t="shared" si="0"/>
        <v>2.2415427325751627</v>
      </c>
      <c r="AK26" s="23">
        <f t="shared" si="1"/>
        <v>1.731206071926637</v>
      </c>
    </row>
    <row r="27" spans="2:37" ht="13.5">
      <c r="B27" s="4" t="s">
        <v>24</v>
      </c>
      <c r="C27" s="4" t="s">
        <v>57</v>
      </c>
      <c r="D27" s="10">
        <v>0.004345364965515526</v>
      </c>
      <c r="E27" s="11">
        <v>0.011868978684900864</v>
      </c>
      <c r="F27" s="12">
        <v>0.006342609666714145</v>
      </c>
      <c r="G27" s="12">
        <v>0.009472307301285132</v>
      </c>
      <c r="H27" s="12">
        <v>0.007411124979499344</v>
      </c>
      <c r="I27" s="12">
        <v>0.025067459947631706</v>
      </c>
      <c r="J27" s="12">
        <v>0.008451262333329039</v>
      </c>
      <c r="K27" s="12">
        <v>0.008990862276858162</v>
      </c>
      <c r="L27" s="12">
        <v>0.006451519937666689</v>
      </c>
      <c r="M27" s="12">
        <v>0.011214347874513673</v>
      </c>
      <c r="N27" s="12">
        <v>0.010379741523359647</v>
      </c>
      <c r="O27" s="12">
        <v>0.008272205082194744</v>
      </c>
      <c r="P27" s="12">
        <v>0.008613777518586888</v>
      </c>
      <c r="Q27" s="12">
        <v>0.0041352862371806754</v>
      </c>
      <c r="R27" s="12">
        <v>0.00867587689948991</v>
      </c>
      <c r="S27" s="12">
        <v>0.009074586332495397</v>
      </c>
      <c r="T27" s="11">
        <v>0.016756509941817068</v>
      </c>
      <c r="U27" s="12">
        <v>0.010719225595492283</v>
      </c>
      <c r="V27" s="12">
        <v>0.011921298372207983</v>
      </c>
      <c r="W27" s="11">
        <v>0.03431665074140627</v>
      </c>
      <c r="X27" s="12">
        <v>0.03948780171230511</v>
      </c>
      <c r="Y27" s="11">
        <v>0.0037535894227248923</v>
      </c>
      <c r="Z27" s="12">
        <v>0.01875937224627738</v>
      </c>
      <c r="AA27" s="11">
        <v>1.173119670357091</v>
      </c>
      <c r="AB27" s="12">
        <v>0.0181452169341211</v>
      </c>
      <c r="AC27" s="11">
        <v>0.01343204523775752</v>
      </c>
      <c r="AD27" s="11">
        <v>0.010202294543907552</v>
      </c>
      <c r="AE27" s="11">
        <v>0.025969957418817417</v>
      </c>
      <c r="AF27" s="11">
        <v>0.05857584584923321</v>
      </c>
      <c r="AG27" s="11">
        <v>0.01843667893503346</v>
      </c>
      <c r="AH27" s="12">
        <v>0.005776399616832051</v>
      </c>
      <c r="AI27" s="13">
        <v>0.043059030011798914</v>
      </c>
      <c r="AJ27" s="22">
        <f t="shared" si="0"/>
        <v>1.6511988984980448</v>
      </c>
      <c r="AK27" s="23">
        <f t="shared" si="1"/>
        <v>1.2752670370706563</v>
      </c>
    </row>
    <row r="28" spans="2:37" ht="13.5">
      <c r="B28" s="4" t="s">
        <v>25</v>
      </c>
      <c r="C28" s="4" t="s">
        <v>58</v>
      </c>
      <c r="D28" s="14">
        <v>0.0011196318270324079</v>
      </c>
      <c r="E28" s="15">
        <v>0.0023367974331657783</v>
      </c>
      <c r="F28" s="11">
        <v>0.0010382677854173618</v>
      </c>
      <c r="G28" s="11">
        <v>0.0018198358263997877</v>
      </c>
      <c r="H28" s="11">
        <v>0.0013350554489797773</v>
      </c>
      <c r="I28" s="11">
        <v>0.0016481828040132733</v>
      </c>
      <c r="J28" s="11">
        <v>0.0018533576002681001</v>
      </c>
      <c r="K28" s="11">
        <v>0.0009440229106947197</v>
      </c>
      <c r="L28" s="11">
        <v>0.002214629635333909</v>
      </c>
      <c r="M28" s="11">
        <v>0.001623352156996191</v>
      </c>
      <c r="N28" s="11">
        <v>0.00198036591345877</v>
      </c>
      <c r="O28" s="11">
        <v>0.0019382572837484888</v>
      </c>
      <c r="P28" s="11">
        <v>0.0007363118780265141</v>
      </c>
      <c r="Q28" s="11">
        <v>0.0002889992073965274</v>
      </c>
      <c r="R28" s="11">
        <v>0.0007975812561538051</v>
      </c>
      <c r="S28" s="11">
        <v>0.0013655048084936132</v>
      </c>
      <c r="T28" s="15">
        <v>0.0009078020972563937</v>
      </c>
      <c r="U28" s="11">
        <v>0.0011918420520403619</v>
      </c>
      <c r="V28" s="11">
        <v>0.0013395912259162354</v>
      </c>
      <c r="W28" s="15">
        <v>0.001212294090062243</v>
      </c>
      <c r="X28" s="11">
        <v>0.00197245033633212</v>
      </c>
      <c r="Y28" s="15">
        <v>0.0007999374031488962</v>
      </c>
      <c r="Z28" s="11">
        <v>0.0010548820188832316</v>
      </c>
      <c r="AA28" s="15">
        <v>0.0012911009912240372</v>
      </c>
      <c r="AB28" s="11">
        <v>1.000240976164244</v>
      </c>
      <c r="AC28" s="15">
        <v>0.0003456784608227793</v>
      </c>
      <c r="AD28" s="15">
        <v>0.0005650886005227324</v>
      </c>
      <c r="AE28" s="15">
        <v>0.0010349021125814469</v>
      </c>
      <c r="AF28" s="15">
        <v>0.000869784545124427</v>
      </c>
      <c r="AG28" s="15">
        <v>0.0009127662437021758</v>
      </c>
      <c r="AH28" s="11">
        <v>0.00039005797571954495</v>
      </c>
      <c r="AI28" s="16">
        <v>0.17157658218294608</v>
      </c>
      <c r="AJ28" s="22">
        <f t="shared" si="0"/>
        <v>1.2087458902761052</v>
      </c>
      <c r="AK28" s="23">
        <f t="shared" si="1"/>
        <v>0.9335482184889348</v>
      </c>
    </row>
    <row r="29" spans="2:37" ht="13.5">
      <c r="B29" s="4" t="s">
        <v>26</v>
      </c>
      <c r="C29" s="4" t="s">
        <v>59</v>
      </c>
      <c r="D29" s="10">
        <v>0.0014801735580911837</v>
      </c>
      <c r="E29" s="11">
        <v>0.001434759805235723</v>
      </c>
      <c r="F29" s="12">
        <v>0.005231314176222492</v>
      </c>
      <c r="G29" s="12">
        <v>0.0053662148182873565</v>
      </c>
      <c r="H29" s="12">
        <v>0.004188768805345056</v>
      </c>
      <c r="I29" s="12">
        <v>0.10965027169507467</v>
      </c>
      <c r="J29" s="12">
        <v>0.005226553826016166</v>
      </c>
      <c r="K29" s="12">
        <v>0.034695215719809804</v>
      </c>
      <c r="L29" s="12">
        <v>0.006500479146472283</v>
      </c>
      <c r="M29" s="12">
        <v>0.03330851633570991</v>
      </c>
      <c r="N29" s="12">
        <v>0.007925246681732069</v>
      </c>
      <c r="O29" s="12">
        <v>0.021765504724900107</v>
      </c>
      <c r="P29" s="12">
        <v>0.05652228179212451</v>
      </c>
      <c r="Q29" s="12">
        <v>0.02219559087606162</v>
      </c>
      <c r="R29" s="12">
        <v>0.035408495012002016</v>
      </c>
      <c r="S29" s="12">
        <v>0.01083809579114044</v>
      </c>
      <c r="T29" s="11">
        <v>0.003223118616344217</v>
      </c>
      <c r="U29" s="12">
        <v>0.017722839508791194</v>
      </c>
      <c r="V29" s="12">
        <v>0.001481255336104931</v>
      </c>
      <c r="W29" s="11">
        <v>0.002495493008206988</v>
      </c>
      <c r="X29" s="12">
        <v>0.0018697908059692324</v>
      </c>
      <c r="Y29" s="11">
        <v>0.0002901262931577749</v>
      </c>
      <c r="Z29" s="12">
        <v>0.0018985438449264076</v>
      </c>
      <c r="AA29" s="11">
        <v>0.022340488335434155</v>
      </c>
      <c r="AB29" s="12">
        <v>0.0010893401212321765</v>
      </c>
      <c r="AC29" s="11">
        <v>1.0008022101343599</v>
      </c>
      <c r="AD29" s="11">
        <v>0.002179461516261373</v>
      </c>
      <c r="AE29" s="11">
        <v>0.0008480130235051957</v>
      </c>
      <c r="AF29" s="11">
        <v>0.0031876570016396892</v>
      </c>
      <c r="AG29" s="11">
        <v>0.0014971625503898268</v>
      </c>
      <c r="AH29" s="12">
        <v>0.0018129569579203523</v>
      </c>
      <c r="AI29" s="13">
        <v>0.007849055229348739</v>
      </c>
      <c r="AJ29" s="22">
        <f t="shared" si="0"/>
        <v>1.4323249950478174</v>
      </c>
      <c r="AK29" s="23">
        <f t="shared" si="1"/>
        <v>1.106224606992151</v>
      </c>
    </row>
    <row r="30" spans="2:37" ht="13.5">
      <c r="B30" s="4" t="s">
        <v>27</v>
      </c>
      <c r="C30" s="4" t="s">
        <v>60</v>
      </c>
      <c r="D30" s="10">
        <v>4.698239099606187E-06</v>
      </c>
      <c r="E30" s="11">
        <v>8.691185874574252E-06</v>
      </c>
      <c r="F30" s="12">
        <v>3.8014459109845115E-06</v>
      </c>
      <c r="G30" s="12">
        <v>4.060774531981158E-06</v>
      </c>
      <c r="H30" s="12">
        <v>3.8201851515032954E-06</v>
      </c>
      <c r="I30" s="12">
        <v>6.833300931979228E-05</v>
      </c>
      <c r="J30" s="12">
        <v>3.6544606488414555E-06</v>
      </c>
      <c r="K30" s="12">
        <v>4.935950092865134E-06</v>
      </c>
      <c r="L30" s="12">
        <v>2.7612444628354464E-06</v>
      </c>
      <c r="M30" s="12">
        <v>3.5787277410907667E-06</v>
      </c>
      <c r="N30" s="12">
        <v>3.0659859145921238E-06</v>
      </c>
      <c r="O30" s="12">
        <v>2.9724798416121125E-06</v>
      </c>
      <c r="P30" s="12">
        <v>6.41220476258392E-06</v>
      </c>
      <c r="Q30" s="12">
        <v>1.8645045588333448E-06</v>
      </c>
      <c r="R30" s="12">
        <v>3.5285308479006132E-06</v>
      </c>
      <c r="S30" s="12">
        <v>3.858054063386173E-06</v>
      </c>
      <c r="T30" s="11">
        <v>3.815266616501145E-06</v>
      </c>
      <c r="U30" s="12">
        <v>5.004920112094916E-06</v>
      </c>
      <c r="V30" s="12">
        <v>4.428045440713751E-05</v>
      </c>
      <c r="W30" s="11">
        <v>2.7985990435246188E-05</v>
      </c>
      <c r="X30" s="12">
        <v>6.373225619770234E-05</v>
      </c>
      <c r="Y30" s="11">
        <v>3.443463669063582E-06</v>
      </c>
      <c r="Z30" s="12">
        <v>2.2270378635277972E-05</v>
      </c>
      <c r="AA30" s="11">
        <v>8.018881472324648E-05</v>
      </c>
      <c r="AB30" s="12">
        <v>1.3915363333521415E-05</v>
      </c>
      <c r="AC30" s="11">
        <v>8.374635568995702E-06</v>
      </c>
      <c r="AD30" s="11">
        <v>1.0156705024293244</v>
      </c>
      <c r="AE30" s="11">
        <v>3.712214879423006E-06</v>
      </c>
      <c r="AF30" s="11">
        <v>7.617637511446446E-06</v>
      </c>
      <c r="AG30" s="11">
        <v>4.881300204418949E-05</v>
      </c>
      <c r="AH30" s="12">
        <v>4.879470501657428E-06</v>
      </c>
      <c r="AI30" s="13">
        <v>2.077933775431803E-05</v>
      </c>
      <c r="AJ30" s="22">
        <f t="shared" si="0"/>
        <v>1.0161593526185373</v>
      </c>
      <c r="AK30" s="23">
        <f t="shared" si="1"/>
        <v>0.7848082553738529</v>
      </c>
    </row>
    <row r="31" spans="2:37" ht="13.5">
      <c r="B31" s="4" t="s">
        <v>28</v>
      </c>
      <c r="C31" s="4" t="s">
        <v>61</v>
      </c>
      <c r="D31" s="10">
        <v>0.0006830696201089315</v>
      </c>
      <c r="E31" s="11">
        <v>0.0031822717111602227</v>
      </c>
      <c r="F31" s="12">
        <v>0.002033170459414043</v>
      </c>
      <c r="G31" s="12">
        <v>0.0027292000968810316</v>
      </c>
      <c r="H31" s="12">
        <v>0.0018240735208808398</v>
      </c>
      <c r="I31" s="12">
        <v>0.005934573270122772</v>
      </c>
      <c r="J31" s="12">
        <v>0.0021835772988068164</v>
      </c>
      <c r="K31" s="12">
        <v>0.0026903472581785697</v>
      </c>
      <c r="L31" s="12">
        <v>0.0025963671593797334</v>
      </c>
      <c r="M31" s="12">
        <v>0.0014316197607069708</v>
      </c>
      <c r="N31" s="12">
        <v>0.0025293446647164175</v>
      </c>
      <c r="O31" s="12">
        <v>0.0036386015675274113</v>
      </c>
      <c r="P31" s="12">
        <v>0.002221227322265717</v>
      </c>
      <c r="Q31" s="12">
        <v>0.0007801193899896888</v>
      </c>
      <c r="R31" s="12">
        <v>0.0018309595843715978</v>
      </c>
      <c r="S31" s="12">
        <v>0.0018496496401970164</v>
      </c>
      <c r="T31" s="11">
        <v>0.002166743384408097</v>
      </c>
      <c r="U31" s="12">
        <v>0.0037049180629924487</v>
      </c>
      <c r="V31" s="12">
        <v>0.012893350453048912</v>
      </c>
      <c r="W31" s="11">
        <v>0.001985040069914885</v>
      </c>
      <c r="X31" s="12">
        <v>0.006871168327481679</v>
      </c>
      <c r="Y31" s="11">
        <v>0.000687290828012845</v>
      </c>
      <c r="Z31" s="12">
        <v>0.003181131580631375</v>
      </c>
      <c r="AA31" s="11">
        <v>0.003043622905413792</v>
      </c>
      <c r="AB31" s="12">
        <v>0.0007196046407416228</v>
      </c>
      <c r="AC31" s="11">
        <v>0.002294203987572806</v>
      </c>
      <c r="AD31" s="11">
        <v>0.00219379064998265</v>
      </c>
      <c r="AE31" s="11">
        <v>1.0004495091800745</v>
      </c>
      <c r="AF31" s="11">
        <v>0.004455076408024079</v>
      </c>
      <c r="AG31" s="11">
        <v>0.007202465471875106</v>
      </c>
      <c r="AH31" s="12">
        <v>0.0006179428856092692</v>
      </c>
      <c r="AI31" s="13">
        <v>0.0030030990198218195</v>
      </c>
      <c r="AJ31" s="22">
        <f t="shared" si="0"/>
        <v>1.0936071301803136</v>
      </c>
      <c r="AK31" s="23">
        <f t="shared" si="1"/>
        <v>0.8446233375597442</v>
      </c>
    </row>
    <row r="32" spans="2:37" ht="13.5">
      <c r="B32" s="4" t="s">
        <v>29</v>
      </c>
      <c r="C32" s="4" t="s">
        <v>62</v>
      </c>
      <c r="D32" s="10">
        <v>0.015332611011967241</v>
      </c>
      <c r="E32" s="11">
        <v>0.0437786324874401</v>
      </c>
      <c r="F32" s="12">
        <v>0.02196740788836998</v>
      </c>
      <c r="G32" s="12">
        <v>0.019950235051415775</v>
      </c>
      <c r="H32" s="12">
        <v>0.02029426779453559</v>
      </c>
      <c r="I32" s="12">
        <v>0.03232014357352124</v>
      </c>
      <c r="J32" s="12">
        <v>0.036232072118791744</v>
      </c>
      <c r="K32" s="12">
        <v>0.03559393220809857</v>
      </c>
      <c r="L32" s="12">
        <v>0.02089025196120806</v>
      </c>
      <c r="M32" s="12">
        <v>0.021053831871126274</v>
      </c>
      <c r="N32" s="12">
        <v>0.02365421085112858</v>
      </c>
      <c r="O32" s="12">
        <v>0.0252161302793079</v>
      </c>
      <c r="P32" s="12">
        <v>0.032036457506624344</v>
      </c>
      <c r="Q32" s="12">
        <v>0.013485922449637363</v>
      </c>
      <c r="R32" s="12">
        <v>0.021082853036757956</v>
      </c>
      <c r="S32" s="12">
        <v>0.02397362928820584</v>
      </c>
      <c r="T32" s="11">
        <v>0.06920666386036273</v>
      </c>
      <c r="U32" s="12">
        <v>0.05223270369204976</v>
      </c>
      <c r="V32" s="12">
        <v>0.03205597677951218</v>
      </c>
      <c r="W32" s="11">
        <v>0.03811486331115778</v>
      </c>
      <c r="X32" s="12">
        <v>0.0675593340760319</v>
      </c>
      <c r="Y32" s="11">
        <v>0.012996303096864786</v>
      </c>
      <c r="Z32" s="12">
        <v>0.09896397073405792</v>
      </c>
      <c r="AA32" s="11">
        <v>0.05899912105814587</v>
      </c>
      <c r="AB32" s="12">
        <v>0.04304397704717632</v>
      </c>
      <c r="AC32" s="11">
        <v>0.02255626615427484</v>
      </c>
      <c r="AD32" s="11">
        <v>0.028897629000968074</v>
      </c>
      <c r="AE32" s="11">
        <v>0.02983861113039688</v>
      </c>
      <c r="AF32" s="11">
        <v>1.045619531683927</v>
      </c>
      <c r="AG32" s="11">
        <v>0.023232402988787204</v>
      </c>
      <c r="AH32" s="12">
        <v>0.010752425238974753</v>
      </c>
      <c r="AI32" s="13">
        <v>0.05880923443698015</v>
      </c>
      <c r="AJ32" s="22">
        <f t="shared" si="0"/>
        <v>2.099741603667805</v>
      </c>
      <c r="AK32" s="23">
        <f t="shared" si="1"/>
        <v>1.6216890987264672</v>
      </c>
    </row>
    <row r="33" spans="2:37" ht="13.5">
      <c r="B33" s="4" t="s">
        <v>30</v>
      </c>
      <c r="C33" s="4" t="s">
        <v>63</v>
      </c>
      <c r="D33" s="10">
        <v>0.00040651385794396907</v>
      </c>
      <c r="E33" s="11">
        <v>0.0009390201169361814</v>
      </c>
      <c r="F33" s="12">
        <v>0.0005689695897464828</v>
      </c>
      <c r="G33" s="12">
        <v>0.0006832561324190908</v>
      </c>
      <c r="H33" s="12">
        <v>0.000569553376839873</v>
      </c>
      <c r="I33" s="12">
        <v>0.001163288607147204</v>
      </c>
      <c r="J33" s="12">
        <v>0.0006379851835620526</v>
      </c>
      <c r="K33" s="12">
        <v>0.000740641590751249</v>
      </c>
      <c r="L33" s="12">
        <v>0.0005277095083100053</v>
      </c>
      <c r="M33" s="12">
        <v>0.000700264296597378</v>
      </c>
      <c r="N33" s="12">
        <v>0.000614038720594282</v>
      </c>
      <c r="O33" s="12">
        <v>0.0006445584178429825</v>
      </c>
      <c r="P33" s="12">
        <v>0.000683577609253282</v>
      </c>
      <c r="Q33" s="12">
        <v>0.00035312580899224166</v>
      </c>
      <c r="R33" s="12">
        <v>0.0006007353093824518</v>
      </c>
      <c r="S33" s="12">
        <v>0.0007617726613962865</v>
      </c>
      <c r="T33" s="11">
        <v>0.0011036261887630036</v>
      </c>
      <c r="U33" s="12">
        <v>0.001013063524419521</v>
      </c>
      <c r="V33" s="12">
        <v>0.001058561681764534</v>
      </c>
      <c r="W33" s="11">
        <v>0.0025970096100517335</v>
      </c>
      <c r="X33" s="12">
        <v>0.002178790135088991</v>
      </c>
      <c r="Y33" s="11">
        <v>0.0006560675670827424</v>
      </c>
      <c r="Z33" s="12">
        <v>0.001492402226520464</v>
      </c>
      <c r="AA33" s="11">
        <v>0.026919357423658197</v>
      </c>
      <c r="AB33" s="12">
        <v>0.002107822325729838</v>
      </c>
      <c r="AC33" s="11">
        <v>0.0012903322316028334</v>
      </c>
      <c r="AD33" s="11">
        <v>0.013541714864600938</v>
      </c>
      <c r="AE33" s="11">
        <v>0.004378588347701644</v>
      </c>
      <c r="AF33" s="11">
        <v>0.0049842450798134675</v>
      </c>
      <c r="AG33" s="11">
        <v>1.0125114600761178</v>
      </c>
      <c r="AH33" s="12">
        <v>0.00043918493628686386</v>
      </c>
      <c r="AI33" s="13">
        <v>0.008224303589854966</v>
      </c>
      <c r="AJ33" s="22">
        <f t="shared" si="0"/>
        <v>1.0950915405967725</v>
      </c>
      <c r="AK33" s="23">
        <f t="shared" si="1"/>
        <v>0.8457697891927463</v>
      </c>
    </row>
    <row r="34" spans="2:37" ht="13.5">
      <c r="B34" s="4" t="s">
        <v>31</v>
      </c>
      <c r="C34" s="4" t="s">
        <v>64</v>
      </c>
      <c r="D34" s="14">
        <v>0.001005607572161605</v>
      </c>
      <c r="E34" s="15">
        <v>0.002536767951916875</v>
      </c>
      <c r="F34" s="11">
        <v>0.0027506194497623543</v>
      </c>
      <c r="G34" s="11">
        <v>0.0032407722321670584</v>
      </c>
      <c r="H34" s="11">
        <v>0.0020910778081808367</v>
      </c>
      <c r="I34" s="11">
        <v>0.0022206060625836726</v>
      </c>
      <c r="J34" s="11">
        <v>0.0014351380190738676</v>
      </c>
      <c r="K34" s="11">
        <v>0.0024057677435088834</v>
      </c>
      <c r="L34" s="11">
        <v>0.0018183089864863575</v>
      </c>
      <c r="M34" s="11">
        <v>0.0017264985742703788</v>
      </c>
      <c r="N34" s="11">
        <v>0.0026481898343867862</v>
      </c>
      <c r="O34" s="11">
        <v>0.002492744514591174</v>
      </c>
      <c r="P34" s="11">
        <v>0.002494082204413117</v>
      </c>
      <c r="Q34" s="11">
        <v>0.0012937965978493484</v>
      </c>
      <c r="R34" s="11">
        <v>0.0017414564642828055</v>
      </c>
      <c r="S34" s="11">
        <v>0.0023266214774868344</v>
      </c>
      <c r="T34" s="15">
        <v>0.0012925871355764036</v>
      </c>
      <c r="U34" s="11">
        <v>0.002383451696352696</v>
      </c>
      <c r="V34" s="11">
        <v>0.0028487115764459932</v>
      </c>
      <c r="W34" s="15">
        <v>0.006116526477813317</v>
      </c>
      <c r="X34" s="11">
        <v>0.008056143743158915</v>
      </c>
      <c r="Y34" s="15">
        <v>0.0006929549376962144</v>
      </c>
      <c r="Z34" s="11">
        <v>0.0034009620809335446</v>
      </c>
      <c r="AA34" s="15">
        <v>0.003999482284138282</v>
      </c>
      <c r="AB34" s="11">
        <v>0.003376924694744744</v>
      </c>
      <c r="AC34" s="15">
        <v>0.004829313824624621</v>
      </c>
      <c r="AD34" s="15">
        <v>0.0037313005888567953</v>
      </c>
      <c r="AE34" s="15">
        <v>0.005546967419953052</v>
      </c>
      <c r="AF34" s="15">
        <v>0.0038032127566479832</v>
      </c>
      <c r="AG34" s="15">
        <v>0.0036198655106978632</v>
      </c>
      <c r="AH34" s="11">
        <v>1.0011198010664308</v>
      </c>
      <c r="AI34" s="16">
        <v>0.0030547277412661432</v>
      </c>
      <c r="AJ34" s="22">
        <f t="shared" si="0"/>
        <v>1.0921009890284594</v>
      </c>
      <c r="AK34" s="23">
        <f t="shared" si="1"/>
        <v>0.8434601026727282</v>
      </c>
    </row>
    <row r="35" spans="2:37" ht="14.25" thickBot="1">
      <c r="B35" s="4" t="s">
        <v>32</v>
      </c>
      <c r="C35" s="4" t="s">
        <v>65</v>
      </c>
      <c r="D35" s="17">
        <v>0.006549878983447935</v>
      </c>
      <c r="E35" s="18">
        <v>0.013670333431513451</v>
      </c>
      <c r="F35" s="19">
        <v>0.006073896956753237</v>
      </c>
      <c r="G35" s="19">
        <v>0.010646092889530334</v>
      </c>
      <c r="H35" s="19">
        <v>0.007810113481846548</v>
      </c>
      <c r="I35" s="19">
        <v>0.009641917680654099</v>
      </c>
      <c r="J35" s="19">
        <v>0.010842196248551405</v>
      </c>
      <c r="K35" s="19">
        <v>0.0055225616790846345</v>
      </c>
      <c r="L35" s="19">
        <v>0.012955648235761227</v>
      </c>
      <c r="M35" s="19">
        <v>0.009496657668285861</v>
      </c>
      <c r="N35" s="19">
        <v>0.011585198600936894</v>
      </c>
      <c r="O35" s="19">
        <v>0.011338861883721388</v>
      </c>
      <c r="P35" s="19">
        <v>0.004307446053879772</v>
      </c>
      <c r="Q35" s="19">
        <v>0.0016906538283899958</v>
      </c>
      <c r="R35" s="19">
        <v>0.0046658737105752185</v>
      </c>
      <c r="S35" s="19">
        <v>0.007988243126899369</v>
      </c>
      <c r="T35" s="18">
        <v>0.0053106688595210005</v>
      </c>
      <c r="U35" s="19">
        <v>0.006972310914865292</v>
      </c>
      <c r="V35" s="19">
        <v>0.007836647909782968</v>
      </c>
      <c r="W35" s="18">
        <v>0.007091955936357094</v>
      </c>
      <c r="X35" s="19">
        <v>0.011538892242889603</v>
      </c>
      <c r="Y35" s="18">
        <v>0.0046796572395107665</v>
      </c>
      <c r="Z35" s="19">
        <v>0.006171090709178647</v>
      </c>
      <c r="AA35" s="18">
        <v>0.007552978616498674</v>
      </c>
      <c r="AB35" s="19">
        <v>0.0014097176192972075</v>
      </c>
      <c r="AC35" s="18">
        <v>0.002022229121134314</v>
      </c>
      <c r="AD35" s="18">
        <v>0.003305784865155247</v>
      </c>
      <c r="AE35" s="18">
        <v>0.006054207672078693</v>
      </c>
      <c r="AF35" s="18">
        <v>0.005088265065971018</v>
      </c>
      <c r="AG35" s="18">
        <v>0.005339709261634404</v>
      </c>
      <c r="AH35" s="19">
        <v>0.0022818505832076018</v>
      </c>
      <c r="AI35" s="20">
        <v>1.0037280314463384</v>
      </c>
      <c r="AJ35" s="22">
        <f t="shared" si="0"/>
        <v>1.2211695725232523</v>
      </c>
      <c r="AK35" s="23">
        <f t="shared" si="1"/>
        <v>0.9431433753554019</v>
      </c>
    </row>
    <row r="36" spans="3:35" ht="13.5">
      <c r="C36" s="21" t="s">
        <v>89</v>
      </c>
      <c r="D36" s="23">
        <v>1.2824739245342833</v>
      </c>
      <c r="E36" s="23">
        <v>1.475439858526996</v>
      </c>
      <c r="F36" s="23">
        <v>1.4435067793724958</v>
      </c>
      <c r="G36" s="23">
        <v>1.2156855267879783</v>
      </c>
      <c r="H36" s="23">
        <v>1.321473700248411</v>
      </c>
      <c r="I36" s="23">
        <v>1.3819162765809425</v>
      </c>
      <c r="J36" s="23">
        <v>1.3218289068003362</v>
      </c>
      <c r="K36" s="23">
        <v>1.3726814329333359</v>
      </c>
      <c r="L36" s="23">
        <v>1.2205840532330434</v>
      </c>
      <c r="M36" s="23">
        <v>1.2614902690676748</v>
      </c>
      <c r="N36" s="23">
        <v>1.2075243100587665</v>
      </c>
      <c r="O36" s="23">
        <v>1.2135067421654329</v>
      </c>
      <c r="P36" s="23">
        <v>1.277480372339233</v>
      </c>
      <c r="Q36" s="23">
        <v>1.1689605631757791</v>
      </c>
      <c r="R36" s="23">
        <v>1.2172608234856288</v>
      </c>
      <c r="S36" s="23">
        <v>1.2470543061468393</v>
      </c>
      <c r="T36" s="23">
        <v>1.2874444890429926</v>
      </c>
      <c r="U36" s="23">
        <v>1.40543922774203</v>
      </c>
      <c r="V36" s="23">
        <v>1.2990789877864577</v>
      </c>
      <c r="W36" s="23">
        <v>1.2684232072834742</v>
      </c>
      <c r="X36" s="23">
        <v>1.2936248500744911</v>
      </c>
      <c r="Y36" s="23">
        <v>1.129167043495692</v>
      </c>
      <c r="Z36" s="23">
        <v>1.3405774348075852</v>
      </c>
      <c r="AA36" s="23">
        <v>1.4306198752814965</v>
      </c>
      <c r="AB36" s="23">
        <v>1.187351783922298</v>
      </c>
      <c r="AC36" s="23">
        <v>1.1461458726473825</v>
      </c>
      <c r="AD36" s="23">
        <v>1.2181072170960558</v>
      </c>
      <c r="AE36" s="23">
        <v>1.1709551899543524</v>
      </c>
      <c r="AF36" s="23">
        <v>1.2544189940621555</v>
      </c>
      <c r="AG36" s="23">
        <v>1.3193371313726814</v>
      </c>
      <c r="AH36" s="23">
        <v>1.3701100152071233</v>
      </c>
      <c r="AI36" s="23">
        <v>1.6835077428041536</v>
      </c>
    </row>
    <row r="37" spans="3:35" ht="13.5">
      <c r="C37" s="21" t="s">
        <v>91</v>
      </c>
      <c r="D37" s="23">
        <f>D36/AVERAGE($D36:$AI36)</f>
        <v>0.990490439007005</v>
      </c>
      <c r="E37" s="23">
        <f aca="true" t="shared" si="2" ref="E37:AI37">E36/AVERAGE($D36:$AI36)</f>
        <v>1.139523420510505</v>
      </c>
      <c r="F37" s="23">
        <f t="shared" si="2"/>
        <v>1.1148606113995343</v>
      </c>
      <c r="G37" s="23">
        <f t="shared" si="2"/>
        <v>0.9389078936321857</v>
      </c>
      <c r="H37" s="23">
        <f t="shared" si="2"/>
        <v>1.0206110552856469</v>
      </c>
      <c r="I37" s="23">
        <f t="shared" si="2"/>
        <v>1.0672925455062483</v>
      </c>
      <c r="J37" s="23">
        <f t="shared" si="2"/>
        <v>1.0208853912287206</v>
      </c>
      <c r="K37" s="23">
        <f t="shared" si="2"/>
        <v>1.060160217773347</v>
      </c>
      <c r="L37" s="23">
        <f t="shared" si="2"/>
        <v>0.9426911624505533</v>
      </c>
      <c r="M37" s="23">
        <f t="shared" si="2"/>
        <v>0.9742841756924192</v>
      </c>
      <c r="N37" s="23">
        <f t="shared" si="2"/>
        <v>0.9326047579611164</v>
      </c>
      <c r="O37" s="23">
        <f t="shared" si="2"/>
        <v>0.9372251574018406</v>
      </c>
      <c r="P37" s="23">
        <f t="shared" si="2"/>
        <v>0.9866337791472921</v>
      </c>
      <c r="Q37" s="23">
        <f t="shared" si="2"/>
        <v>0.9028208989296309</v>
      </c>
      <c r="R37" s="23">
        <f t="shared" si="2"/>
        <v>0.9401245392791441</v>
      </c>
      <c r="S37" s="23">
        <f t="shared" si="2"/>
        <v>0.9631348782467503</v>
      </c>
      <c r="T37" s="23">
        <f t="shared" si="2"/>
        <v>0.9943293448343745</v>
      </c>
      <c r="U37" s="23">
        <f t="shared" si="2"/>
        <v>1.085459977823242</v>
      </c>
      <c r="V37" s="23">
        <f t="shared" si="2"/>
        <v>1.0033149932343808</v>
      </c>
      <c r="W37" s="23">
        <f t="shared" si="2"/>
        <v>0.9796386775544896</v>
      </c>
      <c r="X37" s="23">
        <f t="shared" si="2"/>
        <v>0.9991026103130732</v>
      </c>
      <c r="Y37" s="23">
        <f t="shared" si="2"/>
        <v>0.8720872520121105</v>
      </c>
      <c r="Z37" s="23">
        <f t="shared" si="2"/>
        <v>1.0353654031661006</v>
      </c>
      <c r="AA37" s="23">
        <f t="shared" si="2"/>
        <v>1.1049076953625316</v>
      </c>
      <c r="AB37" s="23">
        <f t="shared" si="2"/>
        <v>0.9170249524878421</v>
      </c>
      <c r="AC37" s="23">
        <f t="shared" si="2"/>
        <v>0.8852004760851768</v>
      </c>
      <c r="AD37" s="23">
        <f t="shared" si="2"/>
        <v>0.9407782327092612</v>
      </c>
      <c r="AE37" s="23">
        <f t="shared" si="2"/>
        <v>0.9043614049124575</v>
      </c>
      <c r="AF37" s="23">
        <f t="shared" si="2"/>
        <v>0.9688228324630827</v>
      </c>
      <c r="AG37" s="23">
        <f t="shared" si="2"/>
        <v>1.0189609234559034</v>
      </c>
      <c r="AH37" s="23">
        <f t="shared" si="2"/>
        <v>1.0581742400284724</v>
      </c>
      <c r="AI37" s="23">
        <f t="shared" si="2"/>
        <v>1.3002200601055591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D4" sqref="D4:AK37"/>
    </sheetView>
  </sheetViews>
  <sheetFormatPr defaultColWidth="9.00390625" defaultRowHeight="13.5"/>
  <cols>
    <col min="2" max="2" width="3.50390625" style="0" bestFit="1" customWidth="1"/>
    <col min="3" max="3" width="24.75390625" style="0" bestFit="1" customWidth="1"/>
    <col min="4" max="4" width="9.625" style="0" bestFit="1" customWidth="1"/>
    <col min="5" max="37" width="9.50390625" style="0" bestFit="1" customWidth="1"/>
  </cols>
  <sheetData>
    <row r="1" ht="13.5">
      <c r="B1" t="s">
        <v>121</v>
      </c>
    </row>
    <row r="2" spans="1:35" ht="13.5">
      <c r="A2" s="3"/>
      <c r="C2" s="3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</row>
    <row r="3" spans="2:37" ht="14.25" thickBot="1">
      <c r="B3" s="5"/>
      <c r="C3" s="5"/>
      <c r="D3" s="4" t="s">
        <v>34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4" t="s">
        <v>43</v>
      </c>
      <c r="N3" s="4" t="s">
        <v>44</v>
      </c>
      <c r="O3" s="4" t="s">
        <v>45</v>
      </c>
      <c r="P3" s="4" t="s">
        <v>46</v>
      </c>
      <c r="Q3" s="4" t="s">
        <v>47</v>
      </c>
      <c r="R3" s="4" t="s">
        <v>48</v>
      </c>
      <c r="S3" s="4" t="s">
        <v>49</v>
      </c>
      <c r="T3" s="4" t="s">
        <v>50</v>
      </c>
      <c r="U3" s="4" t="s">
        <v>51</v>
      </c>
      <c r="V3" s="4" t="s">
        <v>52</v>
      </c>
      <c r="W3" s="4" t="s">
        <v>53</v>
      </c>
      <c r="X3" s="4" t="s">
        <v>54</v>
      </c>
      <c r="Y3" s="4" t="s">
        <v>55</v>
      </c>
      <c r="Z3" s="4" t="s">
        <v>56</v>
      </c>
      <c r="AA3" s="4" t="s">
        <v>57</v>
      </c>
      <c r="AB3" s="4" t="s">
        <v>58</v>
      </c>
      <c r="AC3" s="4" t="s">
        <v>59</v>
      </c>
      <c r="AD3" s="4" t="s">
        <v>60</v>
      </c>
      <c r="AE3" s="4" t="s">
        <v>61</v>
      </c>
      <c r="AF3" s="4" t="s">
        <v>62</v>
      </c>
      <c r="AG3" s="4" t="s">
        <v>63</v>
      </c>
      <c r="AH3" s="4" t="s">
        <v>64</v>
      </c>
      <c r="AI3" s="4" t="s">
        <v>65</v>
      </c>
      <c r="AJ3" s="21" t="s">
        <v>92</v>
      </c>
      <c r="AK3" s="21" t="s">
        <v>93</v>
      </c>
    </row>
    <row r="4" spans="2:37" ht="13.5">
      <c r="B4" s="4" t="s">
        <v>1</v>
      </c>
      <c r="C4" s="4" t="s">
        <v>34</v>
      </c>
      <c r="D4" s="6">
        <v>1.1414960209772593</v>
      </c>
      <c r="E4" s="7">
        <v>0.0024564180780792043</v>
      </c>
      <c r="F4" s="8">
        <v>0.316731345783193</v>
      </c>
      <c r="G4" s="8">
        <v>0.012547719266343006</v>
      </c>
      <c r="H4" s="8">
        <v>0.12018335267537117</v>
      </c>
      <c r="I4" s="8">
        <v>0.0177627025881874</v>
      </c>
      <c r="J4" s="8">
        <v>0.00394437773209439</v>
      </c>
      <c r="K4" s="8">
        <v>0.008149660531018647</v>
      </c>
      <c r="L4" s="8">
        <v>0.0030314887271772387</v>
      </c>
      <c r="M4" s="8">
        <v>0.006308480218888308</v>
      </c>
      <c r="N4" s="8">
        <v>0.002900295533706954</v>
      </c>
      <c r="O4" s="8">
        <v>0.0031829014280183544</v>
      </c>
      <c r="P4" s="8">
        <v>0.005340643594712332</v>
      </c>
      <c r="Q4" s="8">
        <v>0.00382679331650511</v>
      </c>
      <c r="R4" s="8">
        <v>0.004365397083779677</v>
      </c>
      <c r="S4" s="8">
        <v>0.02649535663013473</v>
      </c>
      <c r="T4" s="7">
        <v>0.010871275576912906</v>
      </c>
      <c r="U4" s="8">
        <v>0.002762342903078715</v>
      </c>
      <c r="V4" s="8">
        <v>0.002543141391880007</v>
      </c>
      <c r="W4" s="7">
        <v>0.0031933724039872285</v>
      </c>
      <c r="X4" s="8">
        <v>0.003074791237987397</v>
      </c>
      <c r="Y4" s="7">
        <v>0.0007296856209320059</v>
      </c>
      <c r="Z4" s="8">
        <v>0.0027308677321971685</v>
      </c>
      <c r="AA4" s="7">
        <v>0.003947261311656332</v>
      </c>
      <c r="AB4" s="8">
        <v>0.0023122661065378956</v>
      </c>
      <c r="AC4" s="7">
        <v>0.003158548289385669</v>
      </c>
      <c r="AD4" s="7">
        <v>0.015833023731685762</v>
      </c>
      <c r="AE4" s="7">
        <v>0.0064256969230166786</v>
      </c>
      <c r="AF4" s="7">
        <v>0.003227124066800508</v>
      </c>
      <c r="AG4" s="7">
        <v>0.06333127742292632</v>
      </c>
      <c r="AH4" s="8">
        <v>0.05702169157199963</v>
      </c>
      <c r="AI4" s="9">
        <v>0.005488916422697944</v>
      </c>
      <c r="AJ4" s="22">
        <v>1.8653742368781507</v>
      </c>
      <c r="AK4" s="23">
        <f aca="true" t="shared" si="0" ref="AK4:AK35">AJ4/AVERAGE(AJ$4:AJ$35)</f>
        <v>0.9338942983177276</v>
      </c>
    </row>
    <row r="5" spans="2:37" ht="13.5">
      <c r="B5" s="4" t="s">
        <v>2</v>
      </c>
      <c r="C5" s="4" t="s">
        <v>35</v>
      </c>
      <c r="D5" s="10">
        <v>0.00843499464969731</v>
      </c>
      <c r="E5" s="11">
        <v>1.0233114607534861</v>
      </c>
      <c r="F5" s="12">
        <v>0.011055757263292852</v>
      </c>
      <c r="G5" s="12">
        <v>0.008500991089025356</v>
      </c>
      <c r="H5" s="12">
        <v>0.011877795774332062</v>
      </c>
      <c r="I5" s="12">
        <v>0.018519670156949372</v>
      </c>
      <c r="J5" s="12">
        <v>0.19214127550072754</v>
      </c>
      <c r="K5" s="12">
        <v>0.09441556274181885</v>
      </c>
      <c r="L5" s="12">
        <v>0.020324713920432665</v>
      </c>
      <c r="M5" s="12">
        <v>0.04861046827678366</v>
      </c>
      <c r="N5" s="12">
        <v>0.014021558876522741</v>
      </c>
      <c r="O5" s="12">
        <v>0.0102716802920801</v>
      </c>
      <c r="P5" s="12">
        <v>0.01286068937739304</v>
      </c>
      <c r="Q5" s="12">
        <v>0.010988578424052816</v>
      </c>
      <c r="R5" s="12">
        <v>0.009681354068512843</v>
      </c>
      <c r="S5" s="12">
        <v>0.01610454169973465</v>
      </c>
      <c r="T5" s="11">
        <v>0.03350075922288868</v>
      </c>
      <c r="U5" s="12">
        <v>0.16313148560604115</v>
      </c>
      <c r="V5" s="12">
        <v>0.014210410263125533</v>
      </c>
      <c r="W5" s="11">
        <v>0.006948793909554058</v>
      </c>
      <c r="X5" s="12">
        <v>0.00434696115822379</v>
      </c>
      <c r="Y5" s="11">
        <v>0.0019190881938473828</v>
      </c>
      <c r="Z5" s="12">
        <v>0.044395770907070774</v>
      </c>
      <c r="AA5" s="11">
        <v>0.00578993063141713</v>
      </c>
      <c r="AB5" s="12">
        <v>0.0070405994488040805</v>
      </c>
      <c r="AC5" s="11">
        <v>0.007195205397341435</v>
      </c>
      <c r="AD5" s="11">
        <v>0.00896063628142652</v>
      </c>
      <c r="AE5" s="11">
        <v>0.004433447681598723</v>
      </c>
      <c r="AF5" s="11">
        <v>0.00514606444681417</v>
      </c>
      <c r="AG5" s="11">
        <v>0.010793984664777595</v>
      </c>
      <c r="AH5" s="12">
        <v>0.013333059744634784</v>
      </c>
      <c r="AI5" s="13">
        <v>0.009988542914744174</v>
      </c>
      <c r="AJ5" s="22">
        <v>1.852255833337152</v>
      </c>
      <c r="AK5" s="23">
        <f t="shared" si="0"/>
        <v>0.927326606951692</v>
      </c>
    </row>
    <row r="6" spans="2:37" ht="13.5">
      <c r="B6" s="4" t="s">
        <v>3</v>
      </c>
      <c r="C6" s="4" t="s">
        <v>36</v>
      </c>
      <c r="D6" s="14">
        <v>0.06609614680141165</v>
      </c>
      <c r="E6" s="15">
        <v>0.0013890905880303787</v>
      </c>
      <c r="F6" s="11">
        <v>1.2589070628202446</v>
      </c>
      <c r="G6" s="11">
        <v>0.0058852124649633715</v>
      </c>
      <c r="H6" s="11">
        <v>0.009685823225789092</v>
      </c>
      <c r="I6" s="11">
        <v>0.01721070718606463</v>
      </c>
      <c r="J6" s="11">
        <v>0.0020207222014825364</v>
      </c>
      <c r="K6" s="11">
        <v>0.003207112844166601</v>
      </c>
      <c r="L6" s="11">
        <v>0.001859761392331571</v>
      </c>
      <c r="M6" s="11">
        <v>0.003796467830665244</v>
      </c>
      <c r="N6" s="11">
        <v>0.001544762333731866</v>
      </c>
      <c r="O6" s="11">
        <v>0.002092404726172802</v>
      </c>
      <c r="P6" s="11">
        <v>0.0031701174993548514</v>
      </c>
      <c r="Q6" s="11">
        <v>0.002939815219056992</v>
      </c>
      <c r="R6" s="11">
        <v>0.0027465914507504557</v>
      </c>
      <c r="S6" s="11">
        <v>0.026618279646990248</v>
      </c>
      <c r="T6" s="15">
        <v>0.0022814471506220364</v>
      </c>
      <c r="U6" s="11">
        <v>0.0016850229425097916</v>
      </c>
      <c r="V6" s="11">
        <v>0.0017520865828667951</v>
      </c>
      <c r="W6" s="15">
        <v>0.001693628914522984</v>
      </c>
      <c r="X6" s="11">
        <v>0.001917357404560829</v>
      </c>
      <c r="Y6" s="15">
        <v>0.0003389972219714328</v>
      </c>
      <c r="Z6" s="11">
        <v>0.0016563271910697006</v>
      </c>
      <c r="AA6" s="15">
        <v>0.0061333019286699715</v>
      </c>
      <c r="AB6" s="11">
        <v>0.0020127984372301385</v>
      </c>
      <c r="AC6" s="15">
        <v>0.0020659149777241957</v>
      </c>
      <c r="AD6" s="15">
        <v>0.026937865520282243</v>
      </c>
      <c r="AE6" s="15">
        <v>0.004428392057563842</v>
      </c>
      <c r="AF6" s="15">
        <v>0.002715229106749748</v>
      </c>
      <c r="AG6" s="15">
        <v>0.15335138386291264</v>
      </c>
      <c r="AH6" s="11">
        <v>0.009625409867553635</v>
      </c>
      <c r="AI6" s="16">
        <v>0.004173191492823767</v>
      </c>
      <c r="AJ6" s="22">
        <v>1.6319384328908408</v>
      </c>
      <c r="AK6" s="23">
        <f t="shared" si="0"/>
        <v>0.8170253279754489</v>
      </c>
    </row>
    <row r="7" spans="2:37" ht="13.5">
      <c r="B7" s="4" t="s">
        <v>4</v>
      </c>
      <c r="C7" s="4" t="s">
        <v>37</v>
      </c>
      <c r="D7" s="14">
        <v>0.007292062714362875</v>
      </c>
      <c r="E7" s="15">
        <v>0.009894012035772328</v>
      </c>
      <c r="F7" s="11">
        <v>0.00667497390201991</v>
      </c>
      <c r="G7" s="11">
        <v>1.3370916758766866</v>
      </c>
      <c r="H7" s="11">
        <v>0.010431126228978967</v>
      </c>
      <c r="I7" s="11">
        <v>0.005004628649321855</v>
      </c>
      <c r="J7" s="11">
        <v>0.018941367757668505</v>
      </c>
      <c r="K7" s="11">
        <v>0.006616492367331563</v>
      </c>
      <c r="L7" s="11">
        <v>0.004929668253031237</v>
      </c>
      <c r="M7" s="11">
        <v>0.009144316304243023</v>
      </c>
      <c r="N7" s="11">
        <v>0.004825816709300032</v>
      </c>
      <c r="O7" s="11">
        <v>0.005574900862471799</v>
      </c>
      <c r="P7" s="11">
        <v>0.008193028995131097</v>
      </c>
      <c r="Q7" s="11">
        <v>0.0053883077641294925</v>
      </c>
      <c r="R7" s="11">
        <v>0.005937579992583366</v>
      </c>
      <c r="S7" s="11">
        <v>0.010913250573605815</v>
      </c>
      <c r="T7" s="15">
        <v>0.00624790583813169</v>
      </c>
      <c r="U7" s="11">
        <v>0.0044426894063531825</v>
      </c>
      <c r="V7" s="11">
        <v>0.0037212753800978447</v>
      </c>
      <c r="W7" s="15">
        <v>0.006769483078443448</v>
      </c>
      <c r="X7" s="11">
        <v>0.0046720456167281535</v>
      </c>
      <c r="Y7" s="15">
        <v>0.0006361814962292336</v>
      </c>
      <c r="Z7" s="11">
        <v>0.008107535120870627</v>
      </c>
      <c r="AA7" s="15">
        <v>0.0029860435515005985</v>
      </c>
      <c r="AB7" s="11">
        <v>0.004591826878412641</v>
      </c>
      <c r="AC7" s="15">
        <v>0.0015735823731074501</v>
      </c>
      <c r="AD7" s="15">
        <v>0.007079516491512452</v>
      </c>
      <c r="AE7" s="15">
        <v>0.021915260288875003</v>
      </c>
      <c r="AF7" s="15">
        <v>0.004450511081099604</v>
      </c>
      <c r="AG7" s="15">
        <v>0.008902083327485235</v>
      </c>
      <c r="AH7" s="11">
        <v>0.03157060965316947</v>
      </c>
      <c r="AI7" s="16">
        <v>0.013577394536629423</v>
      </c>
      <c r="AJ7" s="22">
        <v>1.5880971531052843</v>
      </c>
      <c r="AK7" s="23">
        <f t="shared" si="0"/>
        <v>0.79507631612933</v>
      </c>
    </row>
    <row r="8" spans="2:37" ht="13.5">
      <c r="B8" s="4" t="s">
        <v>5</v>
      </c>
      <c r="C8" s="4" t="s">
        <v>38</v>
      </c>
      <c r="D8" s="14">
        <v>0.04316917824833422</v>
      </c>
      <c r="E8" s="15">
        <v>0.014614909508497162</v>
      </c>
      <c r="F8" s="11">
        <v>0.06178840427397251</v>
      </c>
      <c r="G8" s="11">
        <v>0.038980173733296916</v>
      </c>
      <c r="H8" s="11">
        <v>1.3023580339683873</v>
      </c>
      <c r="I8" s="11">
        <v>0.06443161396631625</v>
      </c>
      <c r="J8" s="11">
        <v>0.015355713433692254</v>
      </c>
      <c r="K8" s="11">
        <v>0.06820506443676877</v>
      </c>
      <c r="L8" s="11">
        <v>0.019693631102958648</v>
      </c>
      <c r="M8" s="11">
        <v>0.0409270228823063</v>
      </c>
      <c r="N8" s="11">
        <v>0.020789642178432512</v>
      </c>
      <c r="O8" s="11">
        <v>0.019992756713606896</v>
      </c>
      <c r="P8" s="11">
        <v>0.03595919905201127</v>
      </c>
      <c r="Q8" s="11">
        <v>0.020611965391162716</v>
      </c>
      <c r="R8" s="11">
        <v>0.028393927410994023</v>
      </c>
      <c r="S8" s="11">
        <v>0.09776961061588876</v>
      </c>
      <c r="T8" s="15">
        <v>0.08270868055116623</v>
      </c>
      <c r="U8" s="11">
        <v>0.01650462008490063</v>
      </c>
      <c r="V8" s="11">
        <v>0.014961553402297354</v>
      </c>
      <c r="W8" s="15">
        <v>0.0234588583902067</v>
      </c>
      <c r="X8" s="11">
        <v>0.02132820975905024</v>
      </c>
      <c r="Y8" s="15">
        <v>0.005273497936224173</v>
      </c>
      <c r="Z8" s="11">
        <v>0.016307237540333364</v>
      </c>
      <c r="AA8" s="15">
        <v>0.013599863216840135</v>
      </c>
      <c r="AB8" s="11">
        <v>0.012370907377743082</v>
      </c>
      <c r="AC8" s="15">
        <v>0.014414690839954105</v>
      </c>
      <c r="AD8" s="15">
        <v>0.023865552284085472</v>
      </c>
      <c r="AE8" s="15">
        <v>0.02749786952499502</v>
      </c>
      <c r="AF8" s="15">
        <v>0.018480305156027128</v>
      </c>
      <c r="AG8" s="15">
        <v>0.026515749774052157</v>
      </c>
      <c r="AH8" s="11">
        <v>0.5775120928154224</v>
      </c>
      <c r="AI8" s="16">
        <v>0.0374500363060433</v>
      </c>
      <c r="AJ8" s="22">
        <v>2.8252905718759678</v>
      </c>
      <c r="AK8" s="23">
        <f t="shared" si="0"/>
        <v>1.4144736771863924</v>
      </c>
    </row>
    <row r="9" spans="2:37" ht="13.5">
      <c r="B9" s="4" t="s">
        <v>6</v>
      </c>
      <c r="C9" s="4" t="s">
        <v>39</v>
      </c>
      <c r="D9" s="14">
        <v>0.0923904945680411</v>
      </c>
      <c r="E9" s="15">
        <v>0.021592271117482204</v>
      </c>
      <c r="F9" s="11">
        <v>0.05339276088245985</v>
      </c>
      <c r="G9" s="11">
        <v>0.13106020745817043</v>
      </c>
      <c r="H9" s="11">
        <v>0.06293210832078408</v>
      </c>
      <c r="I9" s="11">
        <v>1.296547490340953</v>
      </c>
      <c r="J9" s="11">
        <v>0.07623199405388922</v>
      </c>
      <c r="K9" s="11">
        <v>0.07777644174048923</v>
      </c>
      <c r="L9" s="11">
        <v>0.02087944876937147</v>
      </c>
      <c r="M9" s="11">
        <v>0.07298277997554714</v>
      </c>
      <c r="N9" s="11">
        <v>0.027707915670486066</v>
      </c>
      <c r="O9" s="11">
        <v>0.026267978798858817</v>
      </c>
      <c r="P9" s="11">
        <v>0.041002082863890635</v>
      </c>
      <c r="Q9" s="11">
        <v>0.04077829463207504</v>
      </c>
      <c r="R9" s="11">
        <v>0.028838510880517663</v>
      </c>
      <c r="S9" s="11">
        <v>0.14817273781586915</v>
      </c>
      <c r="T9" s="15">
        <v>0.02575797793962113</v>
      </c>
      <c r="U9" s="11">
        <v>0.01704064341849873</v>
      </c>
      <c r="V9" s="11">
        <v>0.02721823331290677</v>
      </c>
      <c r="W9" s="15">
        <v>0.008538066763629483</v>
      </c>
      <c r="X9" s="11">
        <v>0.011090947419222029</v>
      </c>
      <c r="Y9" s="15">
        <v>0.002119729046628453</v>
      </c>
      <c r="Z9" s="11">
        <v>0.02370313986978331</v>
      </c>
      <c r="AA9" s="15">
        <v>0.009503668714156855</v>
      </c>
      <c r="AB9" s="11">
        <v>0.011669805833400439</v>
      </c>
      <c r="AC9" s="15">
        <v>0.01379970449172789</v>
      </c>
      <c r="AD9" s="15">
        <v>0.18203746056095177</v>
      </c>
      <c r="AE9" s="15">
        <v>0.016747383391201638</v>
      </c>
      <c r="AF9" s="15">
        <v>0.018837987834021193</v>
      </c>
      <c r="AG9" s="15">
        <v>0.02720034440460731</v>
      </c>
      <c r="AH9" s="11">
        <v>0.13020368007479868</v>
      </c>
      <c r="AI9" s="16">
        <v>0.037331123685501996</v>
      </c>
      <c r="AJ9" s="22">
        <v>2.781353414649542</v>
      </c>
      <c r="AK9" s="23">
        <f t="shared" si="0"/>
        <v>1.3924766645726019</v>
      </c>
    </row>
    <row r="10" spans="2:37" ht="13.5">
      <c r="B10" s="4" t="s">
        <v>7</v>
      </c>
      <c r="C10" s="4" t="s">
        <v>40</v>
      </c>
      <c r="D10" s="14">
        <v>0.03703703747893094</v>
      </c>
      <c r="E10" s="15">
        <v>0.11930288863307886</v>
      </c>
      <c r="F10" s="11">
        <v>0.03966893618080306</v>
      </c>
      <c r="G10" s="11">
        <v>0.026139816452401075</v>
      </c>
      <c r="H10" s="11">
        <v>0.03451552428684663</v>
      </c>
      <c r="I10" s="11">
        <v>0.0369049187940099</v>
      </c>
      <c r="J10" s="11">
        <v>1.3214169093144061</v>
      </c>
      <c r="K10" s="11">
        <v>0.06758759911915904</v>
      </c>
      <c r="L10" s="11">
        <v>0.0564033577942377</v>
      </c>
      <c r="M10" s="11">
        <v>0.04321720632742395</v>
      </c>
      <c r="N10" s="11">
        <v>0.032654308882891434</v>
      </c>
      <c r="O10" s="11">
        <v>0.025046290846954783</v>
      </c>
      <c r="P10" s="11">
        <v>0.02636908091536165</v>
      </c>
      <c r="Q10" s="11">
        <v>0.02472830724946267</v>
      </c>
      <c r="R10" s="11">
        <v>0.02119879284712614</v>
      </c>
      <c r="S10" s="11">
        <v>0.04280029029042036</v>
      </c>
      <c r="T10" s="15">
        <v>0.052636959879228486</v>
      </c>
      <c r="U10" s="11">
        <v>0.0935071913059875</v>
      </c>
      <c r="V10" s="11">
        <v>0.03303001546634427</v>
      </c>
      <c r="W10" s="15">
        <v>0.025758452035568848</v>
      </c>
      <c r="X10" s="11">
        <v>0.016581915262245027</v>
      </c>
      <c r="Y10" s="15">
        <v>0.0043705159642473184</v>
      </c>
      <c r="Z10" s="11">
        <v>0.28626912890060346</v>
      </c>
      <c r="AA10" s="15">
        <v>0.017551773246675315</v>
      </c>
      <c r="AB10" s="11">
        <v>0.024229096798571555</v>
      </c>
      <c r="AC10" s="15">
        <v>0.01803457879675833</v>
      </c>
      <c r="AD10" s="15">
        <v>0.025044896445314768</v>
      </c>
      <c r="AE10" s="15">
        <v>0.018231415158110536</v>
      </c>
      <c r="AF10" s="15">
        <v>0.015985395270506762</v>
      </c>
      <c r="AG10" s="15">
        <v>0.03489408370038369</v>
      </c>
      <c r="AH10" s="11">
        <v>0.04535022169349667</v>
      </c>
      <c r="AI10" s="16">
        <v>0.04091045796669262</v>
      </c>
      <c r="AJ10" s="22">
        <v>2.7073773633042495</v>
      </c>
      <c r="AK10" s="23">
        <f t="shared" si="0"/>
        <v>1.3554407651816847</v>
      </c>
    </row>
    <row r="11" spans="2:37" ht="13.5">
      <c r="B11" s="4" t="s">
        <v>8</v>
      </c>
      <c r="C11" s="4" t="s">
        <v>41</v>
      </c>
      <c r="D11" s="14">
        <v>0.005941401652074373</v>
      </c>
      <c r="E11" s="15">
        <v>0.004401529621286103</v>
      </c>
      <c r="F11" s="11">
        <v>0.012101679510136198</v>
      </c>
      <c r="G11" s="11">
        <v>0.00567671555615298</v>
      </c>
      <c r="H11" s="11">
        <v>0.018003027362184502</v>
      </c>
      <c r="I11" s="11">
        <v>0.02184215931409132</v>
      </c>
      <c r="J11" s="11">
        <v>0.025410264982112407</v>
      </c>
      <c r="K11" s="11">
        <v>1.0821743329790707</v>
      </c>
      <c r="L11" s="11">
        <v>0.01875084669398566</v>
      </c>
      <c r="M11" s="11">
        <v>0.01285258497908555</v>
      </c>
      <c r="N11" s="11">
        <v>0.0105224354579645</v>
      </c>
      <c r="O11" s="11">
        <v>0.012527800704104385</v>
      </c>
      <c r="P11" s="11">
        <v>0.021895199056208667</v>
      </c>
      <c r="Q11" s="11">
        <v>0.009223250749831194</v>
      </c>
      <c r="R11" s="11">
        <v>0.020441774246631926</v>
      </c>
      <c r="S11" s="11">
        <v>0.011285306793604849</v>
      </c>
      <c r="T11" s="15">
        <v>0.0922345091321633</v>
      </c>
      <c r="U11" s="11">
        <v>0.00830676788941979</v>
      </c>
      <c r="V11" s="11">
        <v>0.007240467091001674</v>
      </c>
      <c r="W11" s="15">
        <v>0.0027568353103551058</v>
      </c>
      <c r="X11" s="11">
        <v>0.0022467574953886136</v>
      </c>
      <c r="Y11" s="15">
        <v>0.003470033276621876</v>
      </c>
      <c r="Z11" s="11">
        <v>0.0075227049469041105</v>
      </c>
      <c r="AA11" s="15">
        <v>0.002590386786659368</v>
      </c>
      <c r="AB11" s="11">
        <v>0.0034321465901519673</v>
      </c>
      <c r="AC11" s="15">
        <v>0.003887258008899057</v>
      </c>
      <c r="AD11" s="15">
        <v>0.0065085598521242615</v>
      </c>
      <c r="AE11" s="15">
        <v>0.0031123103645945794</v>
      </c>
      <c r="AF11" s="15">
        <v>0.004589364844546642</v>
      </c>
      <c r="AG11" s="15">
        <v>0.007266079118646581</v>
      </c>
      <c r="AH11" s="11">
        <v>0.01554999635380081</v>
      </c>
      <c r="AI11" s="16">
        <v>0.011937416680539908</v>
      </c>
      <c r="AJ11" s="22">
        <v>1.4757019034003427</v>
      </c>
      <c r="AK11" s="23">
        <f t="shared" si="0"/>
        <v>0.7388059545137918</v>
      </c>
    </row>
    <row r="12" spans="2:37" ht="13.5">
      <c r="B12" s="4" t="s">
        <v>9</v>
      </c>
      <c r="C12" s="4" t="s">
        <v>42</v>
      </c>
      <c r="D12" s="14">
        <v>0.0030556463000475176</v>
      </c>
      <c r="E12" s="15">
        <v>0.007767613243539312</v>
      </c>
      <c r="F12" s="11">
        <v>0.010240896648025221</v>
      </c>
      <c r="G12" s="11">
        <v>0.004348088856017276</v>
      </c>
      <c r="H12" s="11">
        <v>0.01863599945751641</v>
      </c>
      <c r="I12" s="11">
        <v>0.007879263854505342</v>
      </c>
      <c r="J12" s="11">
        <v>0.005352227418846432</v>
      </c>
      <c r="K12" s="11">
        <v>0.012963995164675874</v>
      </c>
      <c r="L12" s="11">
        <v>1.3266010151691114</v>
      </c>
      <c r="M12" s="11">
        <v>0.011354371370351935</v>
      </c>
      <c r="N12" s="11">
        <v>0.24161812278794512</v>
      </c>
      <c r="O12" s="11">
        <v>0.11742501033383687</v>
      </c>
      <c r="P12" s="11">
        <v>0.026699894352587152</v>
      </c>
      <c r="Q12" s="11">
        <v>0.0929171978203931</v>
      </c>
      <c r="R12" s="11">
        <v>0.019993535124366465</v>
      </c>
      <c r="S12" s="11">
        <v>0.01808433280989437</v>
      </c>
      <c r="T12" s="15">
        <v>0.03759211664587973</v>
      </c>
      <c r="U12" s="11">
        <v>0.005303708480797205</v>
      </c>
      <c r="V12" s="11">
        <v>0.004009911629792661</v>
      </c>
      <c r="W12" s="15">
        <v>0.0026716356391900385</v>
      </c>
      <c r="X12" s="11">
        <v>0.0026295151495222793</v>
      </c>
      <c r="Y12" s="15">
        <v>0.0016835696577778244</v>
      </c>
      <c r="Z12" s="11">
        <v>0.004549686601556167</v>
      </c>
      <c r="AA12" s="15">
        <v>0.0024038766875128267</v>
      </c>
      <c r="AB12" s="11">
        <v>0.00556924059514524</v>
      </c>
      <c r="AC12" s="15">
        <v>0.0018988739520949757</v>
      </c>
      <c r="AD12" s="15">
        <v>0.0029400753711293867</v>
      </c>
      <c r="AE12" s="15">
        <v>0.0026445698771936314</v>
      </c>
      <c r="AF12" s="15">
        <v>0.010105119615856518</v>
      </c>
      <c r="AG12" s="15">
        <v>0.003695772555834287</v>
      </c>
      <c r="AH12" s="11">
        <v>0.01709136007162401</v>
      </c>
      <c r="AI12" s="16">
        <v>0.01261495533347068</v>
      </c>
      <c r="AJ12" s="22">
        <v>2.0423411985760365</v>
      </c>
      <c r="AK12" s="23">
        <f t="shared" si="0"/>
        <v>1.0224923036149687</v>
      </c>
    </row>
    <row r="13" spans="2:37" ht="13.5">
      <c r="B13" s="4" t="s">
        <v>10</v>
      </c>
      <c r="C13" s="4" t="s">
        <v>43</v>
      </c>
      <c r="D13" s="14">
        <v>0.002497501593810316</v>
      </c>
      <c r="E13" s="15">
        <v>0.0036938747523584474</v>
      </c>
      <c r="F13" s="11">
        <v>0.008682221779671831</v>
      </c>
      <c r="G13" s="11">
        <v>0.0037314471630557336</v>
      </c>
      <c r="H13" s="11">
        <v>0.008330693658966944</v>
      </c>
      <c r="I13" s="11">
        <v>0.013663824184905032</v>
      </c>
      <c r="J13" s="11">
        <v>0.0034882431499524418</v>
      </c>
      <c r="K13" s="11">
        <v>0.012624498225761229</v>
      </c>
      <c r="L13" s="11">
        <v>0.004837934006288347</v>
      </c>
      <c r="M13" s="11">
        <v>1.5036273008339534</v>
      </c>
      <c r="N13" s="11">
        <v>0.10021413889817571</v>
      </c>
      <c r="O13" s="11">
        <v>0.048643012838690575</v>
      </c>
      <c r="P13" s="11">
        <v>0.07944246484835002</v>
      </c>
      <c r="Q13" s="11">
        <v>0.06899802605294134</v>
      </c>
      <c r="R13" s="11">
        <v>0.04031432402700179</v>
      </c>
      <c r="S13" s="11">
        <v>0.018036707052341106</v>
      </c>
      <c r="T13" s="15">
        <v>0.01832476829141775</v>
      </c>
      <c r="U13" s="11">
        <v>0.003526260933780487</v>
      </c>
      <c r="V13" s="11">
        <v>0.002531544578654557</v>
      </c>
      <c r="W13" s="15">
        <v>0.0017959549198840095</v>
      </c>
      <c r="X13" s="11">
        <v>0.0020503508112954074</v>
      </c>
      <c r="Y13" s="15">
        <v>0.0009105028452731286</v>
      </c>
      <c r="Z13" s="11">
        <v>0.0031771865785034078</v>
      </c>
      <c r="AA13" s="15">
        <v>0.0018479416173964574</v>
      </c>
      <c r="AB13" s="11">
        <v>0.004492348158231592</v>
      </c>
      <c r="AC13" s="15">
        <v>0.00154985195212698</v>
      </c>
      <c r="AD13" s="15">
        <v>0.004988900446050136</v>
      </c>
      <c r="AE13" s="15">
        <v>0.0021878919838065375</v>
      </c>
      <c r="AF13" s="15">
        <v>0.00794494454039511</v>
      </c>
      <c r="AG13" s="15">
        <v>0.0032832592408146627</v>
      </c>
      <c r="AH13" s="11">
        <v>0.011190478743974427</v>
      </c>
      <c r="AI13" s="16">
        <v>0.008386238919155445</v>
      </c>
      <c r="AJ13" s="22">
        <v>1.9990146376269844</v>
      </c>
      <c r="AK13" s="23">
        <f t="shared" si="0"/>
        <v>1.0008009842882086</v>
      </c>
    </row>
    <row r="14" spans="2:37" ht="13.5">
      <c r="B14" s="4" t="s">
        <v>11</v>
      </c>
      <c r="C14" s="4" t="s">
        <v>44</v>
      </c>
      <c r="D14" s="14">
        <v>0.006940168681075256</v>
      </c>
      <c r="E14" s="15">
        <v>0.01965576570696736</v>
      </c>
      <c r="F14" s="11">
        <v>0.03578491645753698</v>
      </c>
      <c r="G14" s="11">
        <v>0.009378233504790756</v>
      </c>
      <c r="H14" s="11">
        <v>0.025858970582272787</v>
      </c>
      <c r="I14" s="11">
        <v>0.022798290143986086</v>
      </c>
      <c r="J14" s="11">
        <v>0.01350252237717873</v>
      </c>
      <c r="K14" s="11">
        <v>0.015544922860092222</v>
      </c>
      <c r="L14" s="11">
        <v>0.011980783435177824</v>
      </c>
      <c r="M14" s="11">
        <v>0.013416950999602445</v>
      </c>
      <c r="N14" s="11">
        <v>1.0657239363995163</v>
      </c>
      <c r="O14" s="11">
        <v>0.05085781882734238</v>
      </c>
      <c r="P14" s="11">
        <v>0.02856333923514919</v>
      </c>
      <c r="Q14" s="11">
        <v>0.024242058490271806</v>
      </c>
      <c r="R14" s="11">
        <v>0.022680520942251814</v>
      </c>
      <c r="S14" s="11">
        <v>0.019488482042682748</v>
      </c>
      <c r="T14" s="15">
        <v>0.0751248532284474</v>
      </c>
      <c r="U14" s="11">
        <v>0.01016026511725703</v>
      </c>
      <c r="V14" s="11">
        <v>0.005219560145018256</v>
      </c>
      <c r="W14" s="15">
        <v>0.005425399091058474</v>
      </c>
      <c r="X14" s="11">
        <v>0.002815158993072194</v>
      </c>
      <c r="Y14" s="15">
        <v>0.003146077042611645</v>
      </c>
      <c r="Z14" s="11">
        <v>0.006668876490421637</v>
      </c>
      <c r="AA14" s="15">
        <v>0.0031854010503118957</v>
      </c>
      <c r="AB14" s="11">
        <v>0.008508309530647507</v>
      </c>
      <c r="AC14" s="15">
        <v>0.002662924847146889</v>
      </c>
      <c r="AD14" s="15">
        <v>0.006196976402806756</v>
      </c>
      <c r="AE14" s="15">
        <v>0.004245991533769582</v>
      </c>
      <c r="AF14" s="15">
        <v>0.006454182542138471</v>
      </c>
      <c r="AG14" s="15">
        <v>0.009283784190601134</v>
      </c>
      <c r="AH14" s="11">
        <v>0.019527087682936758</v>
      </c>
      <c r="AI14" s="16">
        <v>0.010713806531752485</v>
      </c>
      <c r="AJ14" s="22">
        <v>1.5657563351058927</v>
      </c>
      <c r="AK14" s="23">
        <f t="shared" si="0"/>
        <v>0.7838914492340397</v>
      </c>
    </row>
    <row r="15" spans="2:37" ht="13.5">
      <c r="B15" s="4" t="s">
        <v>12</v>
      </c>
      <c r="C15" s="4" t="s">
        <v>45</v>
      </c>
      <c r="D15" s="14">
        <v>0.0019181955995014725</v>
      </c>
      <c r="E15" s="15">
        <v>0.008777381024869932</v>
      </c>
      <c r="F15" s="11">
        <v>0.002980351694707905</v>
      </c>
      <c r="G15" s="11">
        <v>0.002736073726010764</v>
      </c>
      <c r="H15" s="11">
        <v>0.009470135243727335</v>
      </c>
      <c r="I15" s="11">
        <v>0.003704536073395098</v>
      </c>
      <c r="J15" s="11">
        <v>0.0047715511299424125</v>
      </c>
      <c r="K15" s="11">
        <v>0.00497420665107549</v>
      </c>
      <c r="L15" s="11">
        <v>0.0069388531229418685</v>
      </c>
      <c r="M15" s="11">
        <v>0.005476154805293726</v>
      </c>
      <c r="N15" s="11">
        <v>0.0052641485561323986</v>
      </c>
      <c r="O15" s="11">
        <v>1.242711911953644</v>
      </c>
      <c r="P15" s="11">
        <v>0.011293573898742934</v>
      </c>
      <c r="Q15" s="11">
        <v>0.02896630010894516</v>
      </c>
      <c r="R15" s="11">
        <v>0.01481054269046968</v>
      </c>
      <c r="S15" s="11">
        <v>0.005614116898392653</v>
      </c>
      <c r="T15" s="15">
        <v>0.011433328397817362</v>
      </c>
      <c r="U15" s="11">
        <v>0.004850323203266812</v>
      </c>
      <c r="V15" s="11">
        <v>0.007424413653128372</v>
      </c>
      <c r="W15" s="15">
        <v>0.002839733845430277</v>
      </c>
      <c r="X15" s="11">
        <v>0.004257585291675414</v>
      </c>
      <c r="Y15" s="15">
        <v>0.001012844363030256</v>
      </c>
      <c r="Z15" s="11">
        <v>0.006663308883056787</v>
      </c>
      <c r="AA15" s="15">
        <v>0.00363424953424528</v>
      </c>
      <c r="AB15" s="11">
        <v>0.004032874082855988</v>
      </c>
      <c r="AC15" s="15">
        <v>0.0019514424714857906</v>
      </c>
      <c r="AD15" s="15">
        <v>0.0027567465908340597</v>
      </c>
      <c r="AE15" s="15">
        <v>0.0024505226992251796</v>
      </c>
      <c r="AF15" s="15">
        <v>0.029339229114404796</v>
      </c>
      <c r="AG15" s="15">
        <v>0.0029671425587098187</v>
      </c>
      <c r="AH15" s="11">
        <v>0.057467935271691396</v>
      </c>
      <c r="AI15" s="16">
        <v>0.0043761796615388445</v>
      </c>
      <c r="AJ15" s="22">
        <v>1.5078658928001887</v>
      </c>
      <c r="AK15" s="23">
        <f t="shared" si="0"/>
        <v>0.75490876419017</v>
      </c>
    </row>
    <row r="16" spans="2:37" ht="13.5">
      <c r="B16" s="4" t="s">
        <v>13</v>
      </c>
      <c r="C16" s="4" t="s">
        <v>46</v>
      </c>
      <c r="D16" s="14">
        <v>0.002772967023646579</v>
      </c>
      <c r="E16" s="15">
        <v>0.006438251269707106</v>
      </c>
      <c r="F16" s="11">
        <v>0.004148873494249315</v>
      </c>
      <c r="G16" s="11">
        <v>0.004075408896148415</v>
      </c>
      <c r="H16" s="11">
        <v>0.005171572836553757</v>
      </c>
      <c r="I16" s="11">
        <v>0.005533185703319226</v>
      </c>
      <c r="J16" s="11">
        <v>0.005506733544923856</v>
      </c>
      <c r="K16" s="11">
        <v>0.005254949831914598</v>
      </c>
      <c r="L16" s="11">
        <v>0.004065822850771237</v>
      </c>
      <c r="M16" s="11">
        <v>0.007399125384620085</v>
      </c>
      <c r="N16" s="11">
        <v>0.008437171809724121</v>
      </c>
      <c r="O16" s="11">
        <v>0.11401387659182947</v>
      </c>
      <c r="P16" s="11">
        <v>1.635251219672684</v>
      </c>
      <c r="Q16" s="11">
        <v>0.11970045236064697</v>
      </c>
      <c r="R16" s="11">
        <v>0.17934465363870156</v>
      </c>
      <c r="S16" s="11">
        <v>0.013305022972071557</v>
      </c>
      <c r="T16" s="15">
        <v>0.02131318414125197</v>
      </c>
      <c r="U16" s="11">
        <v>0.0062545268060691574</v>
      </c>
      <c r="V16" s="11">
        <v>0.00445329538852272</v>
      </c>
      <c r="W16" s="15">
        <v>0.004775641763873614</v>
      </c>
      <c r="X16" s="11">
        <v>0.005994941057665835</v>
      </c>
      <c r="Y16" s="15">
        <v>0.0016108829861970762</v>
      </c>
      <c r="Z16" s="11">
        <v>0.009953015643308971</v>
      </c>
      <c r="AA16" s="15">
        <v>0.0070800451768081255</v>
      </c>
      <c r="AB16" s="11">
        <v>0.02095133377139709</v>
      </c>
      <c r="AC16" s="15">
        <v>0.00541994373924561</v>
      </c>
      <c r="AD16" s="15">
        <v>0.004937905438268971</v>
      </c>
      <c r="AE16" s="15">
        <v>0.003493210761792355</v>
      </c>
      <c r="AF16" s="15">
        <v>0.03923356984785547</v>
      </c>
      <c r="AG16" s="15">
        <v>0.004632841032257414</v>
      </c>
      <c r="AH16" s="11">
        <v>0.02770061649102459</v>
      </c>
      <c r="AI16" s="16">
        <v>0.013240217601601647</v>
      </c>
      <c r="AJ16" s="22">
        <v>2.301464459528653</v>
      </c>
      <c r="AK16" s="23">
        <f t="shared" si="0"/>
        <v>1.1522216261181788</v>
      </c>
    </row>
    <row r="17" spans="2:37" ht="13.5">
      <c r="B17" s="4" t="s">
        <v>14</v>
      </c>
      <c r="C17" s="4" t="s">
        <v>47</v>
      </c>
      <c r="D17" s="14">
        <v>0.004740657065433585</v>
      </c>
      <c r="E17" s="15">
        <v>0.012339842836812106</v>
      </c>
      <c r="F17" s="11">
        <v>0.006535349995943729</v>
      </c>
      <c r="G17" s="11">
        <v>0.0058998418258152325</v>
      </c>
      <c r="H17" s="11">
        <v>0.006003180353855069</v>
      </c>
      <c r="I17" s="11">
        <v>0.0078016394756413076</v>
      </c>
      <c r="J17" s="11">
        <v>0.01007969950152898</v>
      </c>
      <c r="K17" s="11">
        <v>0.008515709912130373</v>
      </c>
      <c r="L17" s="11">
        <v>0.005755738414713672</v>
      </c>
      <c r="M17" s="11">
        <v>0.007024513287847198</v>
      </c>
      <c r="N17" s="11">
        <v>0.006032642432477919</v>
      </c>
      <c r="O17" s="11">
        <v>0.00687278627225205</v>
      </c>
      <c r="P17" s="11">
        <v>0.009097069844295563</v>
      </c>
      <c r="Q17" s="11">
        <v>1.4700565869114484</v>
      </c>
      <c r="R17" s="11">
        <v>0.005874522783904601</v>
      </c>
      <c r="S17" s="11">
        <v>0.00677559310412182</v>
      </c>
      <c r="T17" s="15">
        <v>0.012456717124222944</v>
      </c>
      <c r="U17" s="11">
        <v>0.010056714033133973</v>
      </c>
      <c r="V17" s="11">
        <v>0.005924844440993692</v>
      </c>
      <c r="W17" s="15">
        <v>0.006727660599880051</v>
      </c>
      <c r="X17" s="11">
        <v>0.010349697438357857</v>
      </c>
      <c r="Y17" s="15">
        <v>0.0020609528017171553</v>
      </c>
      <c r="Z17" s="11">
        <v>0.025019610034359215</v>
      </c>
      <c r="AA17" s="15">
        <v>0.00910456136512712</v>
      </c>
      <c r="AB17" s="11">
        <v>0.03797314742334682</v>
      </c>
      <c r="AC17" s="15">
        <v>0.003961916267153761</v>
      </c>
      <c r="AD17" s="15">
        <v>0.00604572388632357</v>
      </c>
      <c r="AE17" s="15">
        <v>0.0052921578888365465</v>
      </c>
      <c r="AF17" s="15">
        <v>0.08284259979271692</v>
      </c>
      <c r="AG17" s="15">
        <v>0.005462837155882188</v>
      </c>
      <c r="AH17" s="11">
        <v>0.007404887401570869</v>
      </c>
      <c r="AI17" s="16">
        <v>0.01564029739221398</v>
      </c>
      <c r="AJ17" s="22">
        <v>1.8257296990640584</v>
      </c>
      <c r="AK17" s="23">
        <f t="shared" si="0"/>
        <v>0.914046373385525</v>
      </c>
    </row>
    <row r="18" spans="2:37" ht="13.5">
      <c r="B18" s="4" t="s">
        <v>15</v>
      </c>
      <c r="C18" s="4" t="s">
        <v>48</v>
      </c>
      <c r="D18" s="14">
        <v>0.00025962158116226526</v>
      </c>
      <c r="E18" s="15">
        <v>0.000250817060302543</v>
      </c>
      <c r="F18" s="11">
        <v>0.00034534616408375386</v>
      </c>
      <c r="G18" s="11">
        <v>0.00025800842042772887</v>
      </c>
      <c r="H18" s="11">
        <v>0.000351972554205782</v>
      </c>
      <c r="I18" s="11">
        <v>0.0002852928243106952</v>
      </c>
      <c r="J18" s="11">
        <v>0.00030838069805506663</v>
      </c>
      <c r="K18" s="11">
        <v>0.00024562633420694894</v>
      </c>
      <c r="L18" s="11">
        <v>0.00023034943439444636</v>
      </c>
      <c r="M18" s="11">
        <v>0.0002815527649410642</v>
      </c>
      <c r="N18" s="11">
        <v>0.0002484550181162419</v>
      </c>
      <c r="O18" s="11">
        <v>0.0070250296471682855</v>
      </c>
      <c r="P18" s="11">
        <v>0.001340027584739113</v>
      </c>
      <c r="Q18" s="11">
        <v>0.001227534653891022</v>
      </c>
      <c r="R18" s="11">
        <v>1.1365348758716483</v>
      </c>
      <c r="S18" s="11">
        <v>0.0003624398082373499</v>
      </c>
      <c r="T18" s="15">
        <v>0.0004115380832253271</v>
      </c>
      <c r="U18" s="11">
        <v>0.00020819162140461945</v>
      </c>
      <c r="V18" s="11">
        <v>0.00023683075948786856</v>
      </c>
      <c r="W18" s="15">
        <v>0.0015858820134310022</v>
      </c>
      <c r="X18" s="11">
        <v>0.00025268263094133163</v>
      </c>
      <c r="Y18" s="15">
        <v>4.358548632334547E-05</v>
      </c>
      <c r="Z18" s="11">
        <v>0.00039655818680283</v>
      </c>
      <c r="AA18" s="15">
        <v>0.00018633747945836566</v>
      </c>
      <c r="AB18" s="11">
        <v>0.0009274424107432731</v>
      </c>
      <c r="AC18" s="15">
        <v>0.00010729316098981606</v>
      </c>
      <c r="AD18" s="15">
        <v>0.007612686858299098</v>
      </c>
      <c r="AE18" s="15">
        <v>0.00015957509069056426</v>
      </c>
      <c r="AF18" s="15">
        <v>0.0010105661575987449</v>
      </c>
      <c r="AG18" s="15">
        <v>0.0005355350200220692</v>
      </c>
      <c r="AH18" s="11">
        <v>0.0009504965976906063</v>
      </c>
      <c r="AI18" s="16">
        <v>0.00036810767526712624</v>
      </c>
      <c r="AJ18" s="22">
        <v>1.1645486396522664</v>
      </c>
      <c r="AK18" s="23">
        <f t="shared" si="0"/>
        <v>0.5830279593145036</v>
      </c>
    </row>
    <row r="19" spans="2:37" ht="13.5">
      <c r="B19" s="4" t="s">
        <v>16</v>
      </c>
      <c r="C19" s="4" t="s">
        <v>49</v>
      </c>
      <c r="D19" s="14">
        <v>0.029792683598224023</v>
      </c>
      <c r="E19" s="15">
        <v>0.03360071473970203</v>
      </c>
      <c r="F19" s="11">
        <v>0.06760634914396485</v>
      </c>
      <c r="G19" s="11">
        <v>0.09630376455239888</v>
      </c>
      <c r="H19" s="11">
        <v>0.06804781144958523</v>
      </c>
      <c r="I19" s="11">
        <v>0.08965906239378948</v>
      </c>
      <c r="J19" s="11">
        <v>0.03112932974629541</v>
      </c>
      <c r="K19" s="11">
        <v>0.07115052064666168</v>
      </c>
      <c r="L19" s="11">
        <v>0.062958431015678</v>
      </c>
      <c r="M19" s="11">
        <v>0.11861137919487279</v>
      </c>
      <c r="N19" s="11">
        <v>0.04168086165958415</v>
      </c>
      <c r="O19" s="11">
        <v>0.06776204055936866</v>
      </c>
      <c r="P19" s="11">
        <v>0.10478379545769885</v>
      </c>
      <c r="Q19" s="11">
        <v>0.10565214154938687</v>
      </c>
      <c r="R19" s="11">
        <v>0.09848150838854657</v>
      </c>
      <c r="S19" s="11">
        <v>1.2299549052593333</v>
      </c>
      <c r="T19" s="15">
        <v>0.04940798040534226</v>
      </c>
      <c r="U19" s="11">
        <v>0.052334550190472756</v>
      </c>
      <c r="V19" s="11">
        <v>0.05298900185571251</v>
      </c>
      <c r="W19" s="15">
        <v>0.03334840399452706</v>
      </c>
      <c r="X19" s="11">
        <v>0.057948049423810905</v>
      </c>
      <c r="Y19" s="15">
        <v>0.006594299787853241</v>
      </c>
      <c r="Z19" s="11">
        <v>0.03540720287621353</v>
      </c>
      <c r="AA19" s="15">
        <v>0.03700753146540678</v>
      </c>
      <c r="AB19" s="11">
        <v>0.050528160718696265</v>
      </c>
      <c r="AC19" s="15">
        <v>0.046587531932258244</v>
      </c>
      <c r="AD19" s="15">
        <v>0.03694814619241688</v>
      </c>
      <c r="AE19" s="15">
        <v>0.0800952934750011</v>
      </c>
      <c r="AF19" s="15">
        <v>0.06734229551171078</v>
      </c>
      <c r="AG19" s="15">
        <v>0.041284807474208214</v>
      </c>
      <c r="AH19" s="11">
        <v>0.22491236575511267</v>
      </c>
      <c r="AI19" s="16">
        <v>0.06048671881076164</v>
      </c>
      <c r="AJ19" s="22">
        <v>3.250397639224596</v>
      </c>
      <c r="AK19" s="23">
        <f t="shared" si="0"/>
        <v>1.627302319569635</v>
      </c>
    </row>
    <row r="20" spans="2:37" ht="13.5">
      <c r="B20" s="4" t="s">
        <v>17</v>
      </c>
      <c r="C20" s="4" t="s">
        <v>50</v>
      </c>
      <c r="D20" s="10">
        <v>0.010598611833119212</v>
      </c>
      <c r="E20" s="11">
        <v>0.011609955931806677</v>
      </c>
      <c r="F20" s="12">
        <v>0.009624589346631037</v>
      </c>
      <c r="G20" s="12">
        <v>0.009711916098313999</v>
      </c>
      <c r="H20" s="12">
        <v>0.0111123893979323</v>
      </c>
      <c r="I20" s="12">
        <v>0.013983788720116573</v>
      </c>
      <c r="J20" s="12">
        <v>0.021021349604117834</v>
      </c>
      <c r="K20" s="12">
        <v>0.019811550299297934</v>
      </c>
      <c r="L20" s="12">
        <v>0.0158369868743884</v>
      </c>
      <c r="M20" s="12">
        <v>0.018636127615444607</v>
      </c>
      <c r="N20" s="12">
        <v>0.01599157381056026</v>
      </c>
      <c r="O20" s="12">
        <v>0.009925741313983601</v>
      </c>
      <c r="P20" s="12">
        <v>0.012671480428059828</v>
      </c>
      <c r="Q20" s="12">
        <v>0.00832793551664717</v>
      </c>
      <c r="R20" s="12">
        <v>0.00872936544332137</v>
      </c>
      <c r="S20" s="12">
        <v>0.010034783902029486</v>
      </c>
      <c r="T20" s="11">
        <v>1.008667575523176</v>
      </c>
      <c r="U20" s="12">
        <v>0.061178556161087576</v>
      </c>
      <c r="V20" s="12">
        <v>0.02921814946064041</v>
      </c>
      <c r="W20" s="11">
        <v>0.009449462224407842</v>
      </c>
      <c r="X20" s="12">
        <v>0.007964019649094798</v>
      </c>
      <c r="Y20" s="11">
        <v>0.03487583751251813</v>
      </c>
      <c r="Z20" s="12">
        <v>0.01338960669988184</v>
      </c>
      <c r="AA20" s="11">
        <v>0.013205094800332029</v>
      </c>
      <c r="AB20" s="12">
        <v>0.016966596933116977</v>
      </c>
      <c r="AC20" s="11">
        <v>0.013660172383961488</v>
      </c>
      <c r="AD20" s="11">
        <v>0.010237422377781339</v>
      </c>
      <c r="AE20" s="11">
        <v>0.004443137267260757</v>
      </c>
      <c r="AF20" s="11">
        <v>0.00621642094854461</v>
      </c>
      <c r="AG20" s="11">
        <v>0.012388649345018692</v>
      </c>
      <c r="AH20" s="12">
        <v>0.010784039688560829</v>
      </c>
      <c r="AI20" s="13">
        <v>0.00863121453801845</v>
      </c>
      <c r="AJ20" s="22">
        <v>1.4689041016491724</v>
      </c>
      <c r="AK20" s="23">
        <f t="shared" si="0"/>
        <v>0.7354026544300849</v>
      </c>
    </row>
    <row r="21" spans="2:37" ht="13.5">
      <c r="B21" s="4" t="s">
        <v>18</v>
      </c>
      <c r="C21" s="4" t="s">
        <v>51</v>
      </c>
      <c r="D21" s="14">
        <v>0.01724358172039218</v>
      </c>
      <c r="E21" s="15">
        <v>0.03118890950718855</v>
      </c>
      <c r="F21" s="11">
        <v>0.029052630262286896</v>
      </c>
      <c r="G21" s="11">
        <v>0.02689094848916514</v>
      </c>
      <c r="H21" s="11">
        <v>0.034991977704827974</v>
      </c>
      <c r="I21" s="11">
        <v>0.06603999482544629</v>
      </c>
      <c r="J21" s="11">
        <v>0.04420046390787202</v>
      </c>
      <c r="K21" s="11">
        <v>0.07159530559860482</v>
      </c>
      <c r="L21" s="11">
        <v>0.06918920262048794</v>
      </c>
      <c r="M21" s="11">
        <v>0.06538634235265381</v>
      </c>
      <c r="N21" s="11">
        <v>0.042294718469865225</v>
      </c>
      <c r="O21" s="11">
        <v>0.03116801672906217</v>
      </c>
      <c r="P21" s="11">
        <v>0.03857302942916287</v>
      </c>
      <c r="Q21" s="11">
        <v>0.034547025734695994</v>
      </c>
      <c r="R21" s="11">
        <v>0.028341385297566114</v>
      </c>
      <c r="S21" s="11">
        <v>0.0379320798172365</v>
      </c>
      <c r="T21" s="15">
        <v>0.022485254543444945</v>
      </c>
      <c r="U21" s="11">
        <v>1.051604073362052</v>
      </c>
      <c r="V21" s="11">
        <v>0.05968608201444458</v>
      </c>
      <c r="W21" s="15">
        <v>0.02043963481877622</v>
      </c>
      <c r="X21" s="11">
        <v>0.010920514346937533</v>
      </c>
      <c r="Y21" s="15">
        <v>0.0033631044455017284</v>
      </c>
      <c r="Z21" s="11">
        <v>0.026207636906567945</v>
      </c>
      <c r="AA21" s="15">
        <v>0.0198793189803944</v>
      </c>
      <c r="AB21" s="11">
        <v>0.020462541064310922</v>
      </c>
      <c r="AC21" s="15">
        <v>0.02798571767656328</v>
      </c>
      <c r="AD21" s="15">
        <v>0.03121347965731371</v>
      </c>
      <c r="AE21" s="15">
        <v>0.00939704776306532</v>
      </c>
      <c r="AF21" s="15">
        <v>0.015048217444321567</v>
      </c>
      <c r="AG21" s="15">
        <v>0.035562666737956494</v>
      </c>
      <c r="AH21" s="11">
        <v>0.032921215597178075</v>
      </c>
      <c r="AI21" s="16">
        <v>0.01921959412469644</v>
      </c>
      <c r="AJ21" s="22">
        <v>2.07503171195004</v>
      </c>
      <c r="AK21" s="23">
        <f t="shared" si="0"/>
        <v>1.0388587160192455</v>
      </c>
    </row>
    <row r="22" spans="2:37" ht="13.5">
      <c r="B22" s="4" t="s">
        <v>19</v>
      </c>
      <c r="C22" s="4" t="s">
        <v>52</v>
      </c>
      <c r="D22" s="14">
        <v>0.004119367815076109</v>
      </c>
      <c r="E22" s="15">
        <v>0.009352948170019405</v>
      </c>
      <c r="F22" s="11">
        <v>0.008893017094031858</v>
      </c>
      <c r="G22" s="11">
        <v>0.0077263469322528385</v>
      </c>
      <c r="H22" s="11">
        <v>0.00608604429542493</v>
      </c>
      <c r="I22" s="11">
        <v>0.016344533627099398</v>
      </c>
      <c r="J22" s="11">
        <v>0.006698794711560625</v>
      </c>
      <c r="K22" s="11">
        <v>0.01005633871652054</v>
      </c>
      <c r="L22" s="11">
        <v>0.006995107605795345</v>
      </c>
      <c r="M22" s="11">
        <v>0.009096650311282206</v>
      </c>
      <c r="N22" s="11">
        <v>0.005831370548207253</v>
      </c>
      <c r="O22" s="11">
        <v>0.007959329105687469</v>
      </c>
      <c r="P22" s="11">
        <v>0.007274592565884672</v>
      </c>
      <c r="Q22" s="11">
        <v>0.005305892148085892</v>
      </c>
      <c r="R22" s="11">
        <v>0.005903856045706679</v>
      </c>
      <c r="S22" s="11">
        <v>0.006883235800496095</v>
      </c>
      <c r="T22" s="15">
        <v>0.006574415671732566</v>
      </c>
      <c r="U22" s="11">
        <v>0.012150617961139214</v>
      </c>
      <c r="V22" s="11">
        <v>1.0822939951778436</v>
      </c>
      <c r="W22" s="15">
        <v>0.006991643946307855</v>
      </c>
      <c r="X22" s="11">
        <v>0.007520358079653663</v>
      </c>
      <c r="Y22" s="15">
        <v>0.0011987544336492714</v>
      </c>
      <c r="Z22" s="11">
        <v>0.009424319375788099</v>
      </c>
      <c r="AA22" s="15">
        <v>0.012793447209737624</v>
      </c>
      <c r="AB22" s="11">
        <v>0.02784456396786591</v>
      </c>
      <c r="AC22" s="15">
        <v>0.014676617271039269</v>
      </c>
      <c r="AD22" s="15">
        <v>0.018929364346173018</v>
      </c>
      <c r="AE22" s="15">
        <v>0.005269380124793328</v>
      </c>
      <c r="AF22" s="15">
        <v>0.00447247819694227</v>
      </c>
      <c r="AG22" s="15">
        <v>0.03542159141278365</v>
      </c>
      <c r="AH22" s="11">
        <v>0.0073215801234385765</v>
      </c>
      <c r="AI22" s="16">
        <v>0.022695112993895747</v>
      </c>
      <c r="AJ22" s="22">
        <v>1.400105665785915</v>
      </c>
      <c r="AK22" s="23">
        <f t="shared" si="0"/>
        <v>0.7009589134822083</v>
      </c>
    </row>
    <row r="23" spans="2:37" ht="13.5">
      <c r="B23" s="4" t="s">
        <v>20</v>
      </c>
      <c r="C23" s="4" t="s">
        <v>53</v>
      </c>
      <c r="D23" s="10">
        <v>0.07646581796068193</v>
      </c>
      <c r="E23" s="11">
        <v>0.0666439150963289</v>
      </c>
      <c r="F23" s="12">
        <v>0.16126129122505847</v>
      </c>
      <c r="G23" s="12">
        <v>0.11696080216801222</v>
      </c>
      <c r="H23" s="12">
        <v>0.12719914696260085</v>
      </c>
      <c r="I23" s="12">
        <v>0.08991940989251536</v>
      </c>
      <c r="J23" s="12">
        <v>0.12690919906224102</v>
      </c>
      <c r="K23" s="12">
        <v>0.08735902246391866</v>
      </c>
      <c r="L23" s="12">
        <v>0.08918445941963063</v>
      </c>
      <c r="M23" s="12">
        <v>0.11548950048094749</v>
      </c>
      <c r="N23" s="12">
        <v>0.084368358999406</v>
      </c>
      <c r="O23" s="12">
        <v>0.10718067406128219</v>
      </c>
      <c r="P23" s="12">
        <v>0.1244197258450547</v>
      </c>
      <c r="Q23" s="12">
        <v>0.11650910131252044</v>
      </c>
      <c r="R23" s="12">
        <v>0.11013538675695336</v>
      </c>
      <c r="S23" s="12">
        <v>0.11414392429945316</v>
      </c>
      <c r="T23" s="11">
        <v>0.0955062499681145</v>
      </c>
      <c r="U23" s="12">
        <v>0.053002166202660135</v>
      </c>
      <c r="V23" s="12">
        <v>0.03779018266763538</v>
      </c>
      <c r="W23" s="11">
        <v>1.0350184067556416</v>
      </c>
      <c r="X23" s="12">
        <v>0.028834180139962334</v>
      </c>
      <c r="Y23" s="11">
        <v>0.0070926328368666886</v>
      </c>
      <c r="Z23" s="12">
        <v>0.11907024768622346</v>
      </c>
      <c r="AA23" s="11">
        <v>0.02598165003947286</v>
      </c>
      <c r="AB23" s="12">
        <v>0.03412191458160045</v>
      </c>
      <c r="AC23" s="11">
        <v>0.028289058012718332</v>
      </c>
      <c r="AD23" s="11">
        <v>0.08589662425461972</v>
      </c>
      <c r="AE23" s="11">
        <v>0.04524827739794627</v>
      </c>
      <c r="AF23" s="11">
        <v>0.05814985194640783</v>
      </c>
      <c r="AG23" s="11">
        <v>0.10211542536734303</v>
      </c>
      <c r="AH23" s="12">
        <v>0.3537549985404108</v>
      </c>
      <c r="AI23" s="13">
        <v>0.05595991663336379</v>
      </c>
      <c r="AJ23" s="22">
        <v>3.879981519037592</v>
      </c>
      <c r="AK23" s="23">
        <f t="shared" si="0"/>
        <v>1.9425016956766596</v>
      </c>
    </row>
    <row r="24" spans="2:37" ht="13.5">
      <c r="B24" s="4" t="s">
        <v>21</v>
      </c>
      <c r="C24" s="4" t="s">
        <v>54</v>
      </c>
      <c r="D24" s="14">
        <v>0.0689895862183087</v>
      </c>
      <c r="E24" s="15">
        <v>0.08187439664535573</v>
      </c>
      <c r="F24" s="11">
        <v>0.05284510293806888</v>
      </c>
      <c r="G24" s="11">
        <v>0.06083704536770953</v>
      </c>
      <c r="H24" s="11">
        <v>0.055173957711001545</v>
      </c>
      <c r="I24" s="11">
        <v>0.053882826497775885</v>
      </c>
      <c r="J24" s="11">
        <v>0.04837093382617031</v>
      </c>
      <c r="K24" s="11">
        <v>0.0643114412850354</v>
      </c>
      <c r="L24" s="11">
        <v>0.04178893410847253</v>
      </c>
      <c r="M24" s="11">
        <v>0.05500259476921912</v>
      </c>
      <c r="N24" s="11">
        <v>0.04363237102547722</v>
      </c>
      <c r="O24" s="11">
        <v>0.04544626569025798</v>
      </c>
      <c r="P24" s="11">
        <v>0.04574081892855194</v>
      </c>
      <c r="Q24" s="11">
        <v>0.0344756807073366</v>
      </c>
      <c r="R24" s="11">
        <v>0.051886269783419356</v>
      </c>
      <c r="S24" s="11">
        <v>0.04982106754560479</v>
      </c>
      <c r="T24" s="15">
        <v>0.04449138541333591</v>
      </c>
      <c r="U24" s="11">
        <v>0.07081093773176388</v>
      </c>
      <c r="V24" s="11">
        <v>0.03011577736814691</v>
      </c>
      <c r="W24" s="15">
        <v>0.07342251907826221</v>
      </c>
      <c r="X24" s="11">
        <v>1.0871983562063832</v>
      </c>
      <c r="Y24" s="15">
        <v>0.059916830817826845</v>
      </c>
      <c r="Z24" s="11">
        <v>0.10313610631159222</v>
      </c>
      <c r="AA24" s="15">
        <v>0.04738279754570308</v>
      </c>
      <c r="AB24" s="11">
        <v>0.01839827671873465</v>
      </c>
      <c r="AC24" s="15">
        <v>0.0186913905112967</v>
      </c>
      <c r="AD24" s="15">
        <v>0.035637324143382054</v>
      </c>
      <c r="AE24" s="15">
        <v>0.029115763378821578</v>
      </c>
      <c r="AF24" s="15">
        <v>0.06557574676897786</v>
      </c>
      <c r="AG24" s="15">
        <v>0.05686052074855341</v>
      </c>
      <c r="AH24" s="11">
        <v>0.06100354078292663</v>
      </c>
      <c r="AI24" s="16">
        <v>0.2787491928437785</v>
      </c>
      <c r="AJ24" s="22">
        <v>2.9345857594172506</v>
      </c>
      <c r="AK24" s="23">
        <f t="shared" si="0"/>
        <v>1.469192001509984</v>
      </c>
    </row>
    <row r="25" spans="2:37" ht="13.5">
      <c r="B25" s="4" t="s">
        <v>22</v>
      </c>
      <c r="C25" s="4" t="s">
        <v>55</v>
      </c>
      <c r="D25" s="10">
        <v>0.004538408840991367</v>
      </c>
      <c r="E25" s="11">
        <v>0.011450112497153874</v>
      </c>
      <c r="F25" s="12">
        <v>0.00793147223918378</v>
      </c>
      <c r="G25" s="12">
        <v>0.010398094246616071</v>
      </c>
      <c r="H25" s="12">
        <v>0.009393691473853619</v>
      </c>
      <c r="I25" s="12">
        <v>0.011112525992759064</v>
      </c>
      <c r="J25" s="12">
        <v>0.009789662354103456</v>
      </c>
      <c r="K25" s="12">
        <v>0.00874217615717279</v>
      </c>
      <c r="L25" s="12">
        <v>0.007565834062374206</v>
      </c>
      <c r="M25" s="12">
        <v>0.009334970285692983</v>
      </c>
      <c r="N25" s="12">
        <v>0.008222414056839414</v>
      </c>
      <c r="O25" s="12">
        <v>0.008140896485596216</v>
      </c>
      <c r="P25" s="12">
        <v>0.008231113377429856</v>
      </c>
      <c r="Q25" s="12">
        <v>0.005920310588783982</v>
      </c>
      <c r="R25" s="12">
        <v>0.0081106192730629</v>
      </c>
      <c r="S25" s="12">
        <v>0.008632537619990544</v>
      </c>
      <c r="T25" s="11">
        <v>0.007679087314580814</v>
      </c>
      <c r="U25" s="12">
        <v>0.012589310727168094</v>
      </c>
      <c r="V25" s="12">
        <v>0.004721296738658607</v>
      </c>
      <c r="W25" s="11">
        <v>0.020243657917046888</v>
      </c>
      <c r="X25" s="12">
        <v>0.017297475626093104</v>
      </c>
      <c r="Y25" s="11">
        <v>1.0035859622670826</v>
      </c>
      <c r="Z25" s="12">
        <v>0.013823798194448943</v>
      </c>
      <c r="AA25" s="11">
        <v>0.019152294085489522</v>
      </c>
      <c r="AB25" s="12">
        <v>0.0036380975595543576</v>
      </c>
      <c r="AC25" s="11">
        <v>0.008004555685300658</v>
      </c>
      <c r="AD25" s="11">
        <v>0.008228335560943332</v>
      </c>
      <c r="AE25" s="11">
        <v>0.015029425492889341</v>
      </c>
      <c r="AF25" s="11">
        <v>0.010132711489043943</v>
      </c>
      <c r="AG25" s="11">
        <v>0.01572045848200706</v>
      </c>
      <c r="AH25" s="12">
        <v>0.01232762115053751</v>
      </c>
      <c r="AI25" s="13">
        <v>0.013126235890750196</v>
      </c>
      <c r="AJ25" s="22">
        <v>1.322815163733199</v>
      </c>
      <c r="AK25" s="23">
        <f t="shared" si="0"/>
        <v>0.662263643785578</v>
      </c>
    </row>
    <row r="26" spans="2:37" ht="13.5">
      <c r="B26" s="4" t="s">
        <v>23</v>
      </c>
      <c r="C26" s="4" t="s">
        <v>56</v>
      </c>
      <c r="D26" s="14">
        <v>0.08765252923106617</v>
      </c>
      <c r="E26" s="15">
        <v>0.4175549791694434</v>
      </c>
      <c r="F26" s="11">
        <v>0.09835331662683972</v>
      </c>
      <c r="G26" s="11">
        <v>0.0636448239979337</v>
      </c>
      <c r="H26" s="11">
        <v>0.09032015434468024</v>
      </c>
      <c r="I26" s="11">
        <v>0.07263207518186673</v>
      </c>
      <c r="J26" s="11">
        <v>0.1617744031831821</v>
      </c>
      <c r="K26" s="11">
        <v>0.13050152103190285</v>
      </c>
      <c r="L26" s="11">
        <v>0.06805814334246121</v>
      </c>
      <c r="M26" s="11">
        <v>0.08726023776795991</v>
      </c>
      <c r="N26" s="11">
        <v>0.06582730935758235</v>
      </c>
      <c r="O26" s="11">
        <v>0.057048907829687454</v>
      </c>
      <c r="P26" s="11">
        <v>0.06240654789107353</v>
      </c>
      <c r="Q26" s="11">
        <v>0.04988204355059725</v>
      </c>
      <c r="R26" s="11">
        <v>0.05219247888357165</v>
      </c>
      <c r="S26" s="11">
        <v>0.08530784705407805</v>
      </c>
      <c r="T26" s="15">
        <v>0.0999934926029864</v>
      </c>
      <c r="U26" s="11">
        <v>0.11616945619451155</v>
      </c>
      <c r="V26" s="11">
        <v>0.05993803566982268</v>
      </c>
      <c r="W26" s="15">
        <v>0.07925639771718267</v>
      </c>
      <c r="X26" s="11">
        <v>0.04986270796845169</v>
      </c>
      <c r="Y26" s="15">
        <v>0.009630746672125622</v>
      </c>
      <c r="Z26" s="11">
        <v>1.1055129726929018</v>
      </c>
      <c r="AA26" s="15">
        <v>0.048144734318438416</v>
      </c>
      <c r="AB26" s="11">
        <v>0.053246538901003206</v>
      </c>
      <c r="AC26" s="15">
        <v>0.030840475332594205</v>
      </c>
      <c r="AD26" s="15">
        <v>0.04734487094045935</v>
      </c>
      <c r="AE26" s="15">
        <v>0.041508222740075255</v>
      </c>
      <c r="AF26" s="15">
        <v>0.04008682410867025</v>
      </c>
      <c r="AG26" s="15">
        <v>0.07191864902696908</v>
      </c>
      <c r="AH26" s="11">
        <v>0.13324413868597104</v>
      </c>
      <c r="AI26" s="16">
        <v>0.09814703092116399</v>
      </c>
      <c r="AJ26" s="22">
        <v>3.7352626129372526</v>
      </c>
      <c r="AK26" s="23">
        <f t="shared" si="0"/>
        <v>1.8700485875582196</v>
      </c>
    </row>
    <row r="27" spans="2:37" ht="13.5">
      <c r="B27" s="4" t="s">
        <v>24</v>
      </c>
      <c r="C27" s="4" t="s">
        <v>57</v>
      </c>
      <c r="D27" s="10">
        <v>0.011485336176760298</v>
      </c>
      <c r="E27" s="11">
        <v>0.021293701304184377</v>
      </c>
      <c r="F27" s="12">
        <v>0.01684758888247624</v>
      </c>
      <c r="G27" s="12">
        <v>0.02149328006796744</v>
      </c>
      <c r="H27" s="12">
        <v>0.017324137040132158</v>
      </c>
      <c r="I27" s="12">
        <v>0.039080290454625216</v>
      </c>
      <c r="J27" s="12">
        <v>0.021332925792108784</v>
      </c>
      <c r="K27" s="12">
        <v>0.01912003155090859</v>
      </c>
      <c r="L27" s="12">
        <v>0.01455527064230728</v>
      </c>
      <c r="M27" s="12">
        <v>0.025579591876421493</v>
      </c>
      <c r="N27" s="12">
        <v>0.01913189594729635</v>
      </c>
      <c r="O27" s="12">
        <v>0.01903884172328424</v>
      </c>
      <c r="P27" s="12">
        <v>0.02297374190639657</v>
      </c>
      <c r="Q27" s="12">
        <v>0.015073402192608852</v>
      </c>
      <c r="R27" s="12">
        <v>0.01847185670684843</v>
      </c>
      <c r="S27" s="12">
        <v>0.021112016236621164</v>
      </c>
      <c r="T27" s="11">
        <v>0.027299511544639925</v>
      </c>
      <c r="U27" s="12">
        <v>0.018733339753207217</v>
      </c>
      <c r="V27" s="12">
        <v>0.01685036522501291</v>
      </c>
      <c r="W27" s="11">
        <v>0.03898013052928212</v>
      </c>
      <c r="X27" s="12">
        <v>0.04530009896285736</v>
      </c>
      <c r="Y27" s="11">
        <v>0.005069876794711521</v>
      </c>
      <c r="Z27" s="12">
        <v>0.031327781869450365</v>
      </c>
      <c r="AA27" s="11">
        <v>1.1789722485596354</v>
      </c>
      <c r="AB27" s="12">
        <v>0.02305660181274507</v>
      </c>
      <c r="AC27" s="11">
        <v>0.016689121065132477</v>
      </c>
      <c r="AD27" s="11">
        <v>0.019622780427787957</v>
      </c>
      <c r="AE27" s="11">
        <v>0.03065193345561552</v>
      </c>
      <c r="AF27" s="11">
        <v>0.06522706444890503</v>
      </c>
      <c r="AG27" s="11">
        <v>0.025355649683900167</v>
      </c>
      <c r="AH27" s="12">
        <v>0.025559532895123124</v>
      </c>
      <c r="AI27" s="13">
        <v>0.051518727413780295</v>
      </c>
      <c r="AJ27" s="22">
        <v>1.944128672942734</v>
      </c>
      <c r="AK27" s="23">
        <f t="shared" si="0"/>
        <v>0.9733224824074957</v>
      </c>
    </row>
    <row r="28" spans="2:37" ht="13.5">
      <c r="B28" s="4" t="s">
        <v>25</v>
      </c>
      <c r="C28" s="4" t="s">
        <v>58</v>
      </c>
      <c r="D28" s="14">
        <v>0.0016631523339102625</v>
      </c>
      <c r="E28" s="15">
        <v>0.0029981943997631736</v>
      </c>
      <c r="F28" s="11">
        <v>0.0019460601589545178</v>
      </c>
      <c r="G28" s="11">
        <v>0.002963746856596546</v>
      </c>
      <c r="H28" s="11">
        <v>0.0022366013570928696</v>
      </c>
      <c r="I28" s="11">
        <v>0.002621963636088148</v>
      </c>
      <c r="J28" s="11">
        <v>0.0030987561811080763</v>
      </c>
      <c r="K28" s="11">
        <v>0.001756652046026551</v>
      </c>
      <c r="L28" s="11">
        <v>0.0033115745075273967</v>
      </c>
      <c r="M28" s="11">
        <v>0.003053419563012129</v>
      </c>
      <c r="N28" s="11">
        <v>0.0030609960402257414</v>
      </c>
      <c r="O28" s="11">
        <v>0.0031906835624280036</v>
      </c>
      <c r="P28" s="11">
        <v>0.0018526020300626347</v>
      </c>
      <c r="Q28" s="11">
        <v>0.0012790825463280424</v>
      </c>
      <c r="R28" s="11">
        <v>0.0015733963767001287</v>
      </c>
      <c r="S28" s="11">
        <v>0.0023656038246299355</v>
      </c>
      <c r="T28" s="15">
        <v>0.001720166622523259</v>
      </c>
      <c r="U28" s="11">
        <v>0.0018443055752763876</v>
      </c>
      <c r="V28" s="11">
        <v>0.0016763994380408678</v>
      </c>
      <c r="W28" s="15">
        <v>0.0014793868480291225</v>
      </c>
      <c r="X28" s="11">
        <v>0.002249948413383909</v>
      </c>
      <c r="Y28" s="15">
        <v>0.0008699234848052368</v>
      </c>
      <c r="Z28" s="11">
        <v>0.001986105450172817</v>
      </c>
      <c r="AA28" s="15">
        <v>0.0015337274461878657</v>
      </c>
      <c r="AB28" s="11">
        <v>1.0005367481590042</v>
      </c>
      <c r="AC28" s="15">
        <v>0.0005593786823144393</v>
      </c>
      <c r="AD28" s="15">
        <v>0.0011571739849400783</v>
      </c>
      <c r="AE28" s="15">
        <v>0.0013593256728536961</v>
      </c>
      <c r="AF28" s="15">
        <v>0.0012865180302926015</v>
      </c>
      <c r="AG28" s="15">
        <v>0.0014337954424821888</v>
      </c>
      <c r="AH28" s="11">
        <v>0.0021468536749866245</v>
      </c>
      <c r="AI28" s="16">
        <v>0.17209646615108828</v>
      </c>
      <c r="AJ28" s="22">
        <v>1.2329087084968355</v>
      </c>
      <c r="AK28" s="23">
        <f t="shared" si="0"/>
        <v>0.6172522330631286</v>
      </c>
    </row>
    <row r="29" spans="2:37" ht="13.5">
      <c r="B29" s="4" t="s">
        <v>26</v>
      </c>
      <c r="C29" s="4" t="s">
        <v>59</v>
      </c>
      <c r="D29" s="10">
        <v>0.01286476037672044</v>
      </c>
      <c r="E29" s="11">
        <v>0.00657905956140564</v>
      </c>
      <c r="F29" s="12">
        <v>0.014943095359987162</v>
      </c>
      <c r="G29" s="12">
        <v>0.02299702344079964</v>
      </c>
      <c r="H29" s="12">
        <v>0.014811724975754437</v>
      </c>
      <c r="I29" s="12">
        <v>0.14695588607005802</v>
      </c>
      <c r="J29" s="12">
        <v>0.0175217934541979</v>
      </c>
      <c r="K29" s="12">
        <v>0.048869713465246434</v>
      </c>
      <c r="L29" s="12">
        <v>0.01357176176814925</v>
      </c>
      <c r="M29" s="12">
        <v>0.061151414712264165</v>
      </c>
      <c r="N29" s="12">
        <v>0.01815158174451831</v>
      </c>
      <c r="O29" s="12">
        <v>0.04038627388200306</v>
      </c>
      <c r="P29" s="12">
        <v>0.09960387444456043</v>
      </c>
      <c r="Q29" s="12">
        <v>0.04812805857584614</v>
      </c>
      <c r="R29" s="12">
        <v>0.05717426112061444</v>
      </c>
      <c r="S29" s="12">
        <v>0.03175084778976573</v>
      </c>
      <c r="T29" s="11">
        <v>0.012664769866072217</v>
      </c>
      <c r="U29" s="12">
        <v>0.022785932746684102</v>
      </c>
      <c r="V29" s="12">
        <v>0.006386201933409594</v>
      </c>
      <c r="W29" s="11">
        <v>0.005005951272708117</v>
      </c>
      <c r="X29" s="12">
        <v>0.0048811457773347165</v>
      </c>
      <c r="Y29" s="11">
        <v>0.0009903024973238147</v>
      </c>
      <c r="Z29" s="12">
        <v>0.008507239883244758</v>
      </c>
      <c r="AA29" s="11">
        <v>0.025641294260696456</v>
      </c>
      <c r="AB29" s="12">
        <v>0.005559197103755334</v>
      </c>
      <c r="AC29" s="11">
        <v>1.003680247515701</v>
      </c>
      <c r="AD29" s="11">
        <v>0.023089118500973956</v>
      </c>
      <c r="AE29" s="11">
        <v>0.004417752410365365</v>
      </c>
      <c r="AF29" s="11">
        <v>0.011118571800376377</v>
      </c>
      <c r="AG29" s="11">
        <v>0.006934004223974799</v>
      </c>
      <c r="AH29" s="12">
        <v>0.024253158100035054</v>
      </c>
      <c r="AI29" s="13">
        <v>0.015139799435442863</v>
      </c>
      <c r="AJ29" s="22">
        <v>1.8365158180699896</v>
      </c>
      <c r="AK29" s="23">
        <f t="shared" si="0"/>
        <v>0.9194464131424125</v>
      </c>
    </row>
    <row r="30" spans="2:37" ht="13.5">
      <c r="B30" s="4" t="s">
        <v>27</v>
      </c>
      <c r="C30" s="4" t="s">
        <v>60</v>
      </c>
      <c r="D30" s="10">
        <v>1.3567908790324896E-05</v>
      </c>
      <c r="E30" s="11">
        <v>1.554882450126401E-05</v>
      </c>
      <c r="F30" s="12">
        <v>1.2774576650047742E-05</v>
      </c>
      <c r="G30" s="12">
        <v>1.68871777493178E-05</v>
      </c>
      <c r="H30" s="12">
        <v>1.2580720143216915E-05</v>
      </c>
      <c r="I30" s="12">
        <v>9.031477883459598E-05</v>
      </c>
      <c r="J30" s="12">
        <v>1.4416437863148804E-05</v>
      </c>
      <c r="K30" s="12">
        <v>1.4249584881136934E-05</v>
      </c>
      <c r="L30" s="12">
        <v>7.942080603639189E-06</v>
      </c>
      <c r="M30" s="12">
        <v>1.3855700626533415E-05</v>
      </c>
      <c r="N30" s="12">
        <v>8.627787295622044E-06</v>
      </c>
      <c r="O30" s="12">
        <v>9.558535507064638E-06</v>
      </c>
      <c r="P30" s="12">
        <v>1.6581200451146387E-05</v>
      </c>
      <c r="Q30" s="12">
        <v>9.598660919289978E-06</v>
      </c>
      <c r="R30" s="12">
        <v>1.0244148283716329E-05</v>
      </c>
      <c r="S30" s="12">
        <v>1.7616757157484397E-05</v>
      </c>
      <c r="T30" s="11">
        <v>9.894065629376281E-06</v>
      </c>
      <c r="U30" s="12">
        <v>9.837006054205317E-06</v>
      </c>
      <c r="V30" s="12">
        <v>4.794491696601622E-05</v>
      </c>
      <c r="W30" s="11">
        <v>3.066740011843604E-05</v>
      </c>
      <c r="X30" s="12">
        <v>6.651988706113542E-05</v>
      </c>
      <c r="Y30" s="11">
        <v>4.224671729166547E-06</v>
      </c>
      <c r="Z30" s="12">
        <v>2.905730673493666E-05</v>
      </c>
      <c r="AA30" s="11">
        <v>8.290306764835704E-05</v>
      </c>
      <c r="AB30" s="12">
        <v>1.6550515011444633E-05</v>
      </c>
      <c r="AC30" s="11">
        <v>1.0549886379913862E-05</v>
      </c>
      <c r="AD30" s="11">
        <v>1.0156846244413478</v>
      </c>
      <c r="AE30" s="11">
        <v>6.739878713097992E-06</v>
      </c>
      <c r="AF30" s="11">
        <v>1.1569568724856872E-05</v>
      </c>
      <c r="AG30" s="11">
        <v>5.427202852584025E-05</v>
      </c>
      <c r="AH30" s="12">
        <v>2.3228316692799614E-05</v>
      </c>
      <c r="AI30" s="13">
        <v>2.723119263547346E-05</v>
      </c>
      <c r="AJ30" s="22">
        <v>1.0164001790302304</v>
      </c>
      <c r="AK30" s="23">
        <f t="shared" si="0"/>
        <v>0.5088578544935987</v>
      </c>
    </row>
    <row r="31" spans="2:37" ht="13.5">
      <c r="B31" s="4" t="s">
        <v>28</v>
      </c>
      <c r="C31" s="4" t="s">
        <v>61</v>
      </c>
      <c r="D31" s="10">
        <v>0.001888533467050735</v>
      </c>
      <c r="E31" s="11">
        <v>0.004573996857509547</v>
      </c>
      <c r="F31" s="12">
        <v>0.0037057025795829875</v>
      </c>
      <c r="G31" s="12">
        <v>0.00499053329395313</v>
      </c>
      <c r="H31" s="12">
        <v>0.003452702501097507</v>
      </c>
      <c r="I31" s="12">
        <v>0.008514316472706911</v>
      </c>
      <c r="J31" s="12">
        <v>0.004377837876018397</v>
      </c>
      <c r="K31" s="12">
        <v>0.004398184653820345</v>
      </c>
      <c r="L31" s="12">
        <v>0.004246675301923169</v>
      </c>
      <c r="M31" s="12">
        <v>0.0035103423268446838</v>
      </c>
      <c r="N31" s="12">
        <v>0.004127483001897727</v>
      </c>
      <c r="O31" s="12">
        <v>0.005901295895910788</v>
      </c>
      <c r="P31" s="12">
        <v>0.004750807539432568</v>
      </c>
      <c r="Q31" s="12">
        <v>0.002666488821623889</v>
      </c>
      <c r="R31" s="12">
        <v>0.0034413222168285223</v>
      </c>
      <c r="S31" s="12">
        <v>0.003927923581602596</v>
      </c>
      <c r="T31" s="11">
        <v>0.003742326964133451</v>
      </c>
      <c r="U31" s="12">
        <v>0.004930226413805966</v>
      </c>
      <c r="V31" s="12">
        <v>0.013634037529527486</v>
      </c>
      <c r="W31" s="11">
        <v>0.0025790952225158113</v>
      </c>
      <c r="X31" s="12">
        <v>0.007544919716742526</v>
      </c>
      <c r="Y31" s="11">
        <v>0.0008566540012835893</v>
      </c>
      <c r="Z31" s="12">
        <v>0.004888042422803701</v>
      </c>
      <c r="AA31" s="11">
        <v>0.003676948895491673</v>
      </c>
      <c r="AB31" s="12">
        <v>0.001370457863646698</v>
      </c>
      <c r="AC31" s="11">
        <v>0.002750230402403186</v>
      </c>
      <c r="AD31" s="11">
        <v>0.003823765388520718</v>
      </c>
      <c r="AE31" s="11">
        <v>1.0010964488924285</v>
      </c>
      <c r="AF31" s="11">
        <v>0.005378201236785022</v>
      </c>
      <c r="AG31" s="11">
        <v>0.008263898079338718</v>
      </c>
      <c r="AH31" s="12">
        <v>0.003803799649476334</v>
      </c>
      <c r="AI31" s="13">
        <v>0.004194966695695963</v>
      </c>
      <c r="AJ31" s="22">
        <v>1.1410081657624032</v>
      </c>
      <c r="AK31" s="23">
        <f t="shared" si="0"/>
        <v>0.5712424881147763</v>
      </c>
    </row>
    <row r="32" spans="2:37" ht="13.5">
      <c r="B32" s="4" t="s">
        <v>29</v>
      </c>
      <c r="C32" s="4" t="s">
        <v>62</v>
      </c>
      <c r="D32" s="10">
        <v>0.0500758422795385</v>
      </c>
      <c r="E32" s="11">
        <v>0.11826865232577233</v>
      </c>
      <c r="F32" s="12">
        <v>0.07485354761473509</v>
      </c>
      <c r="G32" s="12">
        <v>0.0704885109357464</v>
      </c>
      <c r="H32" s="12">
        <v>0.06902002216788883</v>
      </c>
      <c r="I32" s="12">
        <v>0.09497065242905714</v>
      </c>
      <c r="J32" s="12">
        <v>0.11558602750888883</v>
      </c>
      <c r="K32" s="12">
        <v>0.09865289225266273</v>
      </c>
      <c r="L32" s="12">
        <v>0.06797832459080161</v>
      </c>
      <c r="M32" s="12">
        <v>0.08290821790560055</v>
      </c>
      <c r="N32" s="12">
        <v>0.07200840481825108</v>
      </c>
      <c r="O32" s="12">
        <v>0.08408448054134526</v>
      </c>
      <c r="P32" s="12">
        <v>0.11367156864850748</v>
      </c>
      <c r="Q32" s="12">
        <v>0.06530024067488056</v>
      </c>
      <c r="R32" s="12">
        <v>0.07197080191460417</v>
      </c>
      <c r="S32" s="12">
        <v>0.0800342309879245</v>
      </c>
      <c r="T32" s="11">
        <v>0.15442367509920116</v>
      </c>
      <c r="U32" s="12">
        <v>0.12069387878803074</v>
      </c>
      <c r="V32" s="12">
        <v>0.07177457254161806</v>
      </c>
      <c r="W32" s="11">
        <v>0.08047017727088283</v>
      </c>
      <c r="X32" s="12">
        <v>0.13154817147156878</v>
      </c>
      <c r="Y32" s="11">
        <v>0.02605390780430161</v>
      </c>
      <c r="Z32" s="12">
        <v>0.21368289046727315</v>
      </c>
      <c r="AA32" s="11">
        <v>0.11542214024035712</v>
      </c>
      <c r="AB32" s="12">
        <v>0.08953723256822313</v>
      </c>
      <c r="AC32" s="11">
        <v>0.04915778052108509</v>
      </c>
      <c r="AD32" s="11">
        <v>0.07490462973332443</v>
      </c>
      <c r="AE32" s="11">
        <v>0.0654450340094629</v>
      </c>
      <c r="AF32" s="11">
        <v>1.098435871893096</v>
      </c>
      <c r="AG32" s="11">
        <v>0.06368031473538344</v>
      </c>
      <c r="AH32" s="12">
        <v>0.08327879794038323</v>
      </c>
      <c r="AI32" s="13">
        <v>0.12713438889242445</v>
      </c>
      <c r="AJ32" s="22">
        <v>3.895515881572821</v>
      </c>
      <c r="AK32" s="23">
        <f t="shared" si="0"/>
        <v>1.950278930031483</v>
      </c>
    </row>
    <row r="33" spans="2:37" ht="13.5">
      <c r="B33" s="4" t="s">
        <v>30</v>
      </c>
      <c r="C33" s="4" t="s">
        <v>63</v>
      </c>
      <c r="D33" s="10">
        <v>0.0011433344793742493</v>
      </c>
      <c r="E33" s="11">
        <v>0.00211240337032864</v>
      </c>
      <c r="F33" s="12">
        <v>0.0017317806289593569</v>
      </c>
      <c r="G33" s="12">
        <v>0.0019167379869459399</v>
      </c>
      <c r="H33" s="12">
        <v>0.0016440109297217202</v>
      </c>
      <c r="I33" s="12">
        <v>0.0025935717364387284</v>
      </c>
      <c r="J33" s="12">
        <v>0.0020170713947019296</v>
      </c>
      <c r="K33" s="12">
        <v>0.0018815507754536814</v>
      </c>
      <c r="L33" s="12">
        <v>0.0014668612615622557</v>
      </c>
      <c r="M33" s="12">
        <v>0.0021464952544301454</v>
      </c>
      <c r="N33" s="12">
        <v>0.0015980104759772224</v>
      </c>
      <c r="O33" s="12">
        <v>0.0018503638001494966</v>
      </c>
      <c r="P33" s="12">
        <v>0.002252340840447475</v>
      </c>
      <c r="Q33" s="12">
        <v>0.0015021708603867648</v>
      </c>
      <c r="R33" s="12">
        <v>0.001689051279390736</v>
      </c>
      <c r="S33" s="12">
        <v>0.0020315435970230766</v>
      </c>
      <c r="T33" s="11">
        <v>0.0024234043338505298</v>
      </c>
      <c r="U33" s="12">
        <v>0.0020772782319312057</v>
      </c>
      <c r="V33" s="12">
        <v>0.0018157482917525785</v>
      </c>
      <c r="W33" s="11">
        <v>0.0037438865244016537</v>
      </c>
      <c r="X33" s="12">
        <v>0.003334911201809586</v>
      </c>
      <c r="Y33" s="11">
        <v>0.0009586937709442769</v>
      </c>
      <c r="Z33" s="12">
        <v>0.0031315508024627285</v>
      </c>
      <c r="AA33" s="11">
        <v>0.03465724157774956</v>
      </c>
      <c r="AB33" s="12">
        <v>0.003158771654137147</v>
      </c>
      <c r="AC33" s="11">
        <v>0.001951214988412045</v>
      </c>
      <c r="AD33" s="11">
        <v>0.017938512870034697</v>
      </c>
      <c r="AE33" s="11">
        <v>0.00600065311150151</v>
      </c>
      <c r="AF33" s="11">
        <v>0.006955169705107728</v>
      </c>
      <c r="AG33" s="11">
        <v>1.0165296490132218</v>
      </c>
      <c r="AH33" s="12">
        <v>0.0023855857063166935</v>
      </c>
      <c r="AI33" s="13">
        <v>0.011214860337490811</v>
      </c>
      <c r="AJ33" s="22">
        <v>1.1478544307924161</v>
      </c>
      <c r="AK33" s="23">
        <f t="shared" si="0"/>
        <v>0.5746700512009919</v>
      </c>
    </row>
    <row r="34" spans="2:37" ht="13.5">
      <c r="B34" s="4" t="s">
        <v>31</v>
      </c>
      <c r="C34" s="4" t="s">
        <v>64</v>
      </c>
      <c r="D34" s="14">
        <v>0.0021061428036135603</v>
      </c>
      <c r="E34" s="15">
        <v>0.00391970781141848</v>
      </c>
      <c r="F34" s="11">
        <v>0.004762137665116068</v>
      </c>
      <c r="G34" s="11">
        <v>0.005487258477583938</v>
      </c>
      <c r="H34" s="11">
        <v>0.0038371560292137477</v>
      </c>
      <c r="I34" s="11">
        <v>0.003998955303645323</v>
      </c>
      <c r="J34" s="11">
        <v>0.003358257078364333</v>
      </c>
      <c r="K34" s="11">
        <v>0.003962087512757726</v>
      </c>
      <c r="L34" s="11">
        <v>0.0033157452274136514</v>
      </c>
      <c r="M34" s="11">
        <v>0.0039309381649774355</v>
      </c>
      <c r="N34" s="11">
        <v>0.0041745290279125505</v>
      </c>
      <c r="O34" s="11">
        <v>0.004604029706787465</v>
      </c>
      <c r="P34" s="11">
        <v>0.005307916625285071</v>
      </c>
      <c r="Q34" s="11">
        <v>0.003482635339385273</v>
      </c>
      <c r="R34" s="11">
        <v>0.0035275178843117237</v>
      </c>
      <c r="S34" s="11">
        <v>0.004228206377245373</v>
      </c>
      <c r="T34" s="15">
        <v>0.0029165878520177276</v>
      </c>
      <c r="U34" s="11">
        <v>0.003541348836706736</v>
      </c>
      <c r="V34" s="11">
        <v>0.0035386318114922033</v>
      </c>
      <c r="W34" s="15">
        <v>0.006741797481457388</v>
      </c>
      <c r="X34" s="11">
        <v>0.008744018745498999</v>
      </c>
      <c r="Y34" s="15">
        <v>0.0008673162662462161</v>
      </c>
      <c r="Z34" s="11">
        <v>0.005050651476396708</v>
      </c>
      <c r="AA34" s="15">
        <v>0.004612960818023097</v>
      </c>
      <c r="AB34" s="11">
        <v>0.0040586649370373444</v>
      </c>
      <c r="AC34" s="15">
        <v>0.00528939715814981</v>
      </c>
      <c r="AD34" s="15">
        <v>0.004921154030374906</v>
      </c>
      <c r="AE34" s="15">
        <v>0.00625472402950877</v>
      </c>
      <c r="AF34" s="15">
        <v>0.004798197147072978</v>
      </c>
      <c r="AG34" s="15">
        <v>0.004870740878425963</v>
      </c>
      <c r="AH34" s="11">
        <v>1.0047794883227195</v>
      </c>
      <c r="AI34" s="16">
        <v>0.0042342038121270555</v>
      </c>
      <c r="AJ34" s="22">
        <v>1.139223104638287</v>
      </c>
      <c r="AK34" s="23">
        <f t="shared" si="0"/>
        <v>0.5703488023475971</v>
      </c>
    </row>
    <row r="35" spans="2:37" ht="14.25" thickBot="1">
      <c r="B35" s="4" t="s">
        <v>32</v>
      </c>
      <c r="C35" s="4" t="s">
        <v>65</v>
      </c>
      <c r="D35" s="17">
        <v>0.009729489869026293</v>
      </c>
      <c r="E35" s="18">
        <v>0.017539525059188665</v>
      </c>
      <c r="F35" s="19">
        <v>0.011384508932231878</v>
      </c>
      <c r="G35" s="19">
        <v>0.0173380059226556</v>
      </c>
      <c r="H35" s="19">
        <v>0.013084183451628236</v>
      </c>
      <c r="I35" s="19">
        <v>0.015338564071456501</v>
      </c>
      <c r="J35" s="19">
        <v>0.018127814425626977</v>
      </c>
      <c r="K35" s="19">
        <v>0.010276465923621055</v>
      </c>
      <c r="L35" s="19">
        <v>0.01937280786887439</v>
      </c>
      <c r="M35" s="19">
        <v>0.01786259388180382</v>
      </c>
      <c r="N35" s="19">
        <v>0.017906916495427215</v>
      </c>
      <c r="O35" s="19">
        <v>0.018665592299007643</v>
      </c>
      <c r="P35" s="19">
        <v>0.01083777614071791</v>
      </c>
      <c r="Q35" s="19">
        <v>0.007482670361822983</v>
      </c>
      <c r="R35" s="19">
        <v>0.009204414890291439</v>
      </c>
      <c r="S35" s="19">
        <v>0.013838851665351223</v>
      </c>
      <c r="T35" s="18">
        <v>0.010063025127426635</v>
      </c>
      <c r="U35" s="19">
        <v>0.010789241637205628</v>
      </c>
      <c r="V35" s="19">
        <v>0.009806985816213303</v>
      </c>
      <c r="W35" s="18">
        <v>0.008654456393918463</v>
      </c>
      <c r="X35" s="19">
        <v>0.013162264121881498</v>
      </c>
      <c r="Y35" s="18">
        <v>0.00508907786717346</v>
      </c>
      <c r="Z35" s="19">
        <v>0.011618775058831724</v>
      </c>
      <c r="AA35" s="18">
        <v>0.008972350484845945</v>
      </c>
      <c r="AB35" s="19">
        <v>0.0031399924521476434</v>
      </c>
      <c r="AC35" s="18">
        <v>0.0032723816763866385</v>
      </c>
      <c r="AD35" s="18">
        <v>0.0067695017068609385</v>
      </c>
      <c r="AE35" s="18">
        <v>0.007952095002411839</v>
      </c>
      <c r="AF35" s="18">
        <v>0.007526168160809561</v>
      </c>
      <c r="AG35" s="18">
        <v>0.008387745336044018</v>
      </c>
      <c r="AH35" s="19">
        <v>0.012559156882493516</v>
      </c>
      <c r="AI35" s="20">
        <v>1.0067693678879717</v>
      </c>
      <c r="AJ35" s="22">
        <v>1.3625227668713544</v>
      </c>
      <c r="AK35" s="23">
        <f t="shared" si="0"/>
        <v>0.682143142192636</v>
      </c>
    </row>
    <row r="36" spans="3:35" ht="13.5">
      <c r="C36" s="21" t="s">
        <v>89</v>
      </c>
      <c r="D36" s="23">
        <v>1.8144128418474332</v>
      </c>
      <c r="E36" s="23">
        <v>2.09646284750134</v>
      </c>
      <c r="F36" s="23">
        <v>2.3947938421251</v>
      </c>
      <c r="G36" s="23">
        <v>2.1364753403017054</v>
      </c>
      <c r="H36" s="23">
        <v>2.171557609042352</v>
      </c>
      <c r="I36" s="23">
        <v>2.267628655340236</v>
      </c>
      <c r="J36" s="23">
        <v>2.3338010193409224</v>
      </c>
      <c r="K36" s="23">
        <v>2.1207158797041727</v>
      </c>
      <c r="L36" s="23">
        <v>1.9956874753853762</v>
      </c>
      <c r="M36" s="23">
        <v>2.465393968405607</v>
      </c>
      <c r="N36" s="23">
        <v>1.9905227748114473</v>
      </c>
      <c r="O36" s="23">
        <v>2.2048691525583797</v>
      </c>
      <c r="P36" s="23">
        <v>2.6118459440893895</v>
      </c>
      <c r="Q36" s="23">
        <v>2.43013794828667</v>
      </c>
      <c r="R36" s="23">
        <v>2.072000639469262</v>
      </c>
      <c r="S36" s="23">
        <v>2.163843290869533</v>
      </c>
      <c r="T36" s="23">
        <v>2.032964824121205</v>
      </c>
      <c r="U36" s="23">
        <v>1.962985811272256</v>
      </c>
      <c r="V36" s="23">
        <v>1.6167609919430561</v>
      </c>
      <c r="W36" s="23">
        <v>1.5307950740744818</v>
      </c>
      <c r="X36" s="23">
        <v>1.577986576464462</v>
      </c>
      <c r="Y36" s="23">
        <v>1.1963442898715755</v>
      </c>
      <c r="Z36" s="23">
        <v>2.1533149401078298</v>
      </c>
      <c r="AA36" s="23">
        <v>1.6866633260940462</v>
      </c>
      <c r="AB36" s="23">
        <v>1.50575505095381</v>
      </c>
      <c r="AC36" s="23">
        <v>1.3537775502668385</v>
      </c>
      <c r="AD36" s="23">
        <v>1.7740933547183502</v>
      </c>
      <c r="AE36" s="23">
        <v>1.4765569493279849</v>
      </c>
      <c r="AF36" s="23">
        <v>1.718124071823321</v>
      </c>
      <c r="AG36" s="23">
        <v>1.8688989960460498</v>
      </c>
      <c r="AH36" s="23">
        <v>3.016558725847752</v>
      </c>
      <c r="AI36" s="23">
        <v>2.175541911695759</v>
      </c>
    </row>
    <row r="37" spans="3:35" ht="13.5">
      <c r="C37" s="21" t="s">
        <v>91</v>
      </c>
      <c r="D37" s="23">
        <f aca="true" t="shared" si="1" ref="D37:AI37">D36/AVERAGE($D36:$AI36)</f>
        <v>0.9083806210552207</v>
      </c>
      <c r="E37" s="23">
        <f t="shared" si="1"/>
        <v>1.0495881529880595</v>
      </c>
      <c r="F37" s="23">
        <f t="shared" si="1"/>
        <v>1.198946715673508</v>
      </c>
      <c r="G37" s="23">
        <f t="shared" si="1"/>
        <v>1.0696202935360482</v>
      </c>
      <c r="H37" s="23">
        <f t="shared" si="1"/>
        <v>1.0871841314519035</v>
      </c>
      <c r="I37" s="23">
        <f t="shared" si="1"/>
        <v>1.1352818271299387</v>
      </c>
      <c r="J37" s="23">
        <f t="shared" si="1"/>
        <v>1.1684108326799831</v>
      </c>
      <c r="K37" s="23">
        <f t="shared" si="1"/>
        <v>1.0617303644775071</v>
      </c>
      <c r="L37" s="23">
        <f t="shared" si="1"/>
        <v>0.9991352499891136</v>
      </c>
      <c r="M37" s="23">
        <f t="shared" si="1"/>
        <v>1.2342924677968037</v>
      </c>
      <c r="N37" s="23">
        <f t="shared" si="1"/>
        <v>0.9965495573580293</v>
      </c>
      <c r="O37" s="23">
        <f t="shared" si="1"/>
        <v>1.1038614608278283</v>
      </c>
      <c r="P37" s="23">
        <f t="shared" si="1"/>
        <v>1.307613232265679</v>
      </c>
      <c r="Q37" s="23">
        <f t="shared" si="1"/>
        <v>1.2166416417483248</v>
      </c>
      <c r="R37" s="23">
        <f t="shared" si="1"/>
        <v>1.0373412182155213</v>
      </c>
      <c r="S37" s="23">
        <f t="shared" si="1"/>
        <v>1.0833219800323248</v>
      </c>
      <c r="T37" s="23">
        <f t="shared" si="1"/>
        <v>1.01779804845204</v>
      </c>
      <c r="U37" s="23">
        <f t="shared" si="1"/>
        <v>0.9827632549990599</v>
      </c>
      <c r="V37" s="23">
        <f t="shared" si="1"/>
        <v>0.809426785396716</v>
      </c>
      <c r="W37" s="23">
        <f t="shared" si="1"/>
        <v>0.7663881934831321</v>
      </c>
      <c r="X37" s="23">
        <f t="shared" si="1"/>
        <v>0.7900144847333038</v>
      </c>
      <c r="Y37" s="23">
        <f t="shared" si="1"/>
        <v>0.5989463610293317</v>
      </c>
      <c r="Z37" s="23">
        <f t="shared" si="1"/>
        <v>1.078050991212677</v>
      </c>
      <c r="AA37" s="23">
        <f t="shared" si="1"/>
        <v>0.8444231898779764</v>
      </c>
      <c r="AB37" s="23">
        <f t="shared" si="1"/>
        <v>0.7538519772323514</v>
      </c>
      <c r="AC37" s="23">
        <f t="shared" si="1"/>
        <v>0.6777648744096634</v>
      </c>
      <c r="AD37" s="23">
        <f t="shared" si="1"/>
        <v>0.8881947846710091</v>
      </c>
      <c r="AE37" s="23">
        <f t="shared" si="1"/>
        <v>0.7392340308219332</v>
      </c>
      <c r="AF37" s="23">
        <f t="shared" si="1"/>
        <v>0.8601739226138186</v>
      </c>
      <c r="AG37" s="23">
        <f t="shared" si="1"/>
        <v>0.9356589589551304</v>
      </c>
      <c r="AH37" s="23">
        <f t="shared" si="1"/>
        <v>1.5102315336597123</v>
      </c>
      <c r="AI37" s="23">
        <f t="shared" si="1"/>
        <v>1.0891788612263513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64">
      <selection activeCell="L76" sqref="L76:L108"/>
    </sheetView>
  </sheetViews>
  <sheetFormatPr defaultColWidth="9.00390625" defaultRowHeight="13.5"/>
  <cols>
    <col min="1" max="1" width="3.25390625" style="0" bestFit="1" customWidth="1"/>
    <col min="2" max="2" width="21.50390625" style="0" bestFit="1" customWidth="1"/>
    <col min="3" max="3" width="1.25" style="0" customWidth="1"/>
    <col min="4" max="10" width="10.625" style="0" customWidth="1"/>
    <col min="11" max="11" width="1.25" style="0" customWidth="1"/>
    <col min="12" max="12" width="9.875" style="0" bestFit="1" customWidth="1"/>
    <col min="13" max="13" width="1.12109375" style="0" customWidth="1"/>
  </cols>
  <sheetData>
    <row r="1" spans="1:11" ht="13.5">
      <c r="A1" s="3" t="s">
        <v>106</v>
      </c>
      <c r="C1" s="3"/>
      <c r="D1" s="4"/>
      <c r="E1" s="4"/>
      <c r="F1" s="4"/>
      <c r="G1" s="4"/>
      <c r="H1" s="4"/>
      <c r="I1" s="4"/>
      <c r="J1" s="4"/>
      <c r="K1" s="3"/>
    </row>
    <row r="2" spans="1:11" ht="13.5">
      <c r="A2" t="s">
        <v>94</v>
      </c>
      <c r="B2" s="3"/>
      <c r="C2" s="3"/>
      <c r="D2" s="4"/>
      <c r="E2" s="4"/>
      <c r="F2" s="4"/>
      <c r="G2" s="4"/>
      <c r="H2" s="4"/>
      <c r="I2" s="4"/>
      <c r="J2" s="4"/>
      <c r="K2" s="3"/>
    </row>
    <row r="3" spans="1:13" ht="36">
      <c r="A3" s="66"/>
      <c r="B3" s="67"/>
      <c r="C3" s="67"/>
      <c r="D3" s="68" t="s">
        <v>95</v>
      </c>
      <c r="E3" s="68" t="s">
        <v>96</v>
      </c>
      <c r="F3" s="68" t="s">
        <v>97</v>
      </c>
      <c r="G3" s="68" t="s">
        <v>98</v>
      </c>
      <c r="H3" s="68" t="s">
        <v>99</v>
      </c>
      <c r="I3" s="68" t="s">
        <v>72</v>
      </c>
      <c r="J3" s="68" t="s">
        <v>75</v>
      </c>
      <c r="K3" s="66"/>
      <c r="L3" s="69" t="s">
        <v>100</v>
      </c>
      <c r="M3" s="70"/>
    </row>
    <row r="4" spans="1:13" ht="13.5">
      <c r="A4" s="71" t="s">
        <v>1</v>
      </c>
      <c r="B4" s="72" t="s">
        <v>34</v>
      </c>
      <c r="C4" s="73"/>
      <c r="D4" s="37">
        <v>2760.297921068233</v>
      </c>
      <c r="E4" s="37">
        <v>44611.08984704475</v>
      </c>
      <c r="F4" s="37">
        <v>1761.5912867862216</v>
      </c>
      <c r="G4" s="37">
        <v>1052.482906604077</v>
      </c>
      <c r="H4" s="37">
        <v>4341.393965287573</v>
      </c>
      <c r="I4" s="37">
        <v>5995.885243555692</v>
      </c>
      <c r="J4" s="37">
        <v>254964.25882965338</v>
      </c>
      <c r="K4" s="74"/>
      <c r="L4" s="37">
        <f aca="true" t="shared" si="0" ref="L4:L36">SUM(D4:J4)</f>
        <v>315486.99999999994</v>
      </c>
      <c r="M4" s="75"/>
    </row>
    <row r="5" spans="1:13" ht="13.5">
      <c r="A5" s="71" t="s">
        <v>2</v>
      </c>
      <c r="B5" s="72" t="s">
        <v>35</v>
      </c>
      <c r="C5" s="73"/>
      <c r="D5" s="37">
        <v>158.53822205496397</v>
      </c>
      <c r="E5" s="37">
        <v>4078.7006471010495</v>
      </c>
      <c r="F5" s="37">
        <v>1036.7357508431696</v>
      </c>
      <c r="G5" s="37">
        <v>4324.243431202473</v>
      </c>
      <c r="H5" s="37">
        <v>3659.1049100980267</v>
      </c>
      <c r="I5" s="37">
        <v>-75.30002896086148</v>
      </c>
      <c r="J5" s="37">
        <v>8183.977067661178</v>
      </c>
      <c r="K5" s="74"/>
      <c r="L5" s="37">
        <f t="shared" si="0"/>
        <v>21366</v>
      </c>
      <c r="M5" s="75"/>
    </row>
    <row r="6" spans="1:13" ht="13.5">
      <c r="A6" s="71" t="s">
        <v>3</v>
      </c>
      <c r="B6" s="72" t="s">
        <v>36</v>
      </c>
      <c r="C6" s="73"/>
      <c r="D6" s="37">
        <v>5404.419228831106</v>
      </c>
      <c r="E6" s="37">
        <v>82021.9686343291</v>
      </c>
      <c r="F6" s="37">
        <v>2622.6203986353376</v>
      </c>
      <c r="G6" s="37">
        <v>46.69667151850511</v>
      </c>
      <c r="H6" s="37">
        <v>123.27800149477001</v>
      </c>
      <c r="I6" s="37">
        <v>550.755770183664</v>
      </c>
      <c r="J6" s="37">
        <v>261676.26129500737</v>
      </c>
      <c r="K6" s="74"/>
      <c r="L6" s="37">
        <f t="shared" si="0"/>
        <v>352445.9999999998</v>
      </c>
      <c r="M6" s="75"/>
    </row>
    <row r="7" spans="1:13" ht="13.5">
      <c r="A7" s="71" t="s">
        <v>4</v>
      </c>
      <c r="B7" s="72" t="s">
        <v>37</v>
      </c>
      <c r="C7" s="73"/>
      <c r="D7" s="37">
        <v>159.19051123404964</v>
      </c>
      <c r="E7" s="37">
        <v>5262.442407551252</v>
      </c>
      <c r="F7" s="37">
        <v>228.1351159930255</v>
      </c>
      <c r="G7" s="37">
        <v>123.40261682409187</v>
      </c>
      <c r="H7" s="37">
        <v>998.7690827270937</v>
      </c>
      <c r="I7" s="37">
        <v>-259.38646630014597</v>
      </c>
      <c r="J7" s="37">
        <v>128307.44673197066</v>
      </c>
      <c r="K7" s="74"/>
      <c r="L7" s="37">
        <f t="shared" si="0"/>
        <v>134820.00000000003</v>
      </c>
      <c r="M7" s="75"/>
    </row>
    <row r="8" spans="1:13" ht="13.5">
      <c r="A8" s="71" t="s">
        <v>5</v>
      </c>
      <c r="B8" s="72" t="s">
        <v>38</v>
      </c>
      <c r="C8" s="73"/>
      <c r="D8" s="37">
        <v>652.4034660262244</v>
      </c>
      <c r="E8" s="37">
        <v>5408.168903757252</v>
      </c>
      <c r="F8" s="37">
        <v>1466.9286447150816</v>
      </c>
      <c r="G8" s="37">
        <v>5945.270610865625</v>
      </c>
      <c r="H8" s="37">
        <v>5661.251514997194</v>
      </c>
      <c r="I8" s="37">
        <v>-656.4152422825207</v>
      </c>
      <c r="J8" s="37">
        <v>90712.39210192111</v>
      </c>
      <c r="K8" s="74"/>
      <c r="L8" s="37">
        <f t="shared" si="0"/>
        <v>109189.99999999997</v>
      </c>
      <c r="M8" s="75"/>
    </row>
    <row r="9" spans="1:13" ht="13.5">
      <c r="A9" s="71" t="s">
        <v>6</v>
      </c>
      <c r="B9" s="72" t="s">
        <v>39</v>
      </c>
      <c r="C9" s="73"/>
      <c r="D9" s="37">
        <v>325.8523426715052</v>
      </c>
      <c r="E9" s="37">
        <v>4329.644430815912</v>
      </c>
      <c r="F9" s="37">
        <v>3612.691425419807</v>
      </c>
      <c r="G9" s="37">
        <v>283.70535184446476</v>
      </c>
      <c r="H9" s="37">
        <v>369.05370943374885</v>
      </c>
      <c r="I9" s="37">
        <v>189.15759458308932</v>
      </c>
      <c r="J9" s="37">
        <v>122356.89514523146</v>
      </c>
      <c r="K9" s="74"/>
      <c r="L9" s="37">
        <f t="shared" si="0"/>
        <v>131467</v>
      </c>
      <c r="M9" s="75"/>
    </row>
    <row r="10" spans="1:13" ht="13.5">
      <c r="A10" s="71" t="s">
        <v>7</v>
      </c>
      <c r="B10" s="72" t="s">
        <v>40</v>
      </c>
      <c r="C10" s="73"/>
      <c r="D10" s="37">
        <v>108.30393771251138</v>
      </c>
      <c r="E10" s="37">
        <v>3401.245767651073</v>
      </c>
      <c r="F10" s="37">
        <v>472.42959213931823</v>
      </c>
      <c r="G10" s="37">
        <v>545.1861644851714</v>
      </c>
      <c r="H10" s="37">
        <v>541.4375736937814</v>
      </c>
      <c r="I10" s="37">
        <v>16.735760516854658</v>
      </c>
      <c r="J10" s="37">
        <v>2543.6612038012972</v>
      </c>
      <c r="K10" s="74"/>
      <c r="L10" s="37">
        <f t="shared" si="0"/>
        <v>7629.000000000007</v>
      </c>
      <c r="M10" s="75"/>
    </row>
    <row r="11" spans="1:13" ht="13.5">
      <c r="A11" s="71" t="s">
        <v>8</v>
      </c>
      <c r="B11" s="72" t="s">
        <v>41</v>
      </c>
      <c r="C11" s="73"/>
      <c r="D11" s="37">
        <v>221.92522807542963</v>
      </c>
      <c r="E11" s="37">
        <v>2435.4290566664345</v>
      </c>
      <c r="F11" s="37">
        <v>603.0616438796396</v>
      </c>
      <c r="G11" s="37">
        <v>11743.16914561954</v>
      </c>
      <c r="H11" s="37">
        <v>9870.146005107743</v>
      </c>
      <c r="I11" s="37">
        <v>-69.7800967711244</v>
      </c>
      <c r="J11" s="37">
        <v>80593.04901742238</v>
      </c>
      <c r="K11" s="74"/>
      <c r="L11" s="37">
        <f t="shared" si="0"/>
        <v>105397.00000000004</v>
      </c>
      <c r="M11" s="75"/>
    </row>
    <row r="12" spans="1:13" ht="13.5">
      <c r="A12" s="71" t="s">
        <v>9</v>
      </c>
      <c r="B12" s="72" t="s">
        <v>42</v>
      </c>
      <c r="C12" s="73"/>
      <c r="D12" s="37">
        <v>6.720448674473792</v>
      </c>
      <c r="E12" s="37">
        <v>110.94912304034392</v>
      </c>
      <c r="F12" s="37">
        <v>34.816286047230314</v>
      </c>
      <c r="G12" s="37">
        <v>674.4775130025278</v>
      </c>
      <c r="H12" s="37">
        <v>652.524324807521</v>
      </c>
      <c r="I12" s="37">
        <v>-20.121175780601202</v>
      </c>
      <c r="J12" s="37">
        <v>19554.633480208497</v>
      </c>
      <c r="K12" s="74"/>
      <c r="L12" s="37">
        <f t="shared" si="0"/>
        <v>21013.999999999993</v>
      </c>
      <c r="M12" s="75"/>
    </row>
    <row r="13" spans="1:13" ht="13.5">
      <c r="A13" s="71" t="s">
        <v>10</v>
      </c>
      <c r="B13" s="72" t="s">
        <v>43</v>
      </c>
      <c r="C13" s="73"/>
      <c r="D13" s="37">
        <v>9.250421366357969</v>
      </c>
      <c r="E13" s="37">
        <v>138.57864971598116</v>
      </c>
      <c r="F13" s="37">
        <v>40.06790332193333</v>
      </c>
      <c r="G13" s="37">
        <v>209.30257154086996</v>
      </c>
      <c r="H13" s="37">
        <v>229.88268893589245</v>
      </c>
      <c r="I13" s="37">
        <v>45.26652343679441</v>
      </c>
      <c r="J13" s="37">
        <v>35930.65124168219</v>
      </c>
      <c r="K13" s="74"/>
      <c r="L13" s="37">
        <f t="shared" si="0"/>
        <v>36603.00000000002</v>
      </c>
      <c r="M13" s="75"/>
    </row>
    <row r="14" spans="1:13" ht="13.5">
      <c r="A14" s="71" t="s">
        <v>11</v>
      </c>
      <c r="B14" s="72" t="s">
        <v>44</v>
      </c>
      <c r="C14" s="73"/>
      <c r="D14" s="37">
        <v>124.78787219649244</v>
      </c>
      <c r="E14" s="37">
        <v>1664.862854789991</v>
      </c>
      <c r="F14" s="37">
        <v>493.53132226601997</v>
      </c>
      <c r="G14" s="37">
        <v>4992.40158360653</v>
      </c>
      <c r="H14" s="37">
        <v>4658.646873560003</v>
      </c>
      <c r="I14" s="37">
        <v>-172.1212660785856</v>
      </c>
      <c r="J14" s="37">
        <v>68085.89075965952</v>
      </c>
      <c r="K14" s="74"/>
      <c r="L14" s="37">
        <f t="shared" si="0"/>
        <v>79847.99999999997</v>
      </c>
      <c r="M14" s="75"/>
    </row>
    <row r="15" spans="1:13" ht="13.5">
      <c r="A15" s="71" t="s">
        <v>12</v>
      </c>
      <c r="B15" s="72" t="s">
        <v>45</v>
      </c>
      <c r="C15" s="73"/>
      <c r="D15" s="37">
        <v>12.072771748395144</v>
      </c>
      <c r="E15" s="37">
        <v>229.6924825390369</v>
      </c>
      <c r="F15" s="37">
        <v>79.31612843045403</v>
      </c>
      <c r="G15" s="37">
        <v>1053.0133831306841</v>
      </c>
      <c r="H15" s="37">
        <v>13995.140446718457</v>
      </c>
      <c r="I15" s="37">
        <v>20.78485607432504</v>
      </c>
      <c r="J15" s="37">
        <v>254540.9799313587</v>
      </c>
      <c r="K15" s="74"/>
      <c r="L15" s="37">
        <f t="shared" si="0"/>
        <v>269931.00000000006</v>
      </c>
      <c r="M15" s="75"/>
    </row>
    <row r="16" spans="1:13" ht="13.5">
      <c r="A16" s="71" t="s">
        <v>13</v>
      </c>
      <c r="B16" s="72" t="s">
        <v>101</v>
      </c>
      <c r="C16" s="73"/>
      <c r="D16" s="37">
        <v>1610.231913237555</v>
      </c>
      <c r="E16" s="37">
        <v>10681.824933002117</v>
      </c>
      <c r="F16" s="37">
        <v>694.3926960197736</v>
      </c>
      <c r="G16" s="37">
        <v>6835.124846479584</v>
      </c>
      <c r="H16" s="37">
        <v>29552.032684747934</v>
      </c>
      <c r="I16" s="37">
        <v>1406.8825303349026</v>
      </c>
      <c r="J16" s="37">
        <v>1166781.510396178</v>
      </c>
      <c r="K16" s="74"/>
      <c r="L16" s="37">
        <f t="shared" si="0"/>
        <v>1217562</v>
      </c>
      <c r="M16" s="75"/>
    </row>
    <row r="17" spans="1:13" ht="13.5">
      <c r="A17" s="71" t="s">
        <v>14</v>
      </c>
      <c r="B17" s="72" t="s">
        <v>102</v>
      </c>
      <c r="C17" s="73"/>
      <c r="D17" s="37">
        <v>20.495437541723305</v>
      </c>
      <c r="E17" s="37">
        <v>4695.0272455312215</v>
      </c>
      <c r="F17" s="37">
        <v>958.1421398175922</v>
      </c>
      <c r="G17" s="37">
        <v>297.8658967407892</v>
      </c>
      <c r="H17" s="37">
        <v>1106.0784039032465</v>
      </c>
      <c r="I17" s="37">
        <v>-21.897956783203707</v>
      </c>
      <c r="J17" s="37">
        <v>86104.28883324862</v>
      </c>
      <c r="K17" s="74"/>
      <c r="L17" s="37">
        <f t="shared" si="0"/>
        <v>93159.99999999999</v>
      </c>
      <c r="M17" s="75"/>
    </row>
    <row r="18" spans="1:13" ht="13.5">
      <c r="A18" s="71" t="s">
        <v>15</v>
      </c>
      <c r="B18" s="72" t="s">
        <v>48</v>
      </c>
      <c r="C18" s="73"/>
      <c r="D18" s="37">
        <v>7.72858341015673</v>
      </c>
      <c r="E18" s="37">
        <v>331.1380224106879</v>
      </c>
      <c r="F18" s="37">
        <v>74.93493752045075</v>
      </c>
      <c r="G18" s="37">
        <v>58.585271008266346</v>
      </c>
      <c r="H18" s="37">
        <v>334.9393319692691</v>
      </c>
      <c r="I18" s="37">
        <v>-26.814989161456978</v>
      </c>
      <c r="J18" s="37">
        <v>56643.48884284263</v>
      </c>
      <c r="K18" s="74"/>
      <c r="L18" s="37">
        <f t="shared" si="0"/>
        <v>57424</v>
      </c>
      <c r="M18" s="75"/>
    </row>
    <row r="19" spans="1:13" ht="13.5">
      <c r="A19" s="71" t="s">
        <v>16</v>
      </c>
      <c r="B19" s="72" t="s">
        <v>49</v>
      </c>
      <c r="C19" s="73"/>
      <c r="D19" s="37">
        <v>944.56534203869</v>
      </c>
      <c r="E19" s="37">
        <v>12897.547352950785</v>
      </c>
      <c r="F19" s="37">
        <v>4114.0953184316595</v>
      </c>
      <c r="G19" s="37">
        <v>3526.7274628751215</v>
      </c>
      <c r="H19" s="37">
        <v>11151.565587687783</v>
      </c>
      <c r="I19" s="37">
        <v>-230.8203569589592</v>
      </c>
      <c r="J19" s="37">
        <v>182237.3192929749</v>
      </c>
      <c r="K19" s="74"/>
      <c r="L19" s="37">
        <f t="shared" si="0"/>
        <v>214640.99999999997</v>
      </c>
      <c r="M19" s="75"/>
    </row>
    <row r="20" spans="1:13" ht="13.5">
      <c r="A20" s="71" t="s">
        <v>17</v>
      </c>
      <c r="B20" s="72" t="s">
        <v>50</v>
      </c>
      <c r="C20" s="73"/>
      <c r="D20" s="37">
        <v>865.6145330465858</v>
      </c>
      <c r="E20" s="37">
        <v>27592.12236630062</v>
      </c>
      <c r="F20" s="37">
        <v>10108.00649273066</v>
      </c>
      <c r="G20" s="37">
        <v>430356.0645174268</v>
      </c>
      <c r="H20" s="37">
        <v>356723.7610424634</v>
      </c>
      <c r="I20" s="37">
        <v>46.65375437103755</v>
      </c>
      <c r="J20" s="37">
        <v>17537.777293660805</v>
      </c>
      <c r="K20" s="74"/>
      <c r="L20" s="37">
        <f t="shared" si="0"/>
        <v>843229.9999999999</v>
      </c>
      <c r="M20" s="75"/>
    </row>
    <row r="21" spans="1:13" ht="13.5">
      <c r="A21" s="71" t="s">
        <v>18</v>
      </c>
      <c r="B21" s="72" t="s">
        <v>51</v>
      </c>
      <c r="C21" s="73"/>
      <c r="D21" s="37">
        <v>1792.0573921393625</v>
      </c>
      <c r="E21" s="37">
        <v>46702.656661967325</v>
      </c>
      <c r="F21" s="37">
        <v>11586.581398811404</v>
      </c>
      <c r="G21" s="37">
        <v>2544.8451875963588</v>
      </c>
      <c r="H21" s="37">
        <v>3197.488423318029</v>
      </c>
      <c r="I21" s="37">
        <v>42.30650423249052</v>
      </c>
      <c r="J21" s="37">
        <v>38481.06443193507</v>
      </c>
      <c r="K21" s="74"/>
      <c r="L21" s="37">
        <f t="shared" si="0"/>
        <v>104347.00000000004</v>
      </c>
      <c r="M21" s="75"/>
    </row>
    <row r="22" spans="1:13" ht="13.5">
      <c r="A22" s="71" t="s">
        <v>19</v>
      </c>
      <c r="B22" s="72" t="s">
        <v>52</v>
      </c>
      <c r="C22" s="73"/>
      <c r="D22" s="37">
        <v>2772.9536316159706</v>
      </c>
      <c r="E22" s="37">
        <v>36715.4527269554</v>
      </c>
      <c r="F22" s="37">
        <v>21912.22280150395</v>
      </c>
      <c r="G22" s="37">
        <v>1736.092428600715</v>
      </c>
      <c r="H22" s="37">
        <v>1890.413686761791</v>
      </c>
      <c r="I22" s="37">
        <v>16.92560982400175</v>
      </c>
      <c r="J22" s="37">
        <v>14160.93911473816</v>
      </c>
      <c r="K22" s="74"/>
      <c r="L22" s="37">
        <f t="shared" si="0"/>
        <v>79204.99999999999</v>
      </c>
      <c r="M22" s="75"/>
    </row>
    <row r="23" spans="1:13" ht="13.5">
      <c r="A23" s="71" t="s">
        <v>20</v>
      </c>
      <c r="B23" s="72" t="s">
        <v>53</v>
      </c>
      <c r="C23" s="73"/>
      <c r="D23" s="37">
        <v>10237.6628940542</v>
      </c>
      <c r="E23" s="37">
        <v>200358.00114289016</v>
      </c>
      <c r="F23" s="37">
        <v>12759.084701159809</v>
      </c>
      <c r="G23" s="37">
        <v>16185.36554308538</v>
      </c>
      <c r="H23" s="37">
        <v>55481.61207352207</v>
      </c>
      <c r="I23" s="37">
        <v>606.232927816009</v>
      </c>
      <c r="J23" s="37">
        <v>282670.04071747244</v>
      </c>
      <c r="K23" s="74"/>
      <c r="L23" s="37">
        <f t="shared" si="0"/>
        <v>578298</v>
      </c>
      <c r="M23" s="75"/>
    </row>
    <row r="24" spans="1:13" ht="13.5">
      <c r="A24" s="71" t="s">
        <v>21</v>
      </c>
      <c r="B24" s="72" t="s">
        <v>54</v>
      </c>
      <c r="C24" s="73"/>
      <c r="D24" s="37">
        <v>3893.0002847780206</v>
      </c>
      <c r="E24" s="37">
        <v>172255.0232796143</v>
      </c>
      <c r="F24" s="37">
        <v>10844.88946592946</v>
      </c>
      <c r="G24" s="37">
        <v>9499.532716798385</v>
      </c>
      <c r="H24" s="37">
        <v>11927.68235804616</v>
      </c>
      <c r="I24" s="37">
        <v>303.7475496150122</v>
      </c>
      <c r="J24" s="37">
        <v>80705.1243452186</v>
      </c>
      <c r="K24" s="74"/>
      <c r="L24" s="37">
        <f t="shared" si="0"/>
        <v>289428.99999999994</v>
      </c>
      <c r="M24" s="75"/>
    </row>
    <row r="25" spans="1:13" ht="13.5">
      <c r="A25" s="71" t="s">
        <v>22</v>
      </c>
      <c r="B25" s="72" t="s">
        <v>55</v>
      </c>
      <c r="C25" s="73"/>
      <c r="D25" s="37">
        <v>1229.1270170126227</v>
      </c>
      <c r="E25" s="37">
        <v>525090.6580445694</v>
      </c>
      <c r="F25" s="37">
        <v>3784.5917745276774</v>
      </c>
      <c r="G25" s="37">
        <v>1765.8822061078092</v>
      </c>
      <c r="H25" s="37">
        <v>2465.079236594997</v>
      </c>
      <c r="I25" s="37">
        <v>19.350974944188103</v>
      </c>
      <c r="J25" s="37">
        <v>14581.310746243007</v>
      </c>
      <c r="K25" s="74"/>
      <c r="L25" s="37">
        <f t="shared" si="0"/>
        <v>548935.9999999997</v>
      </c>
      <c r="M25" s="75"/>
    </row>
    <row r="26" spans="1:13" ht="13.5">
      <c r="A26" s="71" t="s">
        <v>23</v>
      </c>
      <c r="B26" s="72" t="s">
        <v>56</v>
      </c>
      <c r="C26" s="73"/>
      <c r="D26" s="37">
        <v>6143.293004561411</v>
      </c>
      <c r="E26" s="37">
        <v>108783.07786113069</v>
      </c>
      <c r="F26" s="37">
        <v>19617.303341770858</v>
      </c>
      <c r="G26" s="37">
        <v>20350.23913743048</v>
      </c>
      <c r="H26" s="37">
        <v>24416.12179342326</v>
      </c>
      <c r="I26" s="37">
        <v>424.1659013336762</v>
      </c>
      <c r="J26" s="37">
        <v>157095.79896034964</v>
      </c>
      <c r="K26" s="74"/>
      <c r="L26" s="37">
        <f t="shared" si="0"/>
        <v>336830</v>
      </c>
      <c r="M26" s="75"/>
    </row>
    <row r="27" spans="1:13" ht="13.5">
      <c r="A27" s="71" t="s">
        <v>24</v>
      </c>
      <c r="B27" s="72" t="s">
        <v>57</v>
      </c>
      <c r="C27" s="73"/>
      <c r="D27" s="37">
        <v>3694.0695034444943</v>
      </c>
      <c r="E27" s="37">
        <v>91075.54508195915</v>
      </c>
      <c r="F27" s="37">
        <v>12362.61939693149</v>
      </c>
      <c r="G27" s="37">
        <v>7488.156866236354</v>
      </c>
      <c r="H27" s="37">
        <v>8423.061391659605</v>
      </c>
      <c r="I27" s="37">
        <v>48.12773035649574</v>
      </c>
      <c r="J27" s="37">
        <v>33987.42002941244</v>
      </c>
      <c r="K27" s="74"/>
      <c r="L27" s="37">
        <f t="shared" si="0"/>
        <v>157079.00000000003</v>
      </c>
      <c r="M27" s="75"/>
    </row>
    <row r="28" spans="1:13" ht="13.5">
      <c r="A28" s="71" t="s">
        <v>25</v>
      </c>
      <c r="B28" s="72" t="s">
        <v>58</v>
      </c>
      <c r="C28" s="73"/>
      <c r="D28" s="37">
        <v>93.35536517408744</v>
      </c>
      <c r="E28" s="37">
        <v>7853.202836440114</v>
      </c>
      <c r="F28" s="37">
        <v>375237.71484061936</v>
      </c>
      <c r="G28" s="37">
        <v>403.86695328346883</v>
      </c>
      <c r="H28" s="37">
        <v>450.9671877074227</v>
      </c>
      <c r="I28" s="37">
        <v>6.35926955767527</v>
      </c>
      <c r="J28" s="37">
        <v>3962.533547217808</v>
      </c>
      <c r="K28" s="74"/>
      <c r="L28" s="37">
        <f t="shared" si="0"/>
        <v>388007.99999999994</v>
      </c>
      <c r="M28" s="75"/>
    </row>
    <row r="29" spans="1:13" ht="13.5">
      <c r="A29" s="71" t="s">
        <v>26</v>
      </c>
      <c r="B29" s="72" t="s">
        <v>59</v>
      </c>
      <c r="C29" s="73"/>
      <c r="D29" s="37">
        <v>314.53608188663384</v>
      </c>
      <c r="E29" s="37">
        <v>41815.37426336588</v>
      </c>
      <c r="F29" s="37">
        <v>208336.55041176465</v>
      </c>
      <c r="G29" s="37">
        <v>1765.362322661874</v>
      </c>
      <c r="H29" s="37">
        <v>3255.3660877377456</v>
      </c>
      <c r="I29" s="37">
        <v>93.52335471151083</v>
      </c>
      <c r="J29" s="37">
        <v>93771.28747787164</v>
      </c>
      <c r="K29" s="74"/>
      <c r="L29" s="37">
        <f t="shared" si="0"/>
        <v>349351.99999999994</v>
      </c>
      <c r="M29" s="75"/>
    </row>
    <row r="30" spans="1:13" ht="13.5">
      <c r="A30" s="71" t="s">
        <v>27</v>
      </c>
      <c r="B30" s="72" t="s">
        <v>60</v>
      </c>
      <c r="C30" s="73"/>
      <c r="D30" s="37">
        <v>4147.1272681161945</v>
      </c>
      <c r="E30" s="37">
        <v>88361.35532076226</v>
      </c>
      <c r="F30" s="37">
        <v>269222.8213756939</v>
      </c>
      <c r="G30" s="37">
        <v>1.8081950995698517</v>
      </c>
      <c r="H30" s="37">
        <v>2.994380566210102</v>
      </c>
      <c r="I30" s="37">
        <v>0.05715674532772971</v>
      </c>
      <c r="J30" s="37">
        <v>30.836303016647424</v>
      </c>
      <c r="K30" s="74"/>
      <c r="L30" s="37">
        <f t="shared" si="0"/>
        <v>361767.0000000002</v>
      </c>
      <c r="M30" s="75"/>
    </row>
    <row r="31" spans="1:13" ht="13.5">
      <c r="A31" s="71" t="s">
        <v>28</v>
      </c>
      <c r="B31" s="72" t="s">
        <v>61</v>
      </c>
      <c r="C31" s="73"/>
      <c r="D31" s="37">
        <v>608.8877626214269</v>
      </c>
      <c r="E31" s="37">
        <v>44571.890094002556</v>
      </c>
      <c r="F31" s="37">
        <v>1388.0477460075272</v>
      </c>
      <c r="G31" s="37">
        <v>964.1885951493846</v>
      </c>
      <c r="H31" s="37">
        <v>1036.7433846124554</v>
      </c>
      <c r="I31" s="37">
        <v>6.784705603238382</v>
      </c>
      <c r="J31" s="37">
        <v>7241.457712003413</v>
      </c>
      <c r="K31" s="74"/>
      <c r="L31" s="37">
        <f t="shared" si="0"/>
        <v>55818</v>
      </c>
      <c r="M31" s="75"/>
    </row>
    <row r="32" spans="1:13" ht="13.5">
      <c r="A32" s="71" t="s">
        <v>29</v>
      </c>
      <c r="B32" s="72" t="s">
        <v>62</v>
      </c>
      <c r="C32" s="73"/>
      <c r="D32" s="37">
        <v>3200.959434554333</v>
      </c>
      <c r="E32" s="37">
        <v>75277.43282723679</v>
      </c>
      <c r="F32" s="37">
        <v>28698.96958045974</v>
      </c>
      <c r="G32" s="37">
        <v>31812.674567728016</v>
      </c>
      <c r="H32" s="37">
        <v>36234.65166706255</v>
      </c>
      <c r="I32" s="37">
        <v>141.67429374310979</v>
      </c>
      <c r="J32" s="37">
        <v>98956.63762921547</v>
      </c>
      <c r="K32" s="74"/>
      <c r="L32" s="37">
        <f t="shared" si="0"/>
        <v>274323</v>
      </c>
      <c r="M32" s="75"/>
    </row>
    <row r="33" spans="1:13" ht="13.5">
      <c r="A33" s="71" t="s">
        <v>30</v>
      </c>
      <c r="B33" s="72" t="s">
        <v>63</v>
      </c>
      <c r="C33" s="73"/>
      <c r="D33" s="37">
        <v>78444.4926607535</v>
      </c>
      <c r="E33" s="37">
        <v>271753.41027309716</v>
      </c>
      <c r="F33" s="37">
        <v>4653.38525076194</v>
      </c>
      <c r="G33" s="37">
        <v>497.4331478412297</v>
      </c>
      <c r="H33" s="37">
        <v>585.6378717488985</v>
      </c>
      <c r="I33" s="37">
        <v>4.048981838452473</v>
      </c>
      <c r="J33" s="37">
        <v>75359.59181395883</v>
      </c>
      <c r="K33" s="74"/>
      <c r="L33" s="37">
        <f t="shared" si="0"/>
        <v>431298</v>
      </c>
      <c r="M33" s="75"/>
    </row>
    <row r="34" spans="1:13" ht="13.5">
      <c r="A34" s="71" t="s">
        <v>31</v>
      </c>
      <c r="B34" s="72" t="s">
        <v>64</v>
      </c>
      <c r="C34" s="73"/>
      <c r="D34" s="37">
        <v>371.27382561969216</v>
      </c>
      <c r="E34" s="37">
        <v>4932.97119526666</v>
      </c>
      <c r="F34" s="37">
        <v>3273.6488028085882</v>
      </c>
      <c r="G34" s="37">
        <v>605.284827911029</v>
      </c>
      <c r="H34" s="37">
        <v>898.8024640193818</v>
      </c>
      <c r="I34" s="37">
        <v>10.178714400601294</v>
      </c>
      <c r="J34" s="37">
        <v>7814.840169974047</v>
      </c>
      <c r="K34" s="74"/>
      <c r="L34" s="37">
        <f t="shared" si="0"/>
        <v>17907</v>
      </c>
      <c r="M34" s="75"/>
    </row>
    <row r="35" spans="1:13" ht="13.5">
      <c r="A35" s="71" t="s">
        <v>32</v>
      </c>
      <c r="B35" s="72" t="s">
        <v>65</v>
      </c>
      <c r="C35" s="73"/>
      <c r="D35" s="37">
        <v>546.1316207547962</v>
      </c>
      <c r="E35" s="37">
        <v>9308.583201342115</v>
      </c>
      <c r="F35" s="37">
        <v>1870.3411824402733</v>
      </c>
      <c r="G35" s="37">
        <v>2362.6335064374452</v>
      </c>
      <c r="H35" s="37">
        <v>2638.1712574377993</v>
      </c>
      <c r="I35" s="37">
        <v>37.20191318274472</v>
      </c>
      <c r="J35" s="37">
        <v>23180.937318404824</v>
      </c>
      <c r="K35" s="74"/>
      <c r="L35" s="37">
        <f t="shared" si="0"/>
        <v>39944</v>
      </c>
      <c r="M35" s="75"/>
    </row>
    <row r="36" spans="1:13" ht="13.5">
      <c r="A36" s="42"/>
      <c r="B36" s="69" t="s">
        <v>100</v>
      </c>
      <c r="C36" s="76"/>
      <c r="D36" s="45">
        <f aca="true" t="shared" si="1" ref="D36:J36">SUM(D4:D35)</f>
        <v>130881.32592802118</v>
      </c>
      <c r="E36" s="45">
        <f t="shared" si="1"/>
        <v>1934745.0675357976</v>
      </c>
      <c r="F36" s="45">
        <f t="shared" si="1"/>
        <v>1013950.2691541881</v>
      </c>
      <c r="G36" s="45">
        <f t="shared" si="1"/>
        <v>570051.0861467427</v>
      </c>
      <c r="H36" s="45">
        <f t="shared" si="1"/>
        <v>596873.7994118519</v>
      </c>
      <c r="I36" s="45">
        <f t="shared" si="1"/>
        <v>8500.150041883435</v>
      </c>
      <c r="J36" s="45">
        <f t="shared" si="1"/>
        <v>3768754.301781515</v>
      </c>
      <c r="K36" s="77"/>
      <c r="L36" s="45">
        <f t="shared" si="0"/>
        <v>8023756</v>
      </c>
      <c r="M36" s="78"/>
    </row>
    <row r="38" ht="13.5">
      <c r="A38" s="79" t="s">
        <v>103</v>
      </c>
    </row>
    <row r="39" spans="1:13" ht="36">
      <c r="A39" s="66"/>
      <c r="B39" s="67"/>
      <c r="C39" s="67"/>
      <c r="D39" s="68" t="s">
        <v>95</v>
      </c>
      <c r="E39" s="68" t="s">
        <v>96</v>
      </c>
      <c r="F39" s="68" t="s">
        <v>97</v>
      </c>
      <c r="G39" s="68" t="s">
        <v>98</v>
      </c>
      <c r="H39" s="68" t="s">
        <v>99</v>
      </c>
      <c r="I39" s="68" t="s">
        <v>72</v>
      </c>
      <c r="J39" s="68" t="s">
        <v>75</v>
      </c>
      <c r="K39" s="66"/>
      <c r="L39" s="69" t="s">
        <v>104</v>
      </c>
      <c r="M39" s="70"/>
    </row>
    <row r="40" spans="1:13" ht="13.5">
      <c r="A40" s="71" t="s">
        <v>1</v>
      </c>
      <c r="B40" s="72" t="s">
        <v>34</v>
      </c>
      <c r="C40" s="73"/>
      <c r="D40" s="56">
        <f>D4/'取引額表'!AK$36</f>
        <v>0.01794230430418175</v>
      </c>
      <c r="E40" s="56">
        <f>E4/'取引額表'!AL$36</f>
        <v>0.018826668413979397</v>
      </c>
      <c r="F40" s="56">
        <f>F4/'取引額表'!AM$36</f>
        <v>0.0020399696212398547</v>
      </c>
      <c r="G40" s="56">
        <f>G4/'取引額表'!AN$36</f>
        <v>0.0020931395746115987</v>
      </c>
      <c r="H40" s="56">
        <f>H4/'取引額表'!AO$36</f>
        <v>0.004762326478027465</v>
      </c>
      <c r="I40" s="56">
        <f>I4/'取引額表'!AP$36</f>
        <v>0.4595252332584068</v>
      </c>
      <c r="J40" s="56">
        <f>J4/'取引額表'!AS$36</f>
        <v>0.08699078820255024</v>
      </c>
      <c r="K40" s="74"/>
      <c r="L40" s="56">
        <f>L4/'取引額表'!AT$36</f>
        <v>0.04073233954379707</v>
      </c>
      <c r="M40" s="75"/>
    </row>
    <row r="41" spans="1:13" ht="13.5">
      <c r="A41" s="71" t="s">
        <v>2</v>
      </c>
      <c r="B41" s="72" t="s">
        <v>35</v>
      </c>
      <c r="C41" s="73"/>
      <c r="D41" s="56">
        <f>D5/'取引額表'!AK$36</f>
        <v>0.0010305195690084304</v>
      </c>
      <c r="E41" s="56">
        <f>E5/'取引額表'!AL$36</f>
        <v>0.001721283763883242</v>
      </c>
      <c r="F41" s="56">
        <f>F5/'取引額表'!AM$36</f>
        <v>0.0012005676077290978</v>
      </c>
      <c r="G41" s="56">
        <f>G5/'取引額表'!AN$36</f>
        <v>0.008599897441858446</v>
      </c>
      <c r="H41" s="56">
        <f>H5/'取引額表'!AO$36</f>
        <v>0.00401388409772801</v>
      </c>
      <c r="I41" s="56">
        <f>I5/'取引額表'!AP$36</f>
        <v>-0.00577100160644248</v>
      </c>
      <c r="J41" s="56">
        <f>J5/'取引額表'!AS$36</f>
        <v>0.002792276137115738</v>
      </c>
      <c r="K41" s="74"/>
      <c r="L41" s="56">
        <f>L5/'取引額表'!AT$36</f>
        <v>0.0027585515938620873</v>
      </c>
      <c r="M41" s="75"/>
    </row>
    <row r="42" spans="1:13" ht="13.5">
      <c r="A42" s="71" t="s">
        <v>3</v>
      </c>
      <c r="B42" s="72" t="s">
        <v>36</v>
      </c>
      <c r="C42" s="73"/>
      <c r="D42" s="56">
        <f>D6/'取引額表'!AK$36</f>
        <v>0.03512944514102758</v>
      </c>
      <c r="E42" s="56">
        <f>E6/'取引額表'!AL$36</f>
        <v>0.03461472049741075</v>
      </c>
      <c r="F42" s="56">
        <f>F6/'取引額表'!AM$36</f>
        <v>0.0030370642619494885</v>
      </c>
      <c r="G42" s="56">
        <f>G6/'取引額表'!AN$36</f>
        <v>9.286863524785981E-05</v>
      </c>
      <c r="H42" s="56">
        <f>H6/'取引額表'!AO$36</f>
        <v>0.00013523077964613237</v>
      </c>
      <c r="I42" s="56">
        <f>I6/'取引額表'!AP$36</f>
        <v>0.04220997625564562</v>
      </c>
      <c r="J42" s="56">
        <f>J6/'取引額表'!AS$36</f>
        <v>0.08928084402276112</v>
      </c>
      <c r="K42" s="74"/>
      <c r="L42" s="56">
        <f>L6/'取引額表'!AT$36</f>
        <v>0.04550409412385644</v>
      </c>
      <c r="M42" s="75"/>
    </row>
    <row r="43" spans="1:13" ht="13.5">
      <c r="A43" s="71" t="s">
        <v>4</v>
      </c>
      <c r="B43" s="72" t="s">
        <v>37</v>
      </c>
      <c r="C43" s="73"/>
      <c r="D43" s="56">
        <f>D7/'取引額表'!AK$36</f>
        <v>0.0010347595355918024</v>
      </c>
      <c r="E43" s="56">
        <f>E7/'取引額表'!AL$36</f>
        <v>0.0022208437093628637</v>
      </c>
      <c r="F43" s="56">
        <f>F7/'取引額表'!AM$36</f>
        <v>0.0002641865395535871</v>
      </c>
      <c r="G43" s="56">
        <f>G7/'取引額表'!AN$36</f>
        <v>0.0002454186184539191</v>
      </c>
      <c r="H43" s="56">
        <f>H7/'取引額表'!AO$36</f>
        <v>0.0010956076518596658</v>
      </c>
      <c r="I43" s="56">
        <f>I7/'取引額表'!AP$36</f>
        <v>-0.019879404222880592</v>
      </c>
      <c r="J43" s="56">
        <f>J7/'取引額表'!AS$36</f>
        <v>0.04377698260417009</v>
      </c>
      <c r="K43" s="74"/>
      <c r="L43" s="56">
        <f>L7/'取引額表'!AT$36</f>
        <v>0.01740653027634965</v>
      </c>
      <c r="M43" s="75"/>
    </row>
    <row r="44" spans="1:13" ht="13.5">
      <c r="A44" s="71" t="s">
        <v>5</v>
      </c>
      <c r="B44" s="72" t="s">
        <v>38</v>
      </c>
      <c r="C44" s="73"/>
      <c r="D44" s="56">
        <f>D8/'取引額表'!AK$36</f>
        <v>0.004240709463714464</v>
      </c>
      <c r="E44" s="56">
        <f>E8/'取引額表'!AL$36</f>
        <v>0.002282342866469494</v>
      </c>
      <c r="F44" s="56">
        <f>F8/'取引額表'!AM$36</f>
        <v>0.0016987424348610966</v>
      </c>
      <c r="G44" s="56">
        <f>G8/'取引額表'!AN$36</f>
        <v>0.011823737107076269</v>
      </c>
      <c r="H44" s="56">
        <f>H8/'取引額表'!AO$36</f>
        <v>0.006210154665578332</v>
      </c>
      <c r="I44" s="56">
        <f>I8/'取引額表'!AP$36</f>
        <v>-0.05030772856242494</v>
      </c>
      <c r="J44" s="56">
        <f>J8/'取引額表'!AS$36</f>
        <v>0.030949994814595316</v>
      </c>
      <c r="K44" s="74"/>
      <c r="L44" s="56">
        <f>L8/'取引額表'!AT$36</f>
        <v>0.01409745617026122</v>
      </c>
      <c r="M44" s="75"/>
    </row>
    <row r="45" spans="1:13" ht="13.5">
      <c r="A45" s="71" t="s">
        <v>6</v>
      </c>
      <c r="B45" s="72" t="s">
        <v>39</v>
      </c>
      <c r="C45" s="73"/>
      <c r="D45" s="56">
        <f>D9/'取引額表'!AK$36</f>
        <v>0.0021180836480795694</v>
      </c>
      <c r="E45" s="56">
        <f>E9/'取引額表'!AL$36</f>
        <v>0.0018271864760283038</v>
      </c>
      <c r="F45" s="56">
        <f>F9/'取引額表'!AM$36</f>
        <v>0.0041835928765379254</v>
      </c>
      <c r="G45" s="56">
        <f>G9/'取引額表'!AN$36</f>
        <v>0.0005642228446168443</v>
      </c>
      <c r="H45" s="56">
        <f>H9/'取引額表'!AO$36</f>
        <v>0.00040483638810562923</v>
      </c>
      <c r="I45" s="56">
        <f>I9/'取引額表'!AP$36</f>
        <v>0.01449705660508042</v>
      </c>
      <c r="J45" s="56">
        <f>J9/'取引額表'!AS$36</f>
        <v>0.041746724813739054</v>
      </c>
      <c r="K45" s="74"/>
      <c r="L45" s="56">
        <f>L9/'取引額表'!AT$36</f>
        <v>0.0169736264340666</v>
      </c>
      <c r="M45" s="75"/>
    </row>
    <row r="46" spans="1:13" ht="13.5">
      <c r="A46" s="71" t="s">
        <v>7</v>
      </c>
      <c r="B46" s="72" t="s">
        <v>40</v>
      </c>
      <c r="C46" s="73"/>
      <c r="D46" s="56">
        <f>D10/'取引額表'!AK$36</f>
        <v>0.000703990026926876</v>
      </c>
      <c r="E46" s="56">
        <f>E10/'取引額表'!AL$36</f>
        <v>0.0014353858307781175</v>
      </c>
      <c r="F46" s="56">
        <f>F10/'取引額表'!AM$36</f>
        <v>0.0005470860484881016</v>
      </c>
      <c r="G46" s="56">
        <f>G10/'取引額表'!AN$36</f>
        <v>0.0010842463371653584</v>
      </c>
      <c r="H46" s="56">
        <f>H10/'取引額表'!AO$36</f>
        <v>0.0005939342326491768</v>
      </c>
      <c r="I46" s="56">
        <f>I10/'取引額表'!AP$36</f>
        <v>0.0012826303277785605</v>
      </c>
      <c r="J46" s="56">
        <f>J10/'取引額表'!AS$36</f>
        <v>0.000867867104411528</v>
      </c>
      <c r="K46" s="74"/>
      <c r="L46" s="56">
        <f>L10/'取引額表'!AT$36</f>
        <v>0.0009849756673955762</v>
      </c>
      <c r="M46" s="75"/>
    </row>
    <row r="47" spans="1:13" ht="13.5">
      <c r="A47" s="71" t="s">
        <v>8</v>
      </c>
      <c r="B47" s="72" t="s">
        <v>41</v>
      </c>
      <c r="C47" s="73"/>
      <c r="D47" s="56">
        <f>D11/'取引額表'!AK$36</f>
        <v>0.0014425435546331627</v>
      </c>
      <c r="E47" s="56">
        <f>E11/'取引額表'!AL$36</f>
        <v>0.0010277941079860661</v>
      </c>
      <c r="F47" s="56">
        <f>F11/'取引額表'!AM$36</f>
        <v>0.000698361443132369</v>
      </c>
      <c r="G47" s="56">
        <f>G11/'取引額表'!AN$36</f>
        <v>0.023354386010280993</v>
      </c>
      <c r="H47" s="56">
        <f>H11/'取引額表'!AO$36</f>
        <v>0.010827134795403903</v>
      </c>
      <c r="I47" s="56">
        <f>I11/'取引額表'!AP$36</f>
        <v>-0.005347953461919405</v>
      </c>
      <c r="J47" s="56">
        <f>J11/'取引額表'!AS$36</f>
        <v>0.027497394693098646</v>
      </c>
      <c r="K47" s="74"/>
      <c r="L47" s="56">
        <f>L11/'取引額表'!AT$36</f>
        <v>0.013607744188817866</v>
      </c>
      <c r="M47" s="75"/>
    </row>
    <row r="48" spans="1:13" ht="13.5">
      <c r="A48" s="71" t="s">
        <v>9</v>
      </c>
      <c r="B48" s="72" t="s">
        <v>42</v>
      </c>
      <c r="C48" s="73"/>
      <c r="D48" s="56">
        <f>D12/'取引額表'!AK$36</f>
        <v>4.368381190222364E-05</v>
      </c>
      <c r="E48" s="56">
        <f>E12/'取引額表'!AL$36</f>
        <v>4.682249094259079E-05</v>
      </c>
      <c r="F48" s="56">
        <f>F12/'取引額表'!AM$36</f>
        <v>4.031818639970715E-05</v>
      </c>
      <c r="G48" s="56">
        <f>G12/'取引額表'!AN$36</f>
        <v>0.0013413762501914737</v>
      </c>
      <c r="H48" s="56">
        <f>H12/'取引額表'!AO$36</f>
        <v>0.0007157917236801632</v>
      </c>
      <c r="I48" s="56">
        <f>I12/'取引額表'!AP$36</f>
        <v>-0.0015420888856990497</v>
      </c>
      <c r="J48" s="56">
        <f>J12/'取引額表'!AS$36</f>
        <v>0.006671809559754159</v>
      </c>
      <c r="K48" s="74"/>
      <c r="L48" s="56">
        <f>L12/'取引額表'!AT$36</f>
        <v>0.002713105082533833</v>
      </c>
      <c r="M48" s="75"/>
    </row>
    <row r="49" spans="1:13" ht="13.5">
      <c r="A49" s="71" t="s">
        <v>10</v>
      </c>
      <c r="B49" s="72" t="s">
        <v>43</v>
      </c>
      <c r="C49" s="73"/>
      <c r="D49" s="56">
        <f>D13/'取引額表'!AK$36</f>
        <v>6.0128971525243064E-05</v>
      </c>
      <c r="E49" s="56">
        <f>E13/'取引額表'!AL$36</f>
        <v>5.8482639550053684E-05</v>
      </c>
      <c r="F49" s="56">
        <f>F13/'取引額表'!AM$36</f>
        <v>4.639969905427825E-05</v>
      </c>
      <c r="G49" s="56">
        <f>G13/'取引額表'!AN$36</f>
        <v>0.00041625331186967624</v>
      </c>
      <c r="H49" s="56">
        <f>H13/'取引額表'!AO$36</f>
        <v>0.0002521716354500516</v>
      </c>
      <c r="I49" s="56">
        <f>I13/'取引額表'!AP$36</f>
        <v>0.0034692307968113433</v>
      </c>
      <c r="J49" s="56">
        <f>J13/'取引額表'!AS$36</f>
        <v>0.012259113047814177</v>
      </c>
      <c r="K49" s="74"/>
      <c r="L49" s="56">
        <f>L13/'取引額表'!AT$36</f>
        <v>0.004725791631102407</v>
      </c>
      <c r="M49" s="75"/>
    </row>
    <row r="50" spans="1:13" ht="13.5">
      <c r="A50" s="71" t="s">
        <v>11</v>
      </c>
      <c r="B50" s="72" t="s">
        <v>44</v>
      </c>
      <c r="C50" s="73"/>
      <c r="D50" s="56">
        <f>D14/'取引額表'!AK$36</f>
        <v>0.0008111377976020518</v>
      </c>
      <c r="E50" s="56">
        <f>E14/'取引額表'!AL$36</f>
        <v>0.0007026015510795385</v>
      </c>
      <c r="F50" s="56">
        <f>F14/'取引額表'!AM$36</f>
        <v>0.0005715224139134815</v>
      </c>
      <c r="G50" s="56">
        <f>G14/'取引額表'!AN$36</f>
        <v>0.009928705978434902</v>
      </c>
      <c r="H50" s="56">
        <f>H14/'取引額表'!AO$36</f>
        <v>0.005110339567228166</v>
      </c>
      <c r="I50" s="56">
        <f>I14/'取引額表'!AP$36</f>
        <v>-0.013191390717242919</v>
      </c>
      <c r="J50" s="56">
        <f>J14/'取引額表'!AS$36</f>
        <v>0.023230100288733735</v>
      </c>
      <c r="K50" s="74"/>
      <c r="L50" s="56">
        <f>L14/'取引額表'!AT$36</f>
        <v>0.010309127944711217</v>
      </c>
      <c r="M50" s="75"/>
    </row>
    <row r="51" spans="1:13" ht="13.5">
      <c r="A51" s="71" t="s">
        <v>12</v>
      </c>
      <c r="B51" s="72" t="s">
        <v>45</v>
      </c>
      <c r="C51" s="73"/>
      <c r="D51" s="56">
        <f>D15/'取引額表'!AK$36</f>
        <v>7.847462509438288E-05</v>
      </c>
      <c r="E51" s="56">
        <f>E15/'取引額表'!AL$36</f>
        <v>9.693428743329985E-05</v>
      </c>
      <c r="F51" s="56">
        <f>F15/'取引額表'!AM$36</f>
        <v>9.185018890940992E-05</v>
      </c>
      <c r="G51" s="56">
        <f>G15/'取引額表'!AN$36</f>
        <v>0.0020941945669580553</v>
      </c>
      <c r="H51" s="56">
        <f>H15/'取引額表'!AO$36</f>
        <v>0.01535208010284908</v>
      </c>
      <c r="I51" s="56">
        <f>I15/'取引額表'!AP$36</f>
        <v>0.0015929534085166342</v>
      </c>
      <c r="J51" s="56">
        <f>J15/'取引額表'!AS$36</f>
        <v>0.08684637045097526</v>
      </c>
      <c r="K51" s="74"/>
      <c r="L51" s="56">
        <f>L15/'取引額表'!AT$36</f>
        <v>0.03485063139018942</v>
      </c>
      <c r="M51" s="75"/>
    </row>
    <row r="52" spans="1:13" ht="13.5">
      <c r="A52" s="71" t="s">
        <v>13</v>
      </c>
      <c r="B52" s="72" t="s">
        <v>101</v>
      </c>
      <c r="C52" s="73"/>
      <c r="D52" s="56">
        <f>D16/'取引額表'!AK$36</f>
        <v>0.010466722003845188</v>
      </c>
      <c r="E52" s="56">
        <f>E16/'取引額表'!AL$36</f>
        <v>0.004507918922387201</v>
      </c>
      <c r="F52" s="56">
        <f>F16/'取引額表'!AM$36</f>
        <v>0.0008041252336547709</v>
      </c>
      <c r="G52" s="56">
        <f>G16/'取引額表'!AN$36</f>
        <v>0.013593446718996836</v>
      </c>
      <c r="H52" s="56">
        <f>H16/'取引額表'!AO$36</f>
        <v>0.03241733619648264</v>
      </c>
      <c r="I52" s="56">
        <f>I16/'取引額表'!AP$36</f>
        <v>0.10782361513909432</v>
      </c>
      <c r="J52" s="56">
        <f>J16/'取引額表'!AS$36</f>
        <v>0.39809204519657493</v>
      </c>
      <c r="K52" s="74"/>
      <c r="L52" s="56">
        <f>L16/'取引額表'!AT$36</f>
        <v>0.15719870802798422</v>
      </c>
      <c r="M52" s="75"/>
    </row>
    <row r="53" spans="1:13" ht="13.5">
      <c r="A53" s="71" t="s">
        <v>14</v>
      </c>
      <c r="B53" s="72" t="s">
        <v>102</v>
      </c>
      <c r="C53" s="73"/>
      <c r="D53" s="56">
        <f>D17/'取引額表'!AK$36</f>
        <v>0.0001332230750942409</v>
      </c>
      <c r="E53" s="56">
        <f>E17/'取引額表'!AL$36</f>
        <v>0.0019813844819590487</v>
      </c>
      <c r="F53" s="56">
        <f>F17/'取引額表'!AM$36</f>
        <v>0.0011095541132151593</v>
      </c>
      <c r="G53" s="56">
        <f>G17/'取引額表'!AN$36</f>
        <v>0.0005923848192528001</v>
      </c>
      <c r="H53" s="56">
        <f>H17/'取引額表'!AO$36</f>
        <v>0.0012133214612173233</v>
      </c>
      <c r="I53" s="56">
        <f>I17/'取引額表'!AP$36</f>
        <v>-0.0016782615560395238</v>
      </c>
      <c r="J53" s="56">
        <f>J17/'取引額表'!AS$36</f>
        <v>0.029377764505529164</v>
      </c>
      <c r="K53" s="74"/>
      <c r="L53" s="56">
        <f>L17/'取引額表'!AT$36</f>
        <v>0.012027832373125153</v>
      </c>
      <c r="M53" s="75"/>
    </row>
    <row r="54" spans="1:13" ht="13.5">
      <c r="A54" s="71" t="s">
        <v>15</v>
      </c>
      <c r="B54" s="72" t="s">
        <v>48</v>
      </c>
      <c r="C54" s="73"/>
      <c r="D54" s="56">
        <f>D18/'取引額表'!AK$36</f>
        <v>5.0236822020870174E-05</v>
      </c>
      <c r="E54" s="56">
        <f>E18/'取引額表'!AL$36</f>
        <v>0.00013974609830339944</v>
      </c>
      <c r="F54" s="56">
        <f>F18/'取引額表'!AM$36</f>
        <v>8.677665316459814E-05</v>
      </c>
      <c r="G54" s="56">
        <f>G18/'取引額表'!AN$36</f>
        <v>0.0001165122478163702</v>
      </c>
      <c r="H54" s="56">
        <f>H18/'取引額表'!AO$36</f>
        <v>0.00036741435168610015</v>
      </c>
      <c r="I54" s="56">
        <f>I18/'取引額表'!AP$36</f>
        <v>-0.0020551033998664147</v>
      </c>
      <c r="J54" s="56">
        <f>J18/'取引額表'!AS$36</f>
        <v>0.019326088148980028</v>
      </c>
      <c r="K54" s="74"/>
      <c r="L54" s="56">
        <f>L18/'取引額表'!AT$36</f>
        <v>0.007413978598050009</v>
      </c>
      <c r="M54" s="75"/>
    </row>
    <row r="55" spans="1:13" ht="13.5">
      <c r="A55" s="71" t="s">
        <v>16</v>
      </c>
      <c r="B55" s="72" t="s">
        <v>49</v>
      </c>
      <c r="C55" s="73"/>
      <c r="D55" s="56">
        <f>D19/'取引額表'!AK$36</f>
        <v>0.0061398005891635625</v>
      </c>
      <c r="E55" s="56">
        <f>E19/'取引額表'!AL$36</f>
        <v>0.005442992946375812</v>
      </c>
      <c r="F55" s="56">
        <f>F19/'取引額表'!AM$36</f>
        <v>0.004764231937021485</v>
      </c>
      <c r="G55" s="56">
        <f>G19/'取引額表'!AN$36</f>
        <v>0.007013826804305914</v>
      </c>
      <c r="H55" s="56">
        <f>H19/'取引額表'!AO$36</f>
        <v>0.012232798150625246</v>
      </c>
      <c r="I55" s="56">
        <f>I19/'取引額表'!AP$36</f>
        <v>-0.01769009480065598</v>
      </c>
      <c r="J55" s="56">
        <f>J19/'取引額表'!AS$36</f>
        <v>0.062177216987136144</v>
      </c>
      <c r="K55" s="74"/>
      <c r="L55" s="56">
        <f>L19/'取引額表'!AT$36</f>
        <v>0.027712172267066938</v>
      </c>
      <c r="M55" s="75"/>
    </row>
    <row r="56" spans="1:13" ht="13.5">
      <c r="A56" s="71" t="s">
        <v>17</v>
      </c>
      <c r="B56" s="72" t="s">
        <v>50</v>
      </c>
      <c r="C56" s="73"/>
      <c r="D56" s="56">
        <f>D20/'取引額表'!AK$36</f>
        <v>0.005626609810303919</v>
      </c>
      <c r="E56" s="56">
        <f>E20/'取引額表'!AL$36</f>
        <v>0.011644363327803758</v>
      </c>
      <c r="F56" s="56">
        <f>F20/'取引額表'!AM$36</f>
        <v>0.011705340694596717</v>
      </c>
      <c r="G56" s="56">
        <f>G20/'取引額表'!AN$36</f>
        <v>0.8558764272210547</v>
      </c>
      <c r="H56" s="56">
        <f>H20/'取引額表'!AO$36</f>
        <v>0.39131095361015805</v>
      </c>
      <c r="I56" s="56">
        <f>I20/'取引額表'!AP$36</f>
        <v>0.003575548311698157</v>
      </c>
      <c r="J56" s="56">
        <f>J20/'取引額表'!AS$36</f>
        <v>0.005983682093715111</v>
      </c>
      <c r="K56" s="74"/>
      <c r="L56" s="56">
        <f>L20/'取引額表'!AT$36</f>
        <v>0.10886892541853073</v>
      </c>
      <c r="M56" s="75"/>
    </row>
    <row r="57" spans="1:13" ht="13.5">
      <c r="A57" s="71" t="s">
        <v>18</v>
      </c>
      <c r="B57" s="72" t="s">
        <v>51</v>
      </c>
      <c r="C57" s="73"/>
      <c r="D57" s="56">
        <f>D21/'取引額表'!AK$36</f>
        <v>0.011648611845448688</v>
      </c>
      <c r="E57" s="56">
        <f>E21/'取引額表'!AL$36</f>
        <v>0.0197093465782036</v>
      </c>
      <c r="F57" s="56">
        <f>F21/'取引額表'!AM$36</f>
        <v>0.013417569810258963</v>
      </c>
      <c r="G57" s="56">
        <f>G21/'取引額表'!AN$36</f>
        <v>0.005061095187383998</v>
      </c>
      <c r="H57" s="56">
        <f>H21/'取引額表'!AO$36</f>
        <v>0.0035075102382570974</v>
      </c>
      <c r="I57" s="56">
        <f>I21/'取引額表'!AP$36</f>
        <v>0.0032423746346176056</v>
      </c>
      <c r="J57" s="56">
        <f>J21/'取引額表'!AS$36</f>
        <v>0.013129283850108897</v>
      </c>
      <c r="K57" s="74"/>
      <c r="L57" s="56">
        <f>L21/'取引額表'!AT$36</f>
        <v>0.013472179311276202</v>
      </c>
      <c r="M57" s="75"/>
    </row>
    <row r="58" spans="1:13" ht="13.5">
      <c r="A58" s="71" t="s">
        <v>19</v>
      </c>
      <c r="B58" s="72" t="s">
        <v>52</v>
      </c>
      <c r="C58" s="73"/>
      <c r="D58" s="56">
        <f>D22/'取引額表'!AK$36</f>
        <v>0.018024568109150048</v>
      </c>
      <c r="E58" s="56">
        <f>E22/'取引額表'!AL$36</f>
        <v>0.015494569994355683</v>
      </c>
      <c r="F58" s="56">
        <f>F22/'取引額表'!AM$36</f>
        <v>0.025374937526204927</v>
      </c>
      <c r="G58" s="56">
        <f>G22/'取引額表'!AN$36</f>
        <v>0.003452677230847144</v>
      </c>
      <c r="H58" s="56">
        <f>H22/'取引額表'!AO$36</f>
        <v>0.0020737042587875005</v>
      </c>
      <c r="I58" s="56">
        <f>I22/'取引額表'!AP$36</f>
        <v>0.0012971803973024028</v>
      </c>
      <c r="J58" s="56">
        <f>J22/'取引額表'!AS$36</f>
        <v>0.0048315448641075365</v>
      </c>
      <c r="K58" s="74"/>
      <c r="L58" s="56">
        <f>L22/'取引額表'!AT$36</f>
        <v>0.010226110595892847</v>
      </c>
      <c r="M58" s="75"/>
    </row>
    <row r="59" spans="1:13" ht="13.5">
      <c r="A59" s="71" t="s">
        <v>20</v>
      </c>
      <c r="B59" s="72" t="s">
        <v>53</v>
      </c>
      <c r="C59" s="73"/>
      <c r="D59" s="56">
        <f>D23/'取引額表'!AK$36</f>
        <v>0.06654617300789896</v>
      </c>
      <c r="E59" s="56">
        <f>E23/'取引額表'!AL$36</f>
        <v>0.0845546177988023</v>
      </c>
      <c r="F59" s="56">
        <f>F23/'取引額表'!AM$36</f>
        <v>0.014775359858118356</v>
      </c>
      <c r="G59" s="56">
        <f>G23/'取引額表'!AN$36</f>
        <v>0.03218886400454508</v>
      </c>
      <c r="H59" s="56">
        <f>H23/'取引額表'!AO$36</f>
        <v>0.06086099357349625</v>
      </c>
      <c r="I59" s="56">
        <f>I23/'取引額表'!AP$36</f>
        <v>0.04646175105886029</v>
      </c>
      <c r="J59" s="56">
        <f>J23/'取引額表'!AS$36</f>
        <v>0.09644367314906185</v>
      </c>
      <c r="K59" s="74"/>
      <c r="L59" s="56">
        <f>L23/'取引額表'!AT$36</f>
        <v>0.07466371195484682</v>
      </c>
      <c r="M59" s="75"/>
    </row>
    <row r="60" spans="1:13" ht="13.5">
      <c r="A60" s="71" t="s">
        <v>21</v>
      </c>
      <c r="B60" s="72" t="s">
        <v>54</v>
      </c>
      <c r="C60" s="73"/>
      <c r="D60" s="56">
        <f>D24/'取引額表'!AK$36</f>
        <v>0.025305020603979517</v>
      </c>
      <c r="E60" s="56">
        <f>E24/'取引額表'!AL$36</f>
        <v>0.07269466442193256</v>
      </c>
      <c r="F60" s="56">
        <f>F24/'取引額表'!AM$36</f>
        <v>0.012558670800740048</v>
      </c>
      <c r="G60" s="56">
        <f>G24/'取引額表'!AN$36</f>
        <v>0.018892323804103585</v>
      </c>
      <c r="H60" s="56">
        <f>H24/'取引額表'!AO$36</f>
        <v>0.013084165585848103</v>
      </c>
      <c r="I60" s="56">
        <f>I24/'取引額表'!AP$36</f>
        <v>0.023279241999924295</v>
      </c>
      <c r="J60" s="56">
        <f>J24/'取引額表'!AS$36</f>
        <v>0.02753563346879138</v>
      </c>
      <c r="K60" s="74"/>
      <c r="L60" s="56">
        <f>L24/'取引額表'!AT$36</f>
        <v>0.037368006611434516</v>
      </c>
      <c r="M60" s="75"/>
    </row>
    <row r="61" spans="1:13" ht="13.5">
      <c r="A61" s="71" t="s">
        <v>22</v>
      </c>
      <c r="B61" s="72" t="s">
        <v>55</v>
      </c>
      <c r="C61" s="73"/>
      <c r="D61" s="56">
        <f>D25/'取引額表'!AK$36</f>
        <v>0.007989489395114647</v>
      </c>
      <c r="E61" s="56">
        <f>E25/'取引額表'!AL$36</f>
        <v>0.22159753864292175</v>
      </c>
      <c r="F61" s="56">
        <f>F25/'取引額表'!AM$36</f>
        <v>0.004382658058507764</v>
      </c>
      <c r="G61" s="56">
        <f>G25/'取引額表'!AN$36</f>
        <v>0.003511922052618325</v>
      </c>
      <c r="H61" s="56">
        <f>H25/'取引額表'!AO$36</f>
        <v>0.0027040881829056627</v>
      </c>
      <c r="I61" s="56">
        <f>I25/'取引額表'!AP$36</f>
        <v>0.0014830606180401672</v>
      </c>
      <c r="J61" s="56">
        <f>J25/'取引額表'!AS$36</f>
        <v>0.004974970690654585</v>
      </c>
      <c r="K61" s="74"/>
      <c r="L61" s="56">
        <f>L25/'取引額表'!AT$36</f>
        <v>0.07087280154115312</v>
      </c>
      <c r="M61" s="75"/>
    </row>
    <row r="62" spans="1:13" ht="13.5">
      <c r="A62" s="71" t="s">
        <v>23</v>
      </c>
      <c r="B62" s="72" t="s">
        <v>56</v>
      </c>
      <c r="C62" s="73"/>
      <c r="D62" s="56">
        <f>D26/'取引額表'!AK$36</f>
        <v>0.039932223140223544</v>
      </c>
      <c r="E62" s="56">
        <f>E26/'取引額表'!AL$36</f>
        <v>0.045908381592234995</v>
      </c>
      <c r="F62" s="56">
        <f>F26/'取引額表'!AM$36</f>
        <v>0.02271735967817381</v>
      </c>
      <c r="G62" s="56">
        <f>G26/'取引額表'!AN$36</f>
        <v>0.04047181253404361</v>
      </c>
      <c r="H62" s="56">
        <f>H26/'取引額表'!AO$36</f>
        <v>0.026783458086799272</v>
      </c>
      <c r="I62" s="56">
        <f>I26/'取引額表'!AP$36</f>
        <v>0.03250811628860179</v>
      </c>
      <c r="J62" s="56">
        <f>J26/'取引額表'!AS$36</f>
        <v>0.05359922774117385</v>
      </c>
      <c r="K62" s="74"/>
      <c r="L62" s="56">
        <f>L26/'取引額表'!AT$36</f>
        <v>0.04348792162129396</v>
      </c>
      <c r="M62" s="75"/>
    </row>
    <row r="63" spans="1:13" ht="13.5">
      <c r="A63" s="71" t="s">
        <v>24</v>
      </c>
      <c r="B63" s="72" t="s">
        <v>57</v>
      </c>
      <c r="C63" s="73"/>
      <c r="D63" s="56">
        <f>D27/'取引額表'!AK$36</f>
        <v>0.024011944017241566</v>
      </c>
      <c r="E63" s="56">
        <f>E27/'取引額表'!AL$36</f>
        <v>0.03843548977976972</v>
      </c>
      <c r="F63" s="56">
        <f>F27/'取引額表'!AM$36</f>
        <v>0.014316242477958688</v>
      </c>
      <c r="G63" s="56">
        <f>G27/'取引額表'!AN$36</f>
        <v>0.014892172955275403</v>
      </c>
      <c r="H63" s="56">
        <f>H27/'取引額表'!AO$36</f>
        <v>0.009239743873116638</v>
      </c>
      <c r="I63" s="56">
        <f>I27/'取引額表'!AP$36</f>
        <v>0.0036885139758197224</v>
      </c>
      <c r="J63" s="56">
        <f>J27/'取引額表'!AS$36</f>
        <v>0.011596105551818102</v>
      </c>
      <c r="K63" s="74"/>
      <c r="L63" s="56">
        <f>L27/'取引額表'!AT$36</f>
        <v>0.020280376570825744</v>
      </c>
      <c r="M63" s="75"/>
    </row>
    <row r="64" spans="1:13" ht="13.5">
      <c r="A64" s="71" t="s">
        <v>25</v>
      </c>
      <c r="B64" s="72" t="s">
        <v>58</v>
      </c>
      <c r="C64" s="73"/>
      <c r="D64" s="56">
        <f>D28/'取引額表'!AK$36</f>
        <v>0.0006068223134889949</v>
      </c>
      <c r="E64" s="56">
        <f>E28/'取引額表'!AL$36</f>
        <v>0.0033141904019001406</v>
      </c>
      <c r="F64" s="56">
        <f>F28/'取引額表'!AM$36</f>
        <v>0.4345352663584224</v>
      </c>
      <c r="G64" s="56">
        <f>G28/'取引額表'!AN$36</f>
        <v>0.0008031958500143566</v>
      </c>
      <c r="H64" s="56">
        <f>H28/'取引額表'!AO$36</f>
        <v>0.0004946920265501361</v>
      </c>
      <c r="I64" s="56">
        <f>I28/'取引額表'!AP$36</f>
        <v>0.0004873750427402874</v>
      </c>
      <c r="J64" s="56">
        <f>J28/'取引額表'!AS$36</f>
        <v>0.001351969558924837</v>
      </c>
      <c r="K64" s="74"/>
      <c r="L64" s="56">
        <f>L28/'取引額表'!AT$36</f>
        <v>0.05009548286208184</v>
      </c>
      <c r="M64" s="75"/>
    </row>
    <row r="65" spans="1:13" ht="13.5">
      <c r="A65" s="71" t="s">
        <v>26</v>
      </c>
      <c r="B65" s="72" t="s">
        <v>59</v>
      </c>
      <c r="C65" s="73"/>
      <c r="D65" s="56">
        <f>D29/'取引額表'!AK$36</f>
        <v>0.0020445264450552436</v>
      </c>
      <c r="E65" s="56">
        <f>E29/'取引額表'!AL$36</f>
        <v>0.0176468270235498</v>
      </c>
      <c r="F65" s="56">
        <f>F29/'取引額表'!AM$36</f>
        <v>0.241259273375074</v>
      </c>
      <c r="G65" s="56">
        <f>G29/'取引額表'!AN$36</f>
        <v>0.0035108881274039157</v>
      </c>
      <c r="H65" s="56">
        <f>H29/'取引額表'!AO$36</f>
        <v>0.0035709996004196364</v>
      </c>
      <c r="I65" s="56">
        <f>I29/'取引額表'!AP$36</f>
        <v>0.007167639079668212</v>
      </c>
      <c r="J65" s="56">
        <f>J29/'取引額表'!AS$36</f>
        <v>0.0319936537219438</v>
      </c>
      <c r="K65" s="74"/>
      <c r="L65" s="56">
        <f>L29/'取引額表'!AT$36</f>
        <v>0.04510462961803369</v>
      </c>
      <c r="M65" s="75"/>
    </row>
    <row r="66" spans="1:13" ht="13.5">
      <c r="A66" s="71" t="s">
        <v>27</v>
      </c>
      <c r="B66" s="72" t="s">
        <v>60</v>
      </c>
      <c r="C66" s="73"/>
      <c r="D66" s="56">
        <f>D30/'取引額表'!AK$36</f>
        <v>0.02695687985879237</v>
      </c>
      <c r="E66" s="56">
        <f>E30/'取引額表'!AL$36</f>
        <v>0.037290053727391886</v>
      </c>
      <c r="F66" s="56">
        <f>F30/'取引額表'!AM$36</f>
        <v>0.3117671965515054</v>
      </c>
      <c r="G66" s="56">
        <f>G30/'取引額表'!AN$36</f>
        <v>3.5960723901354382E-06</v>
      </c>
      <c r="H66" s="56">
        <f>H30/'取引額表'!AO$36</f>
        <v>3.2847094665385074E-06</v>
      </c>
      <c r="I66" s="56">
        <f>I30/'取引額表'!AP$36</f>
        <v>4.380498568955373E-06</v>
      </c>
      <c r="J66" s="56">
        <f>J30/'取引額表'!AS$36</f>
        <v>1.0520981713217501E-05</v>
      </c>
      <c r="K66" s="74"/>
      <c r="L66" s="56">
        <f>L30/'取引額表'!AT$36</f>
        <v>0.046707522908204915</v>
      </c>
      <c r="M66" s="75"/>
    </row>
    <row r="67" spans="1:13" ht="13.5">
      <c r="A67" s="71" t="s">
        <v>28</v>
      </c>
      <c r="B67" s="72" t="s">
        <v>61</v>
      </c>
      <c r="C67" s="73"/>
      <c r="D67" s="56">
        <f>D31/'取引額表'!AK$36</f>
        <v>0.003957851592996931</v>
      </c>
      <c r="E67" s="56">
        <f>E31/'取引額表'!AL$36</f>
        <v>0.018810125425342144</v>
      </c>
      <c r="F67" s="56">
        <f>F31/'取引額表'!AM$36</f>
        <v>0.0016073962535609633</v>
      </c>
      <c r="G67" s="56">
        <f>G31/'取引額表'!AN$36</f>
        <v>0.0019175430719422953</v>
      </c>
      <c r="H67" s="56">
        <f>H31/'取引額表'!AO$36</f>
        <v>0.001137263862929026</v>
      </c>
      <c r="I67" s="56">
        <f>I31/'取引額表'!AP$36</f>
        <v>0.0005199805030072334</v>
      </c>
      <c r="J67" s="56">
        <f>J31/'取引額表'!AS$36</f>
        <v>0.002470699685493912</v>
      </c>
      <c r="K67" s="74"/>
      <c r="L67" s="56">
        <f>L31/'取引額表'!AT$36</f>
        <v>0.007206628890114855</v>
      </c>
      <c r="M67" s="75"/>
    </row>
    <row r="68" spans="1:13" ht="13.5">
      <c r="A68" s="71" t="s">
        <v>29</v>
      </c>
      <c r="B68" s="72" t="s">
        <v>62</v>
      </c>
      <c r="C68" s="73"/>
      <c r="D68" s="56">
        <f>D32/'取引額表'!AK$36</f>
        <v>0.02080666286119182</v>
      </c>
      <c r="E68" s="56">
        <f>E32/'取引額表'!AL$36</f>
        <v>0.031768407177523335</v>
      </c>
      <c r="F68" s="56">
        <f>F32/'取引額表'!AM$36</f>
        <v>0.03323417102716932</v>
      </c>
      <c r="G68" s="56">
        <f>G32/'取引額表'!AN$36</f>
        <v>0.06326788558191819</v>
      </c>
      <c r="H68" s="56">
        <f>H32/'取引額表'!AO$36</f>
        <v>0.039747887990792735</v>
      </c>
      <c r="I68" s="56">
        <f>I32/'取引額表'!AP$36</f>
        <v>0.0108579317706246</v>
      </c>
      <c r="J68" s="56">
        <f>J32/'取引額表'!AS$36</f>
        <v>0.033762833837000586</v>
      </c>
      <c r="K68" s="74"/>
      <c r="L68" s="56">
        <f>L32/'取引額表'!AT$36</f>
        <v>0.03541767990653512</v>
      </c>
      <c r="M68" s="75"/>
    </row>
    <row r="69" spans="1:13" ht="13.5">
      <c r="A69" s="71" t="s">
        <v>30</v>
      </c>
      <c r="B69" s="72" t="s">
        <v>63</v>
      </c>
      <c r="C69" s="73"/>
      <c r="D69" s="56">
        <f>D33/'取引額表'!AK$36</f>
        <v>0.5098996552378301</v>
      </c>
      <c r="E69" s="56">
        <f>E33/'取引額表'!AL$36</f>
        <v>0.1146847423616266</v>
      </c>
      <c r="F69" s="56">
        <f>F33/'取引額表'!AM$36</f>
        <v>0.00538874403994027</v>
      </c>
      <c r="G69" s="56">
        <f>G33/'取引額表'!AN$36</f>
        <v>0.000989276881303097</v>
      </c>
      <c r="H69" s="56">
        <f>H33/'取引額表'!AO$36</f>
        <v>0.0006424200995038443</v>
      </c>
      <c r="I69" s="56">
        <f>I33/'取引額表'!AP$36</f>
        <v>0.0003103143653013851</v>
      </c>
      <c r="J69" s="56">
        <f>J33/'取引額表'!AS$36</f>
        <v>0.0257118010210939</v>
      </c>
      <c r="K69" s="74"/>
      <c r="L69" s="56">
        <f>L33/'取引額表'!AT$36</f>
        <v>0.05568462909901387</v>
      </c>
      <c r="M69" s="75"/>
    </row>
    <row r="70" spans="1:13" ht="13.5">
      <c r="A70" s="71" t="s">
        <v>31</v>
      </c>
      <c r="B70" s="72" t="s">
        <v>64</v>
      </c>
      <c r="C70" s="73"/>
      <c r="D70" s="56">
        <f>D34/'取引額表'!AK$36</f>
        <v>0.0024133293397794646</v>
      </c>
      <c r="E70" s="56">
        <f>E34/'取引額表'!AL$36</f>
        <v>0.0020818010343934532</v>
      </c>
      <c r="F70" s="56">
        <f>F34/'取引額表'!AM$36</f>
        <v>0.003790972490855745</v>
      </c>
      <c r="G70" s="56">
        <f>G34/'取引額表'!AN$36</f>
        <v>0.001203768364562281</v>
      </c>
      <c r="H70" s="56">
        <f>H34/'取引額表'!AO$36</f>
        <v>0.000985948478101848</v>
      </c>
      <c r="I70" s="56">
        <f>I34/'取引額表'!AP$36</f>
        <v>0.000780097670187101</v>
      </c>
      <c r="J70" s="56">
        <f>J34/'取引額表'!AS$36</f>
        <v>0.002666330995503156</v>
      </c>
      <c r="K70" s="74"/>
      <c r="L70" s="56">
        <f>L34/'取引額表'!AT$36</f>
        <v>0.0023119621544176916</v>
      </c>
      <c r="M70" s="75"/>
    </row>
    <row r="71" spans="1:13" ht="13.5">
      <c r="A71" s="71" t="s">
        <v>32</v>
      </c>
      <c r="B71" s="72" t="s">
        <v>65</v>
      </c>
      <c r="C71" s="73"/>
      <c r="D71" s="56">
        <f>D35/'取引額表'!AK$36</f>
        <v>0.0035499283084364985</v>
      </c>
      <c r="E71" s="56">
        <f>E35/'取引額表'!AL$36</f>
        <v>0.003928386639655615</v>
      </c>
      <c r="F71" s="56">
        <f>F35/'取引額表'!AM$36</f>
        <v>0.0021659048964148345</v>
      </c>
      <c r="G71" s="56">
        <f>G35/'取引額表'!AN$36</f>
        <v>0.004698719249117377</v>
      </c>
      <c r="H71" s="56">
        <f>H35/'取引額表'!AO$36</f>
        <v>0.0028939628454186643</v>
      </c>
      <c r="I71" s="56">
        <f>I35/'取引額表'!AP$36</f>
        <v>0.0028511582758081484</v>
      </c>
      <c r="J71" s="56">
        <f>J35/'取引額表'!AS$36</f>
        <v>0.007909061520458947</v>
      </c>
      <c r="K71" s="74"/>
      <c r="L71" s="56">
        <f>L35/'取引額表'!AT$36</f>
        <v>0.005157146160499261</v>
      </c>
      <c r="M71" s="75"/>
    </row>
    <row r="72" spans="1:13" ht="13.5">
      <c r="A72" s="42"/>
      <c r="B72" s="69" t="s">
        <v>100</v>
      </c>
      <c r="C72" s="76"/>
      <c r="D72" s="59">
        <f>D36/'取引額表'!AK$36</f>
        <v>0.8507460588263436</v>
      </c>
      <c r="E72" s="59">
        <f>E36/'取引額表'!AL$36</f>
        <v>0.8164966150113365</v>
      </c>
      <c r="F72" s="59">
        <f>F36/'取引額表'!AM$36</f>
        <v>1.1741814131563268</v>
      </c>
      <c r="G72" s="59">
        <f>G36/'取引額表'!AN$36</f>
        <v>1.133696785455661</v>
      </c>
      <c r="H72" s="59">
        <f>H36/'取引額表'!AO$36</f>
        <v>0.6547454393007682</v>
      </c>
      <c r="I72" s="59">
        <f>I36/'取引額表'!AP$36</f>
        <v>0.6514523330689328</v>
      </c>
      <c r="J72" s="59">
        <f>J36/'取引額表'!AS$36</f>
        <v>1.2858543733095031</v>
      </c>
      <c r="K72" s="77"/>
      <c r="L72" s="59">
        <f>L36/'取引額表'!AT$36</f>
        <v>1.035942380537325</v>
      </c>
      <c r="M72" s="78"/>
    </row>
    <row r="74" ht="13.5">
      <c r="A74" s="79" t="s">
        <v>105</v>
      </c>
    </row>
    <row r="75" spans="1:13" ht="36">
      <c r="A75" s="66"/>
      <c r="B75" s="67"/>
      <c r="C75" s="67"/>
      <c r="D75" s="68" t="s">
        <v>95</v>
      </c>
      <c r="E75" s="68" t="s">
        <v>96</v>
      </c>
      <c r="F75" s="68" t="s">
        <v>97</v>
      </c>
      <c r="G75" s="68" t="s">
        <v>98</v>
      </c>
      <c r="H75" s="68" t="s">
        <v>99</v>
      </c>
      <c r="I75" s="68" t="s">
        <v>72</v>
      </c>
      <c r="J75" s="68" t="s">
        <v>75</v>
      </c>
      <c r="K75" s="66"/>
      <c r="L75" s="69" t="s">
        <v>100</v>
      </c>
      <c r="M75" s="70"/>
    </row>
    <row r="76" spans="1:13" ht="13.5">
      <c r="A76" s="71" t="s">
        <v>1</v>
      </c>
      <c r="B76" s="72" t="s">
        <v>34</v>
      </c>
      <c r="C76" s="73"/>
      <c r="D76" s="56">
        <f aca="true" t="shared" si="2" ref="D76:J85">D4/$L4</f>
        <v>0.008749323810706094</v>
      </c>
      <c r="E76" s="56">
        <f t="shared" si="2"/>
        <v>0.14140389254405017</v>
      </c>
      <c r="F76" s="56">
        <f t="shared" si="2"/>
        <v>0.005583720681949564</v>
      </c>
      <c r="G76" s="56">
        <f t="shared" si="2"/>
        <v>0.003336057925062133</v>
      </c>
      <c r="H76" s="56">
        <f t="shared" si="2"/>
        <v>0.013760928232502684</v>
      </c>
      <c r="I76" s="56">
        <f t="shared" si="2"/>
        <v>0.01900517372682771</v>
      </c>
      <c r="J76" s="56">
        <f t="shared" si="2"/>
        <v>0.8081609030789015</v>
      </c>
      <c r="K76" s="74"/>
      <c r="L76" s="56">
        <f aca="true" t="shared" si="3" ref="L76:L108">L4/$L4</f>
        <v>1</v>
      </c>
      <c r="M76" s="75"/>
    </row>
    <row r="77" spans="1:13" ht="13.5">
      <c r="A77" s="71" t="s">
        <v>2</v>
      </c>
      <c r="B77" s="72" t="s">
        <v>35</v>
      </c>
      <c r="C77" s="73"/>
      <c r="D77" s="56">
        <f t="shared" si="2"/>
        <v>0.007420117104510154</v>
      </c>
      <c r="E77" s="56">
        <f t="shared" si="2"/>
        <v>0.19089678213521716</v>
      </c>
      <c r="F77" s="56">
        <f t="shared" si="2"/>
        <v>0.04852268795484272</v>
      </c>
      <c r="G77" s="56">
        <f t="shared" si="2"/>
        <v>0.20238900267726637</v>
      </c>
      <c r="H77" s="56">
        <f t="shared" si="2"/>
        <v>0.17125830338378858</v>
      </c>
      <c r="I77" s="56">
        <f t="shared" si="2"/>
        <v>-0.003524292284979008</v>
      </c>
      <c r="J77" s="56">
        <f t="shared" si="2"/>
        <v>0.383037399029354</v>
      </c>
      <c r="K77" s="74"/>
      <c r="L77" s="56">
        <f t="shared" si="3"/>
        <v>1</v>
      </c>
      <c r="M77" s="75"/>
    </row>
    <row r="78" spans="1:13" ht="13.5">
      <c r="A78" s="71" t="s">
        <v>3</v>
      </c>
      <c r="B78" s="72" t="s">
        <v>36</v>
      </c>
      <c r="C78" s="73"/>
      <c r="D78" s="56">
        <f t="shared" si="2"/>
        <v>0.015334034799178055</v>
      </c>
      <c r="E78" s="56">
        <f t="shared" si="2"/>
        <v>0.23272208688516577</v>
      </c>
      <c r="F78" s="56">
        <f t="shared" si="2"/>
        <v>0.007441197796642149</v>
      </c>
      <c r="G78" s="56">
        <f t="shared" si="2"/>
        <v>0.0001324931238218199</v>
      </c>
      <c r="H78" s="56">
        <f t="shared" si="2"/>
        <v>0.0003497784100110941</v>
      </c>
      <c r="I78" s="56">
        <f t="shared" si="2"/>
        <v>0.001562667104134149</v>
      </c>
      <c r="J78" s="56">
        <f t="shared" si="2"/>
        <v>0.742457741881047</v>
      </c>
      <c r="K78" s="74"/>
      <c r="L78" s="56">
        <f t="shared" si="3"/>
        <v>1</v>
      </c>
      <c r="M78" s="75"/>
    </row>
    <row r="79" spans="1:13" ht="13.5">
      <c r="A79" s="71" t="s">
        <v>4</v>
      </c>
      <c r="B79" s="72" t="s">
        <v>37</v>
      </c>
      <c r="C79" s="73"/>
      <c r="D79" s="56">
        <f t="shared" si="2"/>
        <v>0.0011807633232016734</v>
      </c>
      <c r="E79" s="56">
        <f t="shared" si="2"/>
        <v>0.039033099002753674</v>
      </c>
      <c r="F79" s="56">
        <f t="shared" si="2"/>
        <v>0.0016921459426867337</v>
      </c>
      <c r="G79" s="56">
        <f t="shared" si="2"/>
        <v>0.0009153138764581801</v>
      </c>
      <c r="H79" s="56">
        <f t="shared" si="2"/>
        <v>0.0074081670577591865</v>
      </c>
      <c r="I79" s="56">
        <f t="shared" si="2"/>
        <v>-0.0019239464938447257</v>
      </c>
      <c r="J79" s="56">
        <f t="shared" si="2"/>
        <v>0.9516944572909852</v>
      </c>
      <c r="K79" s="74"/>
      <c r="L79" s="56">
        <f t="shared" si="3"/>
        <v>1</v>
      </c>
      <c r="M79" s="75"/>
    </row>
    <row r="80" spans="1:13" ht="13.5">
      <c r="A80" s="71" t="s">
        <v>5</v>
      </c>
      <c r="B80" s="72" t="s">
        <v>38</v>
      </c>
      <c r="C80" s="73"/>
      <c r="D80" s="56">
        <f t="shared" si="2"/>
        <v>0.005974937870008467</v>
      </c>
      <c r="E80" s="56">
        <f t="shared" si="2"/>
        <v>0.04952989196590579</v>
      </c>
      <c r="F80" s="56">
        <f t="shared" si="2"/>
        <v>0.013434642776033356</v>
      </c>
      <c r="G80" s="56">
        <f t="shared" si="2"/>
        <v>0.054448856221866716</v>
      </c>
      <c r="H80" s="56">
        <f t="shared" si="2"/>
        <v>0.05184771055039102</v>
      </c>
      <c r="I80" s="56">
        <f t="shared" si="2"/>
        <v>-0.006011679112396015</v>
      </c>
      <c r="J80" s="56">
        <f t="shared" si="2"/>
        <v>0.8307756397281907</v>
      </c>
      <c r="K80" s="74"/>
      <c r="L80" s="56">
        <f t="shared" si="3"/>
        <v>1</v>
      </c>
      <c r="M80" s="75"/>
    </row>
    <row r="81" spans="1:13" ht="13.5">
      <c r="A81" s="71" t="s">
        <v>6</v>
      </c>
      <c r="B81" s="72" t="s">
        <v>39</v>
      </c>
      <c r="C81" s="73"/>
      <c r="D81" s="56">
        <f t="shared" si="2"/>
        <v>0.002478586585770613</v>
      </c>
      <c r="E81" s="56">
        <f t="shared" si="2"/>
        <v>0.032933317340594306</v>
      </c>
      <c r="F81" s="56">
        <f t="shared" si="2"/>
        <v>0.027479834676533327</v>
      </c>
      <c r="G81" s="56">
        <f t="shared" si="2"/>
        <v>0.0021579966976082573</v>
      </c>
      <c r="H81" s="56">
        <f t="shared" si="2"/>
        <v>0.0028071965545250813</v>
      </c>
      <c r="I81" s="56">
        <f t="shared" si="2"/>
        <v>0.0014388218684771791</v>
      </c>
      <c r="J81" s="56">
        <f t="shared" si="2"/>
        <v>0.9307042462764912</v>
      </c>
      <c r="K81" s="74"/>
      <c r="L81" s="56">
        <f t="shared" si="3"/>
        <v>1</v>
      </c>
      <c r="M81" s="75"/>
    </row>
    <row r="82" spans="1:13" ht="13.5">
      <c r="A82" s="71" t="s">
        <v>7</v>
      </c>
      <c r="B82" s="72" t="s">
        <v>40</v>
      </c>
      <c r="C82" s="73"/>
      <c r="D82" s="56">
        <f t="shared" si="2"/>
        <v>0.01419634784539406</v>
      </c>
      <c r="E82" s="56">
        <f t="shared" si="2"/>
        <v>0.4458311400774767</v>
      </c>
      <c r="F82" s="56">
        <f t="shared" si="2"/>
        <v>0.061925493792019635</v>
      </c>
      <c r="G82" s="56">
        <f t="shared" si="2"/>
        <v>0.07146233641174084</v>
      </c>
      <c r="H82" s="56">
        <f t="shared" si="2"/>
        <v>0.07097097571028717</v>
      </c>
      <c r="I82" s="56">
        <f t="shared" si="2"/>
        <v>0.0021937030432369435</v>
      </c>
      <c r="J82" s="56">
        <f t="shared" si="2"/>
        <v>0.33342000311984465</v>
      </c>
      <c r="K82" s="74"/>
      <c r="L82" s="56">
        <f t="shared" si="3"/>
        <v>1</v>
      </c>
      <c r="M82" s="75"/>
    </row>
    <row r="83" spans="1:13" ht="13.5">
      <c r="A83" s="71" t="s">
        <v>8</v>
      </c>
      <c r="B83" s="72" t="s">
        <v>41</v>
      </c>
      <c r="C83" s="73"/>
      <c r="D83" s="56">
        <f t="shared" si="2"/>
        <v>0.00210561238057468</v>
      </c>
      <c r="E83" s="56">
        <f t="shared" si="2"/>
        <v>0.023107195239583985</v>
      </c>
      <c r="F83" s="56">
        <f t="shared" si="2"/>
        <v>0.005721810335015602</v>
      </c>
      <c r="G83" s="56">
        <f t="shared" si="2"/>
        <v>0.1114184383390375</v>
      </c>
      <c r="H83" s="56">
        <f t="shared" si="2"/>
        <v>0.09364731448815183</v>
      </c>
      <c r="I83" s="56">
        <f t="shared" si="2"/>
        <v>-0.0006620690984669808</v>
      </c>
      <c r="J83" s="56">
        <f t="shared" si="2"/>
        <v>0.7646616983161034</v>
      </c>
      <c r="K83" s="74"/>
      <c r="L83" s="56">
        <f t="shared" si="3"/>
        <v>1</v>
      </c>
      <c r="M83" s="75"/>
    </row>
    <row r="84" spans="1:13" ht="13.5">
      <c r="A84" s="71" t="s">
        <v>9</v>
      </c>
      <c r="B84" s="72" t="s">
        <v>42</v>
      </c>
      <c r="C84" s="73"/>
      <c r="D84" s="56">
        <f t="shared" si="2"/>
        <v>0.00031980816001112564</v>
      </c>
      <c r="E84" s="56">
        <f t="shared" si="2"/>
        <v>0.00527977172553269</v>
      </c>
      <c r="F84" s="56">
        <f t="shared" si="2"/>
        <v>0.0016568138406410167</v>
      </c>
      <c r="G84" s="56">
        <f t="shared" si="2"/>
        <v>0.03209657909025069</v>
      </c>
      <c r="H84" s="56">
        <f t="shared" si="2"/>
        <v>0.031051885638503914</v>
      </c>
      <c r="I84" s="56">
        <f t="shared" si="2"/>
        <v>-0.0009575128857238608</v>
      </c>
      <c r="J84" s="56">
        <f t="shared" si="2"/>
        <v>0.9305526544307844</v>
      </c>
      <c r="K84" s="74"/>
      <c r="L84" s="56">
        <f t="shared" si="3"/>
        <v>1</v>
      </c>
      <c r="M84" s="75"/>
    </row>
    <row r="85" spans="1:13" ht="13.5">
      <c r="A85" s="71" t="s">
        <v>10</v>
      </c>
      <c r="B85" s="72" t="s">
        <v>43</v>
      </c>
      <c r="C85" s="73"/>
      <c r="D85" s="56">
        <f t="shared" si="2"/>
        <v>0.00025272303817605016</v>
      </c>
      <c r="E85" s="56">
        <f t="shared" si="2"/>
        <v>0.0037859915776297316</v>
      </c>
      <c r="F85" s="56">
        <f t="shared" si="2"/>
        <v>0.0010946617305120701</v>
      </c>
      <c r="G85" s="56">
        <f t="shared" si="2"/>
        <v>0.005718180792308549</v>
      </c>
      <c r="H85" s="56">
        <f t="shared" si="2"/>
        <v>0.006280432995543871</v>
      </c>
      <c r="I85" s="56">
        <f t="shared" si="2"/>
        <v>0.0012366888898941175</v>
      </c>
      <c r="J85" s="56">
        <f t="shared" si="2"/>
        <v>0.9816313209759356</v>
      </c>
      <c r="K85" s="74"/>
      <c r="L85" s="56">
        <f t="shared" si="3"/>
        <v>1</v>
      </c>
      <c r="M85" s="75"/>
    </row>
    <row r="86" spans="1:13" ht="13.5">
      <c r="A86" s="71" t="s">
        <v>11</v>
      </c>
      <c r="B86" s="72" t="s">
        <v>44</v>
      </c>
      <c r="C86" s="73"/>
      <c r="D86" s="56">
        <f aca="true" t="shared" si="4" ref="D86:J95">D14/$L14</f>
        <v>0.0015628177561929227</v>
      </c>
      <c r="E86" s="56">
        <f t="shared" si="4"/>
        <v>0.020850401447625382</v>
      </c>
      <c r="F86" s="56">
        <f t="shared" si="4"/>
        <v>0.0061808852102246785</v>
      </c>
      <c r="G86" s="56">
        <f t="shared" si="4"/>
        <v>0.06252381504366461</v>
      </c>
      <c r="H86" s="56">
        <f t="shared" si="4"/>
        <v>0.058343939404368356</v>
      </c>
      <c r="I86" s="56">
        <f t="shared" si="4"/>
        <v>-0.002155611487809158</v>
      </c>
      <c r="J86" s="56">
        <f t="shared" si="4"/>
        <v>0.8526937526257332</v>
      </c>
      <c r="K86" s="74"/>
      <c r="L86" s="56">
        <f t="shared" si="3"/>
        <v>1</v>
      </c>
      <c r="M86" s="75"/>
    </row>
    <row r="87" spans="1:13" ht="13.5">
      <c r="A87" s="71" t="s">
        <v>12</v>
      </c>
      <c r="B87" s="72" t="s">
        <v>45</v>
      </c>
      <c r="C87" s="73"/>
      <c r="D87" s="56">
        <f t="shared" si="4"/>
        <v>4.472539926275656E-05</v>
      </c>
      <c r="E87" s="56">
        <f t="shared" si="4"/>
        <v>0.0008509303582731766</v>
      </c>
      <c r="F87" s="56">
        <f t="shared" si="4"/>
        <v>0.0002938385307002679</v>
      </c>
      <c r="G87" s="56">
        <f t="shared" si="4"/>
        <v>0.003901046501256558</v>
      </c>
      <c r="H87" s="56">
        <f t="shared" si="4"/>
        <v>0.051847103321657956</v>
      </c>
      <c r="I87" s="56">
        <f t="shared" si="4"/>
        <v>7.700062636127394E-05</v>
      </c>
      <c r="J87" s="56">
        <f t="shared" si="4"/>
        <v>0.9429853552624881</v>
      </c>
      <c r="K87" s="74"/>
      <c r="L87" s="56">
        <f t="shared" si="3"/>
        <v>1</v>
      </c>
      <c r="M87" s="75"/>
    </row>
    <row r="88" spans="1:13" ht="13.5">
      <c r="A88" s="71" t="s">
        <v>13</v>
      </c>
      <c r="B88" s="72" t="s">
        <v>101</v>
      </c>
      <c r="C88" s="73"/>
      <c r="D88" s="56">
        <f t="shared" si="4"/>
        <v>0.0013225050660562296</v>
      </c>
      <c r="E88" s="56">
        <f t="shared" si="4"/>
        <v>0.008773126077359606</v>
      </c>
      <c r="F88" s="56">
        <f t="shared" si="4"/>
        <v>0.0005703140341270289</v>
      </c>
      <c r="G88" s="56">
        <f t="shared" si="4"/>
        <v>0.005613779706068015</v>
      </c>
      <c r="H88" s="56">
        <f t="shared" si="4"/>
        <v>0.02427148078270177</v>
      </c>
      <c r="I88" s="56">
        <f t="shared" si="4"/>
        <v>0.001155491490646803</v>
      </c>
      <c r="J88" s="56">
        <f t="shared" si="4"/>
        <v>0.9582933028430405</v>
      </c>
      <c r="K88" s="74"/>
      <c r="L88" s="56">
        <f t="shared" si="3"/>
        <v>1</v>
      </c>
      <c r="M88" s="75"/>
    </row>
    <row r="89" spans="1:13" ht="13.5">
      <c r="A89" s="71" t="s">
        <v>14</v>
      </c>
      <c r="B89" s="72" t="s">
        <v>102</v>
      </c>
      <c r="C89" s="73"/>
      <c r="D89" s="56">
        <f t="shared" si="4"/>
        <v>0.0002200025498252824</v>
      </c>
      <c r="E89" s="56">
        <f t="shared" si="4"/>
        <v>0.05039745862528148</v>
      </c>
      <c r="F89" s="56">
        <f t="shared" si="4"/>
        <v>0.010284909186534913</v>
      </c>
      <c r="G89" s="56">
        <f t="shared" si="4"/>
        <v>0.0031973582733017306</v>
      </c>
      <c r="H89" s="56">
        <f t="shared" si="4"/>
        <v>0.01187288969410956</v>
      </c>
      <c r="I89" s="56">
        <f t="shared" si="4"/>
        <v>-0.000235057500893127</v>
      </c>
      <c r="J89" s="56">
        <f t="shared" si="4"/>
        <v>0.9242624391718401</v>
      </c>
      <c r="K89" s="74"/>
      <c r="L89" s="56">
        <f t="shared" si="3"/>
        <v>1</v>
      </c>
      <c r="M89" s="75"/>
    </row>
    <row r="90" spans="1:13" ht="13.5">
      <c r="A90" s="71" t="s">
        <v>15</v>
      </c>
      <c r="B90" s="72" t="s">
        <v>48</v>
      </c>
      <c r="C90" s="73"/>
      <c r="D90" s="56">
        <f t="shared" si="4"/>
        <v>0.00013458803653797595</v>
      </c>
      <c r="E90" s="56">
        <f t="shared" si="4"/>
        <v>0.005766543995728056</v>
      </c>
      <c r="F90" s="56">
        <f t="shared" si="4"/>
        <v>0.0013049410964135334</v>
      </c>
      <c r="G90" s="56">
        <f t="shared" si="4"/>
        <v>0.0010202227467307457</v>
      </c>
      <c r="H90" s="56">
        <f t="shared" si="4"/>
        <v>0.005832741222646787</v>
      </c>
      <c r="I90" s="56">
        <f t="shared" si="4"/>
        <v>-0.00046696484329647843</v>
      </c>
      <c r="J90" s="56">
        <f t="shared" si="4"/>
        <v>0.9864079277452394</v>
      </c>
      <c r="K90" s="74"/>
      <c r="L90" s="56">
        <f t="shared" si="3"/>
        <v>1</v>
      </c>
      <c r="M90" s="75"/>
    </row>
    <row r="91" spans="1:13" ht="13.5">
      <c r="A91" s="71" t="s">
        <v>16</v>
      </c>
      <c r="B91" s="72" t="s">
        <v>49</v>
      </c>
      <c r="C91" s="73"/>
      <c r="D91" s="56">
        <f t="shared" si="4"/>
        <v>0.004400675276571998</v>
      </c>
      <c r="E91" s="56">
        <f t="shared" si="4"/>
        <v>0.06008892687301488</v>
      </c>
      <c r="F91" s="56">
        <f t="shared" si="4"/>
        <v>0.019167332049476384</v>
      </c>
      <c r="G91" s="56">
        <f t="shared" si="4"/>
        <v>0.01643081919519161</v>
      </c>
      <c r="H91" s="56">
        <f t="shared" si="4"/>
        <v>0.05195449885011617</v>
      </c>
      <c r="I91" s="56">
        <f t="shared" si="4"/>
        <v>-0.0010753786879438654</v>
      </c>
      <c r="J91" s="56">
        <f t="shared" si="4"/>
        <v>0.8490331264435729</v>
      </c>
      <c r="K91" s="74"/>
      <c r="L91" s="56">
        <f t="shared" si="3"/>
        <v>1</v>
      </c>
      <c r="M91" s="75"/>
    </row>
    <row r="92" spans="1:13" ht="13.5">
      <c r="A92" s="71" t="s">
        <v>17</v>
      </c>
      <c r="B92" s="72" t="s">
        <v>50</v>
      </c>
      <c r="C92" s="73"/>
      <c r="D92" s="56">
        <f t="shared" si="4"/>
        <v>0.001026546177254825</v>
      </c>
      <c r="E92" s="56">
        <f t="shared" si="4"/>
        <v>0.032721941067443784</v>
      </c>
      <c r="F92" s="56">
        <f t="shared" si="4"/>
        <v>0.011987247243018704</v>
      </c>
      <c r="G92" s="56">
        <f t="shared" si="4"/>
        <v>0.5103661688002407</v>
      </c>
      <c r="H92" s="56">
        <f t="shared" si="4"/>
        <v>0.4230444375110746</v>
      </c>
      <c r="I92" s="56">
        <f t="shared" si="4"/>
        <v>5.532743660808742E-05</v>
      </c>
      <c r="J92" s="56">
        <f t="shared" si="4"/>
        <v>0.020798331764359437</v>
      </c>
      <c r="K92" s="74"/>
      <c r="L92" s="56">
        <f t="shared" si="3"/>
        <v>1</v>
      </c>
      <c r="M92" s="75"/>
    </row>
    <row r="93" spans="1:13" ht="13.5">
      <c r="A93" s="71" t="s">
        <v>18</v>
      </c>
      <c r="B93" s="72" t="s">
        <v>51</v>
      </c>
      <c r="C93" s="73"/>
      <c r="D93" s="56">
        <f t="shared" si="4"/>
        <v>0.017174019302321694</v>
      </c>
      <c r="E93" s="56">
        <f t="shared" si="4"/>
        <v>0.4475706696116544</v>
      </c>
      <c r="F93" s="56">
        <f t="shared" si="4"/>
        <v>0.11103895079696972</v>
      </c>
      <c r="G93" s="56">
        <f t="shared" si="4"/>
        <v>0.02438829278844967</v>
      </c>
      <c r="H93" s="56">
        <f t="shared" si="4"/>
        <v>0.030642839979280936</v>
      </c>
      <c r="I93" s="56">
        <f t="shared" si="4"/>
        <v>0.00040544054196565787</v>
      </c>
      <c r="J93" s="56">
        <f t="shared" si="4"/>
        <v>0.3687797869793578</v>
      </c>
      <c r="K93" s="74"/>
      <c r="L93" s="56">
        <f t="shared" si="3"/>
        <v>1</v>
      </c>
      <c r="M93" s="75"/>
    </row>
    <row r="94" spans="1:13" ht="13.5">
      <c r="A94" s="71" t="s">
        <v>19</v>
      </c>
      <c r="B94" s="72" t="s">
        <v>52</v>
      </c>
      <c r="C94" s="73"/>
      <c r="D94" s="56">
        <f t="shared" si="4"/>
        <v>0.035009830586654515</v>
      </c>
      <c r="E94" s="56">
        <f t="shared" si="4"/>
        <v>0.4635496840724122</v>
      </c>
      <c r="F94" s="56">
        <f t="shared" si="4"/>
        <v>0.27665201441201887</v>
      </c>
      <c r="G94" s="56">
        <f t="shared" si="4"/>
        <v>0.021918975173293546</v>
      </c>
      <c r="H94" s="56">
        <f t="shared" si="4"/>
        <v>0.02386735290400595</v>
      </c>
      <c r="I94" s="56">
        <f t="shared" si="4"/>
        <v>0.00021369370398335652</v>
      </c>
      <c r="J94" s="56">
        <f t="shared" si="4"/>
        <v>0.17878844914763162</v>
      </c>
      <c r="K94" s="74"/>
      <c r="L94" s="56">
        <f t="shared" si="3"/>
        <v>1</v>
      </c>
      <c r="M94" s="75"/>
    </row>
    <row r="95" spans="1:13" ht="13.5">
      <c r="A95" s="71" t="s">
        <v>20</v>
      </c>
      <c r="B95" s="72" t="s">
        <v>53</v>
      </c>
      <c r="C95" s="73"/>
      <c r="D95" s="56">
        <f t="shared" si="4"/>
        <v>0.01770309234002919</v>
      </c>
      <c r="E95" s="56">
        <f t="shared" si="4"/>
        <v>0.346461514898703</v>
      </c>
      <c r="F95" s="56">
        <f t="shared" si="4"/>
        <v>0.022063165878422213</v>
      </c>
      <c r="G95" s="56">
        <f t="shared" si="4"/>
        <v>0.02798793276664519</v>
      </c>
      <c r="H95" s="56">
        <f t="shared" si="4"/>
        <v>0.09593948461437195</v>
      </c>
      <c r="I95" s="56">
        <f t="shared" si="4"/>
        <v>0.0010483054200706365</v>
      </c>
      <c r="J95" s="56">
        <f t="shared" si="4"/>
        <v>0.4887965040817579</v>
      </c>
      <c r="K95" s="74"/>
      <c r="L95" s="56">
        <f t="shared" si="3"/>
        <v>1</v>
      </c>
      <c r="M95" s="75"/>
    </row>
    <row r="96" spans="1:13" ht="13.5">
      <c r="A96" s="71" t="s">
        <v>21</v>
      </c>
      <c r="B96" s="72" t="s">
        <v>54</v>
      </c>
      <c r="C96" s="73"/>
      <c r="D96" s="56">
        <f aca="true" t="shared" si="5" ref="D96:J105">D24/$L24</f>
        <v>0.013450622725359315</v>
      </c>
      <c r="E96" s="56">
        <f t="shared" si="5"/>
        <v>0.5951546779334979</v>
      </c>
      <c r="F96" s="56">
        <f t="shared" si="5"/>
        <v>0.037469947606941466</v>
      </c>
      <c r="G96" s="56">
        <f t="shared" si="5"/>
        <v>0.03282163403390257</v>
      </c>
      <c r="H96" s="56">
        <f t="shared" si="5"/>
        <v>0.041211082365782845</v>
      </c>
      <c r="I96" s="56">
        <f t="shared" si="5"/>
        <v>0.0010494717171223764</v>
      </c>
      <c r="J96" s="56">
        <f t="shared" si="5"/>
        <v>0.2788425636173936</v>
      </c>
      <c r="K96" s="74"/>
      <c r="L96" s="56">
        <f t="shared" si="3"/>
        <v>1</v>
      </c>
      <c r="M96" s="75"/>
    </row>
    <row r="97" spans="1:13" ht="13.5">
      <c r="A97" s="71" t="s">
        <v>22</v>
      </c>
      <c r="B97" s="72" t="s">
        <v>55</v>
      </c>
      <c r="C97" s="73"/>
      <c r="D97" s="56">
        <f t="shared" si="5"/>
        <v>0.0022391080508704538</v>
      </c>
      <c r="E97" s="56">
        <f t="shared" si="5"/>
        <v>0.9565607976969442</v>
      </c>
      <c r="F97" s="56">
        <f t="shared" si="5"/>
        <v>0.006894413510004226</v>
      </c>
      <c r="G97" s="56">
        <f t="shared" si="5"/>
        <v>0.0032169181946671566</v>
      </c>
      <c r="H97" s="56">
        <f t="shared" si="5"/>
        <v>0.00449064961415356</v>
      </c>
      <c r="I97" s="56">
        <f t="shared" si="5"/>
        <v>3.5251786991904545E-05</v>
      </c>
      <c r="J97" s="56">
        <f t="shared" si="5"/>
        <v>0.02656286114636864</v>
      </c>
      <c r="K97" s="74"/>
      <c r="L97" s="56">
        <f t="shared" si="3"/>
        <v>1</v>
      </c>
      <c r="M97" s="75"/>
    </row>
    <row r="98" spans="1:13" ht="13.5">
      <c r="A98" s="71" t="s">
        <v>23</v>
      </c>
      <c r="B98" s="72" t="s">
        <v>56</v>
      </c>
      <c r="C98" s="73"/>
      <c r="D98" s="56">
        <f t="shared" si="5"/>
        <v>0.0182385565554179</v>
      </c>
      <c r="E98" s="56">
        <f t="shared" si="5"/>
        <v>0.32296136882442383</v>
      </c>
      <c r="F98" s="56">
        <f t="shared" si="5"/>
        <v>0.05824096233046598</v>
      </c>
      <c r="G98" s="56">
        <f t="shared" si="5"/>
        <v>0.06041694367315999</v>
      </c>
      <c r="H98" s="56">
        <f t="shared" si="5"/>
        <v>0.07248796661052537</v>
      </c>
      <c r="I98" s="56">
        <f t="shared" si="5"/>
        <v>0.0012592877752387738</v>
      </c>
      <c r="J98" s="56">
        <f t="shared" si="5"/>
        <v>0.4663949142307682</v>
      </c>
      <c r="K98" s="74"/>
      <c r="L98" s="56">
        <f t="shared" si="3"/>
        <v>1</v>
      </c>
      <c r="M98" s="75"/>
    </row>
    <row r="99" spans="1:13" ht="13.5">
      <c r="A99" s="71" t="s">
        <v>24</v>
      </c>
      <c r="B99" s="72" t="s">
        <v>57</v>
      </c>
      <c r="C99" s="73"/>
      <c r="D99" s="56">
        <f t="shared" si="5"/>
        <v>0.02351727158591851</v>
      </c>
      <c r="E99" s="56">
        <f t="shared" si="5"/>
        <v>0.5798072631093852</v>
      </c>
      <c r="F99" s="56">
        <f t="shared" si="5"/>
        <v>0.07870319646121689</v>
      </c>
      <c r="G99" s="56">
        <f t="shared" si="5"/>
        <v>0.04767127920496281</v>
      </c>
      <c r="H99" s="56">
        <f t="shared" si="5"/>
        <v>0.05362309023904916</v>
      </c>
      <c r="I99" s="56">
        <f t="shared" si="5"/>
        <v>0.00030639188151500665</v>
      </c>
      <c r="J99" s="56">
        <f t="shared" si="5"/>
        <v>0.2163715075179523</v>
      </c>
      <c r="K99" s="74"/>
      <c r="L99" s="56">
        <f t="shared" si="3"/>
        <v>1</v>
      </c>
      <c r="M99" s="75"/>
    </row>
    <row r="100" spans="1:13" ht="13.5">
      <c r="A100" s="71" t="s">
        <v>25</v>
      </c>
      <c r="B100" s="72" t="s">
        <v>58</v>
      </c>
      <c r="C100" s="73"/>
      <c r="D100" s="56">
        <f t="shared" si="5"/>
        <v>0.00024060165041464983</v>
      </c>
      <c r="E100" s="56">
        <f t="shared" si="5"/>
        <v>0.020239796180594512</v>
      </c>
      <c r="F100" s="56">
        <f t="shared" si="5"/>
        <v>0.9670875725258743</v>
      </c>
      <c r="G100" s="56">
        <f t="shared" si="5"/>
        <v>0.0010408727481996992</v>
      </c>
      <c r="H100" s="56">
        <f t="shared" si="5"/>
        <v>0.0011622626020788818</v>
      </c>
      <c r="I100" s="56">
        <f t="shared" si="5"/>
        <v>1.6389532065512232E-05</v>
      </c>
      <c r="J100" s="56">
        <f t="shared" si="5"/>
        <v>0.01021250476077248</v>
      </c>
      <c r="K100" s="74"/>
      <c r="L100" s="56">
        <f t="shared" si="3"/>
        <v>1</v>
      </c>
      <c r="M100" s="75"/>
    </row>
    <row r="101" spans="1:13" ht="13.5">
      <c r="A101" s="71" t="s">
        <v>26</v>
      </c>
      <c r="B101" s="72" t="s">
        <v>59</v>
      </c>
      <c r="C101" s="73"/>
      <c r="D101" s="56">
        <f t="shared" si="5"/>
        <v>0.000900341437537595</v>
      </c>
      <c r="E101" s="56">
        <f t="shared" si="5"/>
        <v>0.11969410297741499</v>
      </c>
      <c r="F101" s="56">
        <f t="shared" si="5"/>
        <v>0.5963513888907597</v>
      </c>
      <c r="G101" s="56">
        <f t="shared" si="5"/>
        <v>0.005053248078333241</v>
      </c>
      <c r="H101" s="56">
        <f t="shared" si="5"/>
        <v>0.009318298128356918</v>
      </c>
      <c r="I101" s="56">
        <f t="shared" si="5"/>
        <v>0.0002677052219867379</v>
      </c>
      <c r="J101" s="56">
        <f t="shared" si="5"/>
        <v>0.2684149152656108</v>
      </c>
      <c r="K101" s="74"/>
      <c r="L101" s="56">
        <f t="shared" si="3"/>
        <v>1</v>
      </c>
      <c r="M101" s="75"/>
    </row>
    <row r="102" spans="1:13" ht="13.5">
      <c r="A102" s="71" t="s">
        <v>27</v>
      </c>
      <c r="B102" s="72" t="s">
        <v>60</v>
      </c>
      <c r="C102" s="73"/>
      <c r="D102" s="56">
        <f t="shared" si="5"/>
        <v>0.01146353113500179</v>
      </c>
      <c r="E102" s="56">
        <f t="shared" si="5"/>
        <v>0.24424935198833012</v>
      </c>
      <c r="F102" s="56">
        <f t="shared" si="5"/>
        <v>0.7441884455345396</v>
      </c>
      <c r="G102" s="56">
        <f t="shared" si="5"/>
        <v>4.998231180759579E-06</v>
      </c>
      <c r="H102" s="56">
        <f t="shared" si="5"/>
        <v>8.277097043705204E-06</v>
      </c>
      <c r="I102" s="56">
        <f t="shared" si="5"/>
        <v>1.5799325346902755E-07</v>
      </c>
      <c r="J102" s="56">
        <f t="shared" si="5"/>
        <v>8.523802065043912E-05</v>
      </c>
      <c r="K102" s="74"/>
      <c r="L102" s="56">
        <f t="shared" si="3"/>
        <v>1</v>
      </c>
      <c r="M102" s="75"/>
    </row>
    <row r="103" spans="1:13" ht="13.5">
      <c r="A103" s="71" t="s">
        <v>28</v>
      </c>
      <c r="B103" s="72" t="s">
        <v>61</v>
      </c>
      <c r="C103" s="73"/>
      <c r="D103" s="56">
        <f t="shared" si="5"/>
        <v>0.010908448217804774</v>
      </c>
      <c r="E103" s="56">
        <f t="shared" si="5"/>
        <v>0.798521804686706</v>
      </c>
      <c r="F103" s="56">
        <f t="shared" si="5"/>
        <v>0.02486738589715732</v>
      </c>
      <c r="G103" s="56">
        <f t="shared" si="5"/>
        <v>0.01727379331307794</v>
      </c>
      <c r="H103" s="56">
        <f t="shared" si="5"/>
        <v>0.01857363905214188</v>
      </c>
      <c r="I103" s="56">
        <f t="shared" si="5"/>
        <v>0.00012155049631370492</v>
      </c>
      <c r="J103" s="56">
        <f t="shared" si="5"/>
        <v>0.1297333783367984</v>
      </c>
      <c r="K103" s="74"/>
      <c r="L103" s="56">
        <f t="shared" si="3"/>
        <v>1</v>
      </c>
      <c r="M103" s="75"/>
    </row>
    <row r="104" spans="1:13" ht="13.5">
      <c r="A104" s="71" t="s">
        <v>29</v>
      </c>
      <c r="B104" s="72" t="s">
        <v>62</v>
      </c>
      <c r="C104" s="73"/>
      <c r="D104" s="56">
        <f t="shared" si="5"/>
        <v>0.0116685784077687</v>
      </c>
      <c r="E104" s="56">
        <f t="shared" si="5"/>
        <v>0.2744116710127725</v>
      </c>
      <c r="F104" s="56">
        <f t="shared" si="5"/>
        <v>0.10461743849571395</v>
      </c>
      <c r="G104" s="56">
        <f t="shared" si="5"/>
        <v>0.11596794496898917</v>
      </c>
      <c r="H104" s="56">
        <f t="shared" si="5"/>
        <v>0.13208754521882068</v>
      </c>
      <c r="I104" s="56">
        <f t="shared" si="5"/>
        <v>0.0005164506575938211</v>
      </c>
      <c r="J104" s="56">
        <f t="shared" si="5"/>
        <v>0.36073037123834123</v>
      </c>
      <c r="K104" s="74"/>
      <c r="L104" s="56">
        <f t="shared" si="3"/>
        <v>1</v>
      </c>
      <c r="M104" s="75"/>
    </row>
    <row r="105" spans="1:13" ht="13.5">
      <c r="A105" s="71" t="s">
        <v>30</v>
      </c>
      <c r="B105" s="72" t="s">
        <v>63</v>
      </c>
      <c r="C105" s="73"/>
      <c r="D105" s="56">
        <f t="shared" si="5"/>
        <v>0.18188002879854184</v>
      </c>
      <c r="E105" s="56">
        <f t="shared" si="5"/>
        <v>0.6300827044713798</v>
      </c>
      <c r="F105" s="56">
        <f t="shared" si="5"/>
        <v>0.010789257661203948</v>
      </c>
      <c r="G105" s="56">
        <f t="shared" si="5"/>
        <v>0.0011533397971732532</v>
      </c>
      <c r="H105" s="56">
        <f t="shared" si="5"/>
        <v>0.001357849727448072</v>
      </c>
      <c r="I105" s="56">
        <f t="shared" si="5"/>
        <v>9.387898479595252E-06</v>
      </c>
      <c r="J105" s="56">
        <f t="shared" si="5"/>
        <v>0.17472743164577353</v>
      </c>
      <c r="K105" s="74"/>
      <c r="L105" s="56">
        <f t="shared" si="3"/>
        <v>1</v>
      </c>
      <c r="M105" s="75"/>
    </row>
    <row r="106" spans="1:13" ht="13.5">
      <c r="A106" s="71" t="s">
        <v>31</v>
      </c>
      <c r="B106" s="72" t="s">
        <v>64</v>
      </c>
      <c r="C106" s="73"/>
      <c r="D106" s="56">
        <f aca="true" t="shared" si="6" ref="D106:J108">D34/$L34</f>
        <v>0.020733446452208197</v>
      </c>
      <c r="E106" s="56">
        <f t="shared" si="6"/>
        <v>0.275477254440535</v>
      </c>
      <c r="F106" s="56">
        <f t="shared" si="6"/>
        <v>0.18281391650240622</v>
      </c>
      <c r="G106" s="56">
        <f t="shared" si="6"/>
        <v>0.03380157636181543</v>
      </c>
      <c r="H106" s="56">
        <f t="shared" si="6"/>
        <v>0.050192799688355494</v>
      </c>
      <c r="I106" s="56">
        <f t="shared" si="6"/>
        <v>0.0005684209750712734</v>
      </c>
      <c r="J106" s="56">
        <f t="shared" si="6"/>
        <v>0.4364125855796084</v>
      </c>
      <c r="K106" s="74"/>
      <c r="L106" s="56">
        <f t="shared" si="3"/>
        <v>1</v>
      </c>
      <c r="M106" s="75"/>
    </row>
    <row r="107" spans="1:13" ht="13.5">
      <c r="A107" s="71" t="s">
        <v>32</v>
      </c>
      <c r="B107" s="72" t="s">
        <v>65</v>
      </c>
      <c r="C107" s="73"/>
      <c r="D107" s="56">
        <f t="shared" si="6"/>
        <v>0.013672431923562893</v>
      </c>
      <c r="E107" s="56">
        <f t="shared" si="6"/>
        <v>0.23304083720564078</v>
      </c>
      <c r="F107" s="56">
        <f t="shared" si="6"/>
        <v>0.04682408327759547</v>
      </c>
      <c r="G107" s="56">
        <f t="shared" si="6"/>
        <v>0.05914864576500714</v>
      </c>
      <c r="H107" s="56">
        <f t="shared" si="6"/>
        <v>0.06604674688157919</v>
      </c>
      <c r="I107" s="56">
        <f t="shared" si="6"/>
        <v>0.0009313517219793891</v>
      </c>
      <c r="J107" s="56">
        <f t="shared" si="6"/>
        <v>0.5803359032246351</v>
      </c>
      <c r="K107" s="74"/>
      <c r="L107" s="56">
        <f t="shared" si="3"/>
        <v>1</v>
      </c>
      <c r="M107" s="75"/>
    </row>
    <row r="108" spans="1:13" ht="13.5">
      <c r="A108" s="42"/>
      <c r="B108" s="69" t="s">
        <v>104</v>
      </c>
      <c r="C108" s="76"/>
      <c r="D108" s="59">
        <f t="shared" si="6"/>
        <v>0.01631172806451507</v>
      </c>
      <c r="E108" s="59">
        <f t="shared" si="6"/>
        <v>0.24112710649922525</v>
      </c>
      <c r="F108" s="59">
        <f t="shared" si="6"/>
        <v>0.12636853228764536</v>
      </c>
      <c r="G108" s="59">
        <f t="shared" si="6"/>
        <v>0.07104541640433018</v>
      </c>
      <c r="H108" s="59">
        <f t="shared" si="6"/>
        <v>0.07438832878415694</v>
      </c>
      <c r="I108" s="59">
        <f t="shared" si="6"/>
        <v>0.0010593729472685154</v>
      </c>
      <c r="J108" s="59">
        <f t="shared" si="6"/>
        <v>0.4696995150128587</v>
      </c>
      <c r="K108" s="77"/>
      <c r="L108" s="59">
        <f t="shared" si="3"/>
        <v>1</v>
      </c>
      <c r="M108" s="78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H115" sqref="H115"/>
    </sheetView>
  </sheetViews>
  <sheetFormatPr defaultColWidth="9.00390625" defaultRowHeight="13.5"/>
  <cols>
    <col min="1" max="1" width="3.25390625" style="0" bestFit="1" customWidth="1"/>
    <col min="2" max="2" width="21.50390625" style="0" bestFit="1" customWidth="1"/>
    <col min="3" max="3" width="1.25" style="0" customWidth="1"/>
    <col min="4" max="10" width="10.625" style="0" customWidth="1"/>
    <col min="11" max="11" width="1.25" style="0" customWidth="1"/>
    <col min="12" max="12" width="9.875" style="0" bestFit="1" customWidth="1"/>
    <col min="13" max="13" width="1.12109375" style="0" customWidth="1"/>
  </cols>
  <sheetData>
    <row r="1" spans="1:11" ht="13.5">
      <c r="A1" s="3" t="s">
        <v>110</v>
      </c>
      <c r="C1" s="3"/>
      <c r="D1" s="4"/>
      <c r="E1" s="4"/>
      <c r="F1" s="4"/>
      <c r="G1" s="4"/>
      <c r="H1" s="4"/>
      <c r="I1" s="4"/>
      <c r="J1" s="4"/>
      <c r="K1" s="3"/>
    </row>
    <row r="2" spans="1:11" ht="13.5">
      <c r="A2" t="s">
        <v>111</v>
      </c>
      <c r="B2" s="3"/>
      <c r="C2" s="3"/>
      <c r="D2" s="4"/>
      <c r="E2" s="4"/>
      <c r="F2" s="4"/>
      <c r="G2" s="4"/>
      <c r="H2" s="4"/>
      <c r="I2" s="4"/>
      <c r="J2" s="4"/>
      <c r="K2" s="3"/>
    </row>
    <row r="3" spans="1:13" ht="36">
      <c r="A3" s="66"/>
      <c r="B3" s="67"/>
      <c r="C3" s="67"/>
      <c r="D3" s="68" t="s">
        <v>95</v>
      </c>
      <c r="E3" s="68" t="s">
        <v>96</v>
      </c>
      <c r="F3" s="68" t="s">
        <v>97</v>
      </c>
      <c r="G3" s="68" t="s">
        <v>98</v>
      </c>
      <c r="H3" s="68" t="s">
        <v>99</v>
      </c>
      <c r="I3" s="68" t="s">
        <v>72</v>
      </c>
      <c r="J3" s="68" t="s">
        <v>75</v>
      </c>
      <c r="K3" s="66"/>
      <c r="L3" s="69" t="s">
        <v>100</v>
      </c>
      <c r="M3" s="70"/>
    </row>
    <row r="4" spans="1:13" ht="13.5">
      <c r="A4" s="71" t="s">
        <v>1</v>
      </c>
      <c r="B4" s="72" t="s">
        <v>34</v>
      </c>
      <c r="C4" s="73"/>
      <c r="D4" s="37">
        <v>1624.6794370576358</v>
      </c>
      <c r="E4" s="37">
        <v>26257.57161428976</v>
      </c>
      <c r="F4" s="37">
        <v>1036.8522608725782</v>
      </c>
      <c r="G4" s="37">
        <v>619.4792682206376</v>
      </c>
      <c r="H4" s="37">
        <v>2555.294285349888</v>
      </c>
      <c r="I4" s="37">
        <v>3529.1087196820904</v>
      </c>
      <c r="J4" s="37">
        <v>150069.01441452737</v>
      </c>
      <c r="K4" s="74"/>
      <c r="L4" s="37">
        <f aca="true" t="shared" si="0" ref="L4:L36">SUM(D4:J4)</f>
        <v>185691.99999999994</v>
      </c>
      <c r="M4" s="75"/>
    </row>
    <row r="5" spans="1:13" ht="13.5">
      <c r="A5" s="71" t="s">
        <v>2</v>
      </c>
      <c r="B5" s="72" t="s">
        <v>35</v>
      </c>
      <c r="C5" s="73"/>
      <c r="D5" s="37">
        <v>74.26795209904213</v>
      </c>
      <c r="E5" s="37">
        <v>1910.6858923913883</v>
      </c>
      <c r="F5" s="37">
        <v>485.6635837400208</v>
      </c>
      <c r="G5" s="37">
        <v>2025.7115277967591</v>
      </c>
      <c r="H5" s="37">
        <v>1714.1243585683399</v>
      </c>
      <c r="I5" s="37">
        <v>-35.27464148035489</v>
      </c>
      <c r="J5" s="37">
        <v>3833.8213268848044</v>
      </c>
      <c r="K5" s="74"/>
      <c r="L5" s="37">
        <f t="shared" si="0"/>
        <v>10008.999999999998</v>
      </c>
      <c r="M5" s="75"/>
    </row>
    <row r="6" spans="1:13" ht="13.5">
      <c r="A6" s="71" t="s">
        <v>3</v>
      </c>
      <c r="B6" s="72" t="s">
        <v>36</v>
      </c>
      <c r="C6" s="73"/>
      <c r="D6" s="37">
        <v>1631.9706556069211</v>
      </c>
      <c r="E6" s="37">
        <v>24768.146263014412</v>
      </c>
      <c r="F6" s="37">
        <v>791.9517991010302</v>
      </c>
      <c r="G6" s="37">
        <v>14.10097818210864</v>
      </c>
      <c r="H6" s="37">
        <v>37.22621662066071</v>
      </c>
      <c r="I6" s="37">
        <v>166.31153455878913</v>
      </c>
      <c r="J6" s="37">
        <v>79018.29255291603</v>
      </c>
      <c r="K6" s="74"/>
      <c r="L6" s="37">
        <f t="shared" si="0"/>
        <v>106427.99999999994</v>
      </c>
      <c r="M6" s="75"/>
    </row>
    <row r="7" spans="1:13" ht="13.5">
      <c r="A7" s="71" t="s">
        <v>4</v>
      </c>
      <c r="B7" s="72" t="s">
        <v>37</v>
      </c>
      <c r="C7" s="73"/>
      <c r="D7" s="37">
        <v>69.89056186363027</v>
      </c>
      <c r="E7" s="37">
        <v>2310.4081630719934</v>
      </c>
      <c r="F7" s="37">
        <v>100.15981049357049</v>
      </c>
      <c r="G7" s="37">
        <v>54.17834366143615</v>
      </c>
      <c r="H7" s="37">
        <v>438.4968163158241</v>
      </c>
      <c r="I7" s="37">
        <v>-113.88031691716319</v>
      </c>
      <c r="J7" s="37">
        <v>56331.74662151072</v>
      </c>
      <c r="K7" s="74"/>
      <c r="L7" s="37">
        <f t="shared" si="0"/>
        <v>59191.000000000015</v>
      </c>
      <c r="M7" s="75"/>
    </row>
    <row r="8" spans="1:13" ht="13.5">
      <c r="A8" s="71" t="s">
        <v>5</v>
      </c>
      <c r="B8" s="72" t="s">
        <v>38</v>
      </c>
      <c r="C8" s="73"/>
      <c r="D8" s="37">
        <v>268.56150738114053</v>
      </c>
      <c r="E8" s="37">
        <v>2226.269584083533</v>
      </c>
      <c r="F8" s="37">
        <v>603.8603234971471</v>
      </c>
      <c r="G8" s="37">
        <v>2447.3671894604645</v>
      </c>
      <c r="H8" s="37">
        <v>2330.450893818975</v>
      </c>
      <c r="I8" s="37">
        <v>-270.212952743976</v>
      </c>
      <c r="J8" s="37">
        <v>37341.703454502705</v>
      </c>
      <c r="K8" s="74"/>
      <c r="L8" s="37">
        <f t="shared" si="0"/>
        <v>44947.99999999999</v>
      </c>
      <c r="M8" s="75"/>
    </row>
    <row r="9" spans="1:13" ht="13.5">
      <c r="A9" s="71" t="s">
        <v>6</v>
      </c>
      <c r="B9" s="72" t="s">
        <v>39</v>
      </c>
      <c r="C9" s="73"/>
      <c r="D9" s="37">
        <v>113.07807721602691</v>
      </c>
      <c r="E9" s="37">
        <v>1502.4838037125935</v>
      </c>
      <c r="F9" s="37">
        <v>1253.6850176128034</v>
      </c>
      <c r="G9" s="37">
        <v>98.45212533828392</v>
      </c>
      <c r="H9" s="37">
        <v>128.06992121054324</v>
      </c>
      <c r="I9" s="37">
        <v>65.64193128366587</v>
      </c>
      <c r="J9" s="37">
        <v>42460.58912362608</v>
      </c>
      <c r="K9" s="74"/>
      <c r="L9" s="37">
        <f t="shared" si="0"/>
        <v>45622</v>
      </c>
      <c r="M9" s="75"/>
    </row>
    <row r="10" spans="1:13" ht="13.5">
      <c r="A10" s="71" t="s">
        <v>7</v>
      </c>
      <c r="B10" s="72" t="s">
        <v>40</v>
      </c>
      <c r="C10" s="73"/>
      <c r="D10" s="37">
        <v>39.025760226988304</v>
      </c>
      <c r="E10" s="37">
        <v>1225.5898040729846</v>
      </c>
      <c r="F10" s="37">
        <v>170.23318243426212</v>
      </c>
      <c r="G10" s="37">
        <v>196.44996279587573</v>
      </c>
      <c r="H10" s="37">
        <v>195.0992122275796</v>
      </c>
      <c r="I10" s="37">
        <v>6.030489665858363</v>
      </c>
      <c r="J10" s="37">
        <v>916.5715885764538</v>
      </c>
      <c r="K10" s="74"/>
      <c r="L10" s="37">
        <f t="shared" si="0"/>
        <v>2749.0000000000023</v>
      </c>
      <c r="M10" s="75"/>
    </row>
    <row r="11" spans="1:13" ht="13.5">
      <c r="A11" s="71" t="s">
        <v>8</v>
      </c>
      <c r="B11" s="72" t="s">
        <v>41</v>
      </c>
      <c r="C11" s="73"/>
      <c r="D11" s="37">
        <v>96.33387202367221</v>
      </c>
      <c r="E11" s="37">
        <v>1057.1772894062074</v>
      </c>
      <c r="F11" s="37">
        <v>261.77854463729886</v>
      </c>
      <c r="G11" s="37">
        <v>5097.5049724493065</v>
      </c>
      <c r="H11" s="37">
        <v>4284.458285147436</v>
      </c>
      <c r="I11" s="37">
        <v>-30.29032332396285</v>
      </c>
      <c r="J11" s="37">
        <v>34984.037359660055</v>
      </c>
      <c r="K11" s="74"/>
      <c r="L11" s="37">
        <f t="shared" si="0"/>
        <v>45751.000000000015</v>
      </c>
      <c r="M11" s="75"/>
    </row>
    <row r="12" spans="1:13" ht="13.5">
      <c r="A12" s="71" t="s">
        <v>9</v>
      </c>
      <c r="B12" s="72" t="s">
        <v>42</v>
      </c>
      <c r="C12" s="73"/>
      <c r="D12" s="37">
        <v>3.3029786765949045</v>
      </c>
      <c r="E12" s="37">
        <v>54.529482381301605</v>
      </c>
      <c r="F12" s="37">
        <v>17.111573346140414</v>
      </c>
      <c r="G12" s="37">
        <v>331.49346884410903</v>
      </c>
      <c r="H12" s="37">
        <v>320.7038748744683</v>
      </c>
      <c r="I12" s="37">
        <v>-9.88919308375603</v>
      </c>
      <c r="J12" s="37">
        <v>9610.747814961138</v>
      </c>
      <c r="K12" s="74"/>
      <c r="L12" s="37">
        <f t="shared" si="0"/>
        <v>10327.999999999996</v>
      </c>
      <c r="M12" s="75"/>
    </row>
    <row r="13" spans="1:13" ht="13.5">
      <c r="A13" s="71" t="s">
        <v>10</v>
      </c>
      <c r="B13" s="72" t="s">
        <v>43</v>
      </c>
      <c r="C13" s="73"/>
      <c r="D13" s="37">
        <v>3.033940073303484</v>
      </c>
      <c r="E13" s="37">
        <v>45.45082888944496</v>
      </c>
      <c r="F13" s="37">
        <v>13.141414074797412</v>
      </c>
      <c r="G13" s="37">
        <v>68.64676041166419</v>
      </c>
      <c r="H13" s="37">
        <v>75.39659811150422</v>
      </c>
      <c r="I13" s="37">
        <v>14.84645012317889</v>
      </c>
      <c r="J13" s="37">
        <v>11784.484008316114</v>
      </c>
      <c r="K13" s="74"/>
      <c r="L13" s="37">
        <f t="shared" si="0"/>
        <v>12005.000000000007</v>
      </c>
      <c r="M13" s="75"/>
    </row>
    <row r="14" spans="1:13" ht="13.5">
      <c r="A14" s="71" t="s">
        <v>11</v>
      </c>
      <c r="B14" s="72" t="s">
        <v>44</v>
      </c>
      <c r="C14" s="73"/>
      <c r="D14" s="37">
        <v>62.93467104188897</v>
      </c>
      <c r="E14" s="37">
        <v>839.6456662958739</v>
      </c>
      <c r="F14" s="37">
        <v>248.9042474157477</v>
      </c>
      <c r="G14" s="37">
        <v>2517.834031808373</v>
      </c>
      <c r="H14" s="37">
        <v>2349.510439813913</v>
      </c>
      <c r="I14" s="37">
        <v>-86.80647461407476</v>
      </c>
      <c r="J14" s="37">
        <v>34337.97741823826</v>
      </c>
      <c r="K14" s="74"/>
      <c r="L14" s="37">
        <f t="shared" si="0"/>
        <v>40269.999999999985</v>
      </c>
      <c r="M14" s="75"/>
    </row>
    <row r="15" spans="1:13" ht="13.5">
      <c r="A15" s="71" t="s">
        <v>12</v>
      </c>
      <c r="B15" s="72" t="s">
        <v>45</v>
      </c>
      <c r="C15" s="73"/>
      <c r="D15" s="37">
        <v>5.015595724124047</v>
      </c>
      <c r="E15" s="37">
        <v>95.42503223747059</v>
      </c>
      <c r="F15" s="37">
        <v>32.95164050978945</v>
      </c>
      <c r="G15" s="37">
        <v>437.471156743913</v>
      </c>
      <c r="H15" s="37">
        <v>5814.237860697368</v>
      </c>
      <c r="I15" s="37">
        <v>8.635004241405985</v>
      </c>
      <c r="J15" s="37">
        <v>105748.26370984595</v>
      </c>
      <c r="K15" s="74"/>
      <c r="L15" s="37">
        <f t="shared" si="0"/>
        <v>112142.00000000003</v>
      </c>
      <c r="M15" s="75"/>
    </row>
    <row r="16" spans="1:13" ht="13.5">
      <c r="A16" s="71" t="s">
        <v>13</v>
      </c>
      <c r="B16" s="72" t="s">
        <v>101</v>
      </c>
      <c r="C16" s="73"/>
      <c r="D16" s="37">
        <v>463.99693491063005</v>
      </c>
      <c r="E16" s="37">
        <v>3078.0249648633862</v>
      </c>
      <c r="F16" s="37">
        <v>200.0929679313657</v>
      </c>
      <c r="G16" s="37">
        <v>1969.577768534845</v>
      </c>
      <c r="H16" s="37">
        <v>8515.57621816857</v>
      </c>
      <c r="I16" s="37">
        <v>405.4007230189589</v>
      </c>
      <c r="J16" s="37">
        <v>336214.33042257227</v>
      </c>
      <c r="K16" s="74"/>
      <c r="L16" s="37">
        <f t="shared" si="0"/>
        <v>350847</v>
      </c>
      <c r="M16" s="75"/>
    </row>
    <row r="17" spans="1:13" ht="13.5">
      <c r="A17" s="71" t="s">
        <v>14</v>
      </c>
      <c r="B17" s="72" t="s">
        <v>102</v>
      </c>
      <c r="C17" s="73"/>
      <c r="D17" s="37">
        <v>7.355345248308665</v>
      </c>
      <c r="E17" s="37">
        <v>1684.9382342190352</v>
      </c>
      <c r="F17" s="37">
        <v>343.85536883342166</v>
      </c>
      <c r="G17" s="37">
        <v>106.89727915129674</v>
      </c>
      <c r="H17" s="37">
        <v>396.9463211431648</v>
      </c>
      <c r="I17" s="37">
        <v>-7.858677427359913</v>
      </c>
      <c r="J17" s="37">
        <v>30900.866128832127</v>
      </c>
      <c r="K17" s="74"/>
      <c r="L17" s="37">
        <f t="shared" si="0"/>
        <v>33432.99999999999</v>
      </c>
      <c r="M17" s="75"/>
    </row>
    <row r="18" spans="1:13" ht="13.5">
      <c r="A18" s="71" t="s">
        <v>15</v>
      </c>
      <c r="B18" s="72" t="s">
        <v>48</v>
      </c>
      <c r="C18" s="73"/>
      <c r="D18" s="37">
        <v>3.662544238307939</v>
      </c>
      <c r="E18" s="37">
        <v>156.92496175574757</v>
      </c>
      <c r="F18" s="37">
        <v>35.511362056701486</v>
      </c>
      <c r="G18" s="37">
        <v>27.763321606783784</v>
      </c>
      <c r="H18" s="37">
        <v>158.72638689188702</v>
      </c>
      <c r="I18" s="37">
        <v>-12.707514280627068</v>
      </c>
      <c r="J18" s="37">
        <v>26843.1189377312</v>
      </c>
      <c r="K18" s="74"/>
      <c r="L18" s="37">
        <f t="shared" si="0"/>
        <v>27213</v>
      </c>
      <c r="M18" s="75"/>
    </row>
    <row r="19" spans="1:13" ht="13.5">
      <c r="A19" s="71" t="s">
        <v>16</v>
      </c>
      <c r="B19" s="72" t="s">
        <v>49</v>
      </c>
      <c r="C19" s="73"/>
      <c r="D19" s="37">
        <v>409.3244101750677</v>
      </c>
      <c r="E19" s="37">
        <v>5589.111444166605</v>
      </c>
      <c r="F19" s="37">
        <v>1782.830223249996</v>
      </c>
      <c r="G19" s="37">
        <v>1528.296216621552</v>
      </c>
      <c r="H19" s="37">
        <v>4832.495756044705</v>
      </c>
      <c r="I19" s="37">
        <v>-100.02527328041069</v>
      </c>
      <c r="J19" s="37">
        <v>78971.96722302247</v>
      </c>
      <c r="K19" s="74"/>
      <c r="L19" s="37">
        <f t="shared" si="0"/>
        <v>93013.99999999999</v>
      </c>
      <c r="M19" s="75"/>
    </row>
    <row r="20" spans="1:13" ht="13.5">
      <c r="A20" s="71" t="s">
        <v>17</v>
      </c>
      <c r="B20" s="72" t="s">
        <v>50</v>
      </c>
      <c r="C20" s="73"/>
      <c r="D20" s="37">
        <v>410.687249495806</v>
      </c>
      <c r="E20" s="37">
        <v>13090.96879702903</v>
      </c>
      <c r="F20" s="37">
        <v>4795.702042772763</v>
      </c>
      <c r="G20" s="37">
        <v>204180.66205340583</v>
      </c>
      <c r="H20" s="37">
        <v>169246.1189817431</v>
      </c>
      <c r="I20" s="37">
        <v>22.13468158148771</v>
      </c>
      <c r="J20" s="37">
        <v>8320.726193971985</v>
      </c>
      <c r="K20" s="74"/>
      <c r="L20" s="37">
        <f t="shared" si="0"/>
        <v>400067</v>
      </c>
      <c r="M20" s="75"/>
    </row>
    <row r="21" spans="1:13" ht="13.5">
      <c r="A21" s="71" t="s">
        <v>18</v>
      </c>
      <c r="B21" s="72" t="s">
        <v>51</v>
      </c>
      <c r="C21" s="73"/>
      <c r="D21" s="37">
        <v>908.351054919097</v>
      </c>
      <c r="E21" s="37">
        <v>23672.460286430025</v>
      </c>
      <c r="F21" s="37">
        <v>5872.961146602527</v>
      </c>
      <c r="G21" s="37">
        <v>1289.921193873892</v>
      </c>
      <c r="H21" s="37">
        <v>1620.7304493441486</v>
      </c>
      <c r="I21" s="37">
        <v>21.44415570510562</v>
      </c>
      <c r="J21" s="37">
        <v>19505.13171312522</v>
      </c>
      <c r="K21" s="74"/>
      <c r="L21" s="37">
        <f t="shared" si="0"/>
        <v>52891.000000000015</v>
      </c>
      <c r="M21" s="75"/>
    </row>
    <row r="22" spans="1:13" ht="13.5">
      <c r="A22" s="71" t="s">
        <v>19</v>
      </c>
      <c r="B22" s="72" t="s">
        <v>52</v>
      </c>
      <c r="C22" s="73"/>
      <c r="D22" s="37">
        <v>1864.133439417006</v>
      </c>
      <c r="E22" s="37">
        <v>24682.166478119656</v>
      </c>
      <c r="F22" s="37">
        <v>14730.613159382354</v>
      </c>
      <c r="G22" s="37">
        <v>1167.0977520771878</v>
      </c>
      <c r="H22" s="37">
        <v>1270.8410727267005</v>
      </c>
      <c r="I22" s="37">
        <v>11.3783349622978</v>
      </c>
      <c r="J22" s="37">
        <v>9519.76976331479</v>
      </c>
      <c r="K22" s="74"/>
      <c r="L22" s="37">
        <f t="shared" si="0"/>
        <v>53245.99999999999</v>
      </c>
      <c r="M22" s="75"/>
    </row>
    <row r="23" spans="1:13" ht="13.5">
      <c r="A23" s="71" t="s">
        <v>20</v>
      </c>
      <c r="B23" s="72" t="s">
        <v>53</v>
      </c>
      <c r="C23" s="73"/>
      <c r="D23" s="37">
        <v>7292.771186382684</v>
      </c>
      <c r="E23" s="37">
        <v>142724.47460100582</v>
      </c>
      <c r="F23" s="37">
        <v>9088.899120450153</v>
      </c>
      <c r="G23" s="37">
        <v>11529.60091528672</v>
      </c>
      <c r="H23" s="37">
        <v>39522.17474740591</v>
      </c>
      <c r="I23" s="37">
        <v>431.84836949267867</v>
      </c>
      <c r="J23" s="37">
        <v>201359.2310599761</v>
      </c>
      <c r="K23" s="74"/>
      <c r="L23" s="37">
        <f t="shared" si="0"/>
        <v>411949.00000000006</v>
      </c>
      <c r="M23" s="75"/>
    </row>
    <row r="24" spans="1:13" ht="13.5">
      <c r="A24" s="71" t="s">
        <v>21</v>
      </c>
      <c r="B24" s="72" t="s">
        <v>54</v>
      </c>
      <c r="C24" s="73"/>
      <c r="D24" s="37">
        <v>2648.6966270777557</v>
      </c>
      <c r="E24" s="37">
        <v>117197.85917866437</v>
      </c>
      <c r="F24" s="37">
        <v>7378.582082758912</v>
      </c>
      <c r="G24" s="37">
        <v>6463.236173956093</v>
      </c>
      <c r="H24" s="37">
        <v>8115.286339469956</v>
      </c>
      <c r="I24" s="37">
        <v>206.6619705357383</v>
      </c>
      <c r="J24" s="37">
        <v>54909.67762753714</v>
      </c>
      <c r="K24" s="74"/>
      <c r="L24" s="37">
        <f t="shared" si="0"/>
        <v>196919.99999999997</v>
      </c>
      <c r="M24" s="75"/>
    </row>
    <row r="25" spans="1:13" ht="13.5">
      <c r="A25" s="71" t="s">
        <v>22</v>
      </c>
      <c r="B25" s="72" t="s">
        <v>55</v>
      </c>
      <c r="C25" s="73"/>
      <c r="D25" s="37">
        <v>1093.1482241913109</v>
      </c>
      <c r="E25" s="37">
        <v>466999.6773612317</v>
      </c>
      <c r="F25" s="37">
        <v>3365.900936478631</v>
      </c>
      <c r="G25" s="37">
        <v>1570.5219810638675</v>
      </c>
      <c r="H25" s="37">
        <v>2192.3665761770653</v>
      </c>
      <c r="I25" s="37">
        <v>17.210169171956732</v>
      </c>
      <c r="J25" s="37">
        <v>12968.174751685186</v>
      </c>
      <c r="K25" s="74"/>
      <c r="L25" s="37">
        <f t="shared" si="0"/>
        <v>488206.99999999977</v>
      </c>
      <c r="M25" s="75"/>
    </row>
    <row r="26" spans="1:13" ht="13.5">
      <c r="A26" s="71" t="s">
        <v>23</v>
      </c>
      <c r="B26" s="72" t="s">
        <v>56</v>
      </c>
      <c r="C26" s="73"/>
      <c r="D26" s="37">
        <v>2505.77704659231</v>
      </c>
      <c r="E26" s="37">
        <v>44371.33950141877</v>
      </c>
      <c r="F26" s="37">
        <v>8001.6675736203915</v>
      </c>
      <c r="G26" s="37">
        <v>8300.623474311778</v>
      </c>
      <c r="H26" s="37">
        <v>9959.04924465347</v>
      </c>
      <c r="I26" s="37">
        <v>173.0122881522799</v>
      </c>
      <c r="J26" s="37">
        <v>64077.53087125101</v>
      </c>
      <c r="K26" s="74"/>
      <c r="L26" s="37">
        <f t="shared" si="0"/>
        <v>137389</v>
      </c>
      <c r="M26" s="75"/>
    </row>
    <row r="27" spans="1:13" ht="13.5">
      <c r="A27" s="71" t="s">
        <v>24</v>
      </c>
      <c r="B27" s="72" t="s">
        <v>57</v>
      </c>
      <c r="C27" s="73"/>
      <c r="D27" s="37">
        <v>2246.5579200596235</v>
      </c>
      <c r="E27" s="37">
        <v>55387.82823031337</v>
      </c>
      <c r="F27" s="37">
        <v>7518.358951547128</v>
      </c>
      <c r="G27" s="37">
        <v>4553.9419598916875</v>
      </c>
      <c r="H27" s="37">
        <v>5122.506564355889</v>
      </c>
      <c r="I27" s="37">
        <v>29.26900365736556</v>
      </c>
      <c r="J27" s="37">
        <v>20669.537370174952</v>
      </c>
      <c r="K27" s="74"/>
      <c r="L27" s="37">
        <f t="shared" si="0"/>
        <v>95528.00000000001</v>
      </c>
      <c r="M27" s="75"/>
    </row>
    <row r="28" spans="1:13" ht="13.5">
      <c r="A28" s="71" t="s">
        <v>25</v>
      </c>
      <c r="B28" s="72" t="s">
        <v>58</v>
      </c>
      <c r="C28" s="73"/>
      <c r="D28" s="37">
        <v>69.37098965250307</v>
      </c>
      <c r="E28" s="37">
        <v>5835.59875417755</v>
      </c>
      <c r="F28" s="37">
        <v>278833.5901733776</v>
      </c>
      <c r="G28" s="37">
        <v>300.1075533791818</v>
      </c>
      <c r="H28" s="37">
        <v>335.10704021918934</v>
      </c>
      <c r="I28" s="37">
        <v>4.725479053724683</v>
      </c>
      <c r="J28" s="37">
        <v>2944.5000101402034</v>
      </c>
      <c r="K28" s="74"/>
      <c r="L28" s="37">
        <f t="shared" si="0"/>
        <v>288322.99999999994</v>
      </c>
      <c r="M28" s="75"/>
    </row>
    <row r="29" spans="1:13" ht="13.5">
      <c r="A29" s="71" t="s">
        <v>26</v>
      </c>
      <c r="B29" s="72" t="s">
        <v>59</v>
      </c>
      <c r="C29" s="73"/>
      <c r="D29" s="37">
        <v>256.62882164852834</v>
      </c>
      <c r="E29" s="37">
        <v>34117.00864216748</v>
      </c>
      <c r="F29" s="37">
        <v>169981.01813247768</v>
      </c>
      <c r="G29" s="37">
        <v>1440.352566007715</v>
      </c>
      <c r="H29" s="37">
        <v>2656.041107016214</v>
      </c>
      <c r="I29" s="37">
        <v>76.30535794898982</v>
      </c>
      <c r="J29" s="37">
        <v>76507.64537273336</v>
      </c>
      <c r="K29" s="74"/>
      <c r="L29" s="37">
        <f t="shared" si="0"/>
        <v>285035</v>
      </c>
      <c r="M29" s="75"/>
    </row>
    <row r="30" spans="1:13" ht="13.5">
      <c r="A30" s="71" t="s">
        <v>27</v>
      </c>
      <c r="B30" s="72" t="s">
        <v>60</v>
      </c>
      <c r="C30" s="73"/>
      <c r="D30" s="37">
        <v>2533.6581879269615</v>
      </c>
      <c r="E30" s="37">
        <v>53983.74752710875</v>
      </c>
      <c r="F30" s="37">
        <v>164479.78604359846</v>
      </c>
      <c r="G30" s="37">
        <v>1.104704057340302</v>
      </c>
      <c r="H30" s="37">
        <v>1.8293957115026813</v>
      </c>
      <c r="I30" s="37">
        <v>0.03491951088847101</v>
      </c>
      <c r="J30" s="37">
        <v>18.83922208613941</v>
      </c>
      <c r="K30" s="74"/>
      <c r="L30" s="37">
        <f t="shared" si="0"/>
        <v>221019.00000000003</v>
      </c>
      <c r="M30" s="75"/>
    </row>
    <row r="31" spans="1:13" ht="13.5">
      <c r="A31" s="71" t="s">
        <v>28</v>
      </c>
      <c r="B31" s="72" t="s">
        <v>61</v>
      </c>
      <c r="C31" s="73"/>
      <c r="D31" s="37">
        <v>457.4894098065144</v>
      </c>
      <c r="E31" s="37">
        <v>33489.20596675576</v>
      </c>
      <c r="F31" s="37">
        <v>1042.9132971408808</v>
      </c>
      <c r="G31" s="37">
        <v>724.4456177571758</v>
      </c>
      <c r="H31" s="37">
        <v>778.9598482077784</v>
      </c>
      <c r="I31" s="37">
        <v>5.097706264900471</v>
      </c>
      <c r="J31" s="37">
        <v>5440.888154066988</v>
      </c>
      <c r="K31" s="74"/>
      <c r="L31" s="37">
        <f t="shared" si="0"/>
        <v>41939.00000000001</v>
      </c>
      <c r="M31" s="75"/>
    </row>
    <row r="32" spans="1:13" ht="13.5">
      <c r="A32" s="71" t="s">
        <v>29</v>
      </c>
      <c r="B32" s="72" t="s">
        <v>62</v>
      </c>
      <c r="C32" s="73"/>
      <c r="D32" s="37">
        <v>2017.5905553304701</v>
      </c>
      <c r="E32" s="37">
        <v>47447.97321147646</v>
      </c>
      <c r="F32" s="37">
        <v>18089.19205541691</v>
      </c>
      <c r="G32" s="37">
        <v>20051.78542869798</v>
      </c>
      <c r="H32" s="37">
        <v>22838.99326869585</v>
      </c>
      <c r="I32" s="37">
        <v>89.29845030323241</v>
      </c>
      <c r="J32" s="37">
        <v>62373.167030079094</v>
      </c>
      <c r="K32" s="74"/>
      <c r="L32" s="37">
        <f t="shared" si="0"/>
        <v>172908</v>
      </c>
      <c r="M32" s="75"/>
    </row>
    <row r="33" spans="1:13" ht="13.5">
      <c r="A33" s="71" t="s">
        <v>30</v>
      </c>
      <c r="B33" s="72" t="s">
        <v>63</v>
      </c>
      <c r="C33" s="73"/>
      <c r="D33" s="37">
        <v>43795.619654516086</v>
      </c>
      <c r="E33" s="37">
        <v>151720.13474048144</v>
      </c>
      <c r="F33" s="37">
        <v>2597.9885092719437</v>
      </c>
      <c r="G33" s="37">
        <v>277.7173031205363</v>
      </c>
      <c r="H33" s="37">
        <v>326.96206727113105</v>
      </c>
      <c r="I33" s="37">
        <v>2.2605496264956595</v>
      </c>
      <c r="J33" s="37">
        <v>42073.31717571239</v>
      </c>
      <c r="K33" s="74"/>
      <c r="L33" s="37">
        <f t="shared" si="0"/>
        <v>240794</v>
      </c>
      <c r="M33" s="75"/>
    </row>
    <row r="34" spans="1:13" ht="13.5">
      <c r="A34" s="71" t="s">
        <v>31</v>
      </c>
      <c r="B34" s="72" t="s">
        <v>64</v>
      </c>
      <c r="C34" s="73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74"/>
      <c r="L34" s="37">
        <f t="shared" si="0"/>
        <v>0</v>
      </c>
      <c r="M34" s="75"/>
    </row>
    <row r="35" spans="1:13" ht="13.5">
      <c r="A35" s="71" t="s">
        <v>32</v>
      </c>
      <c r="B35" s="72" t="s">
        <v>65</v>
      </c>
      <c r="C35" s="73"/>
      <c r="D35" s="37">
        <v>169.8662942183454</v>
      </c>
      <c r="E35" s="37">
        <v>2895.299361442881</v>
      </c>
      <c r="F35" s="37">
        <v>581.7424106408461</v>
      </c>
      <c r="G35" s="37">
        <v>734.8627749844487</v>
      </c>
      <c r="H35" s="37">
        <v>820.5647832567399</v>
      </c>
      <c r="I35" s="37">
        <v>11.57111379387193</v>
      </c>
      <c r="J35" s="37">
        <v>7210.093261662866</v>
      </c>
      <c r="K35" s="74"/>
      <c r="L35" s="37">
        <f t="shared" si="0"/>
        <v>12424</v>
      </c>
      <c r="M35" s="75"/>
    </row>
    <row r="36" spans="1:13" ht="13.5">
      <c r="A36" s="42"/>
      <c r="B36" s="69" t="s">
        <v>100</v>
      </c>
      <c r="C36" s="76"/>
      <c r="D36" s="45">
        <f aca="true" t="shared" si="1" ref="D36:J36">SUM(D4:D35)</f>
        <v>73146.78090479829</v>
      </c>
      <c r="E36" s="45">
        <f t="shared" si="1"/>
        <v>1290418.1256666747</v>
      </c>
      <c r="F36" s="45">
        <f t="shared" si="1"/>
        <v>703737.4989553437</v>
      </c>
      <c r="G36" s="45">
        <f t="shared" si="1"/>
        <v>280127.2058234989</v>
      </c>
      <c r="H36" s="45">
        <f t="shared" si="1"/>
        <v>298954.3449312594</v>
      </c>
      <c r="I36" s="45">
        <f t="shared" si="1"/>
        <v>4631.282035183275</v>
      </c>
      <c r="J36" s="45">
        <f t="shared" si="1"/>
        <v>1627265.7616832412</v>
      </c>
      <c r="K36" s="77"/>
      <c r="L36" s="45">
        <f t="shared" si="0"/>
        <v>4278280.999999999</v>
      </c>
      <c r="M36" s="78"/>
    </row>
    <row r="38" ht="13.5">
      <c r="A38" s="79" t="s">
        <v>112</v>
      </c>
    </row>
    <row r="39" spans="1:13" ht="36">
      <c r="A39" s="66"/>
      <c r="B39" s="67"/>
      <c r="C39" s="67"/>
      <c r="D39" s="68" t="s">
        <v>95</v>
      </c>
      <c r="E39" s="68" t="s">
        <v>96</v>
      </c>
      <c r="F39" s="68" t="s">
        <v>97</v>
      </c>
      <c r="G39" s="68" t="s">
        <v>98</v>
      </c>
      <c r="H39" s="68" t="s">
        <v>99</v>
      </c>
      <c r="I39" s="68" t="s">
        <v>72</v>
      </c>
      <c r="J39" s="68" t="s">
        <v>75</v>
      </c>
      <c r="K39" s="66"/>
      <c r="L39" s="69" t="s">
        <v>104</v>
      </c>
      <c r="M39" s="70"/>
    </row>
    <row r="40" spans="1:13" ht="13.5">
      <c r="A40" s="71" t="s">
        <v>1</v>
      </c>
      <c r="B40" s="72" t="s">
        <v>34</v>
      </c>
      <c r="C40" s="73"/>
      <c r="D40" s="56">
        <f>D4/'取引額表'!AK$36</f>
        <v>0.010560632833847727</v>
      </c>
      <c r="E40" s="56">
        <f>E4/'取引額表'!AL$36</f>
        <v>0.011081159322345017</v>
      </c>
      <c r="F40" s="56">
        <f>F4/'取引額表'!AM$36</f>
        <v>0.0012007025294458126</v>
      </c>
      <c r="G40" s="56">
        <f>G4/'取引額表'!AN$36</f>
        <v>0.0012319977491585293</v>
      </c>
      <c r="H40" s="56">
        <f>H4/'取引額表'!AO$36</f>
        <v>0.002803050294807317</v>
      </c>
      <c r="I40" s="56">
        <f>I4/'取引額表'!AP$36</f>
        <v>0.2704712384796207</v>
      </c>
      <c r="J40" s="56">
        <f>J4/'取引額表'!AS$36</f>
        <v>0.051201771999822364</v>
      </c>
      <c r="K40" s="74"/>
      <c r="L40" s="56">
        <f>L4/'取引額表'!AT$36</f>
        <v>0.023974584038539668</v>
      </c>
      <c r="M40" s="75"/>
    </row>
    <row r="41" spans="1:13" ht="13.5">
      <c r="A41" s="71" t="s">
        <v>2</v>
      </c>
      <c r="B41" s="72" t="s">
        <v>35</v>
      </c>
      <c r="C41" s="73"/>
      <c r="D41" s="56">
        <f>D5/'取引額表'!AK$36</f>
        <v>0.00048275158505126743</v>
      </c>
      <c r="E41" s="56">
        <f>E5/'取引額表'!AL$36</f>
        <v>0.0008063432178558161</v>
      </c>
      <c r="F41" s="56">
        <f>F5/'取引額表'!AM$36</f>
        <v>0.0005624113631826518</v>
      </c>
      <c r="G41" s="56">
        <f>G5/'取引額表'!AN$36</f>
        <v>0.004028661120264026</v>
      </c>
      <c r="H41" s="56">
        <f>H5/'取引額表'!AO$36</f>
        <v>0.00188032228466534</v>
      </c>
      <c r="I41" s="56">
        <f>I5/'取引額表'!AP$36</f>
        <v>-0.0027034519834729376</v>
      </c>
      <c r="J41" s="56">
        <f>J5/'取引額表'!AS$36</f>
        <v>0.0013080544723575503</v>
      </c>
      <c r="K41" s="74"/>
      <c r="L41" s="56">
        <f>L5/'取引額表'!AT$36</f>
        <v>0.0012922560564900133</v>
      </c>
      <c r="M41" s="75"/>
    </row>
    <row r="42" spans="1:13" ht="13.5">
      <c r="A42" s="71" t="s">
        <v>3</v>
      </c>
      <c r="B42" s="72" t="s">
        <v>36</v>
      </c>
      <c r="C42" s="73"/>
      <c r="D42" s="56">
        <f>D6/'取引額表'!AK$36</f>
        <v>0.01060802672599287</v>
      </c>
      <c r="E42" s="56">
        <f>E6/'取引額表'!AL$36</f>
        <v>0.010452595498596754</v>
      </c>
      <c r="F42" s="56">
        <f>F6/'取引額表'!AM$36</f>
        <v>0.0009171012730198674</v>
      </c>
      <c r="G42" s="56">
        <f>G6/'取引額表'!AN$36</f>
        <v>2.804351052972434E-05</v>
      </c>
      <c r="H42" s="56">
        <f>H6/'取引額表'!AO$36</f>
        <v>4.0835593016174325E-05</v>
      </c>
      <c r="I42" s="56">
        <f>I6/'取引額表'!AP$36</f>
        <v>0.012746132323634973</v>
      </c>
      <c r="J42" s="56">
        <f>J6/'取引額表'!AS$36</f>
        <v>0.026960106420996183</v>
      </c>
      <c r="K42" s="74"/>
      <c r="L42" s="56">
        <f>L6/'取引額表'!AT$36</f>
        <v>0.013740855987623049</v>
      </c>
      <c r="M42" s="75"/>
    </row>
    <row r="43" spans="1:13" ht="13.5">
      <c r="A43" s="71" t="s">
        <v>4</v>
      </c>
      <c r="B43" s="72" t="s">
        <v>37</v>
      </c>
      <c r="C43" s="73"/>
      <c r="D43" s="56">
        <f>D7/'取引額表'!AK$36</f>
        <v>0.0004542979652218838</v>
      </c>
      <c r="E43" s="56">
        <f>E7/'取引額表'!AL$36</f>
        <v>0.000975033081151886</v>
      </c>
      <c r="F43" s="56">
        <f>F7/'取引額表'!AM$36</f>
        <v>0.00011598772780534324</v>
      </c>
      <c r="G43" s="56">
        <f>G7/'取引額表'!AN$36</f>
        <v>0.00010774791162220684</v>
      </c>
      <c r="H43" s="56">
        <f>H7/'取引額表'!AO$36</f>
        <v>0.00048101255393284</v>
      </c>
      <c r="I43" s="56">
        <f>I7/'取引額表'!AP$36</f>
        <v>-0.008727798660113672</v>
      </c>
      <c r="J43" s="56">
        <f>J7/'取引額表'!AS$36</f>
        <v>0.01921972539180709</v>
      </c>
      <c r="K43" s="74"/>
      <c r="L43" s="56">
        <f>L7/'取引額表'!AT$36</f>
        <v>0.007642114920541554</v>
      </c>
      <c r="M43" s="75"/>
    </row>
    <row r="44" spans="1:13" ht="13.5">
      <c r="A44" s="71" t="s">
        <v>5</v>
      </c>
      <c r="B44" s="72" t="s">
        <v>38</v>
      </c>
      <c r="C44" s="73"/>
      <c r="D44" s="56">
        <f>D8/'取引額表'!AK$36</f>
        <v>0.0017456855845318963</v>
      </c>
      <c r="E44" s="56">
        <f>E8/'取引額表'!AL$36</f>
        <v>0.0009395251136740619</v>
      </c>
      <c r="F44" s="56">
        <f>F8/'取引額表'!AM$36</f>
        <v>0.0006992863353982652</v>
      </c>
      <c r="G44" s="56">
        <f>G8/'取引額表'!AN$36</f>
        <v>0.004867234503973479</v>
      </c>
      <c r="H44" s="56">
        <f>H8/'取引額表'!AO$36</f>
        <v>0.0025564065565382805</v>
      </c>
      <c r="I44" s="56">
        <f>I8/'取引額表'!AP$36</f>
        <v>-0.020709147206006747</v>
      </c>
      <c r="J44" s="56">
        <f>J8/'取引額表'!AS$36</f>
        <v>0.012740547366301222</v>
      </c>
      <c r="K44" s="74"/>
      <c r="L44" s="56">
        <f>L8/'取引額表'!AT$36</f>
        <v>0.005803209634040675</v>
      </c>
      <c r="M44" s="75"/>
    </row>
    <row r="45" spans="1:13" ht="13.5">
      <c r="A45" s="71" t="s">
        <v>6</v>
      </c>
      <c r="B45" s="72" t="s">
        <v>39</v>
      </c>
      <c r="C45" s="73"/>
      <c r="D45" s="56">
        <f>D9/'取引額表'!AK$36</f>
        <v>0.0007350225698668572</v>
      </c>
      <c r="E45" s="56">
        <f>E9/'取引額表'!AL$36</f>
        <v>0.0006340747214841996</v>
      </c>
      <c r="F45" s="56">
        <f>F9/'取引額表'!AM$36</f>
        <v>0.001451800636003052</v>
      </c>
      <c r="G45" s="56">
        <f>G9/'取引額表'!AN$36</f>
        <v>0.00019579799202164554</v>
      </c>
      <c r="H45" s="56">
        <f>H9/'取引額表'!AO$36</f>
        <v>0.000140487313912655</v>
      </c>
      <c r="I45" s="56">
        <f>I9/'取引額表'!AP$36</f>
        <v>0.00503080405300934</v>
      </c>
      <c r="J45" s="56">
        <f>J9/'取引額表'!AS$36</f>
        <v>0.01448705058647724</v>
      </c>
      <c r="K45" s="74"/>
      <c r="L45" s="56">
        <f>L9/'取引額表'!AT$36</f>
        <v>0.005890229374481706</v>
      </c>
      <c r="M45" s="75"/>
    </row>
    <row r="46" spans="1:13" ht="13.5">
      <c r="A46" s="71" t="s">
        <v>7</v>
      </c>
      <c r="B46" s="72" t="s">
        <v>40</v>
      </c>
      <c r="C46" s="73"/>
      <c r="D46" s="56">
        <f>D10/'取引額表'!AK$36</f>
        <v>0.00025367264176458015</v>
      </c>
      <c r="E46" s="56">
        <f>E10/'取引額表'!AL$36</f>
        <v>0.0005172205595502746</v>
      </c>
      <c r="F46" s="56">
        <f>F10/'取引額表'!AM$36</f>
        <v>0.0001971345585651843</v>
      </c>
      <c r="G46" s="56">
        <f>G10/'取引額表'!AN$36</f>
        <v>0.00039069251289390095</v>
      </c>
      <c r="H46" s="56">
        <f>H10/'取引額表'!AO$36</f>
        <v>0.00021401562531820514</v>
      </c>
      <c r="I46" s="56">
        <f>I10/'取引額表'!AP$36</f>
        <v>0.00046217731957835404</v>
      </c>
      <c r="J46" s="56">
        <f>J10/'取引額表'!AS$36</f>
        <v>0.00031272338052527074</v>
      </c>
      <c r="K46" s="74"/>
      <c r="L46" s="56">
        <f>L10/'取引額表'!AT$36</f>
        <v>0.00035492176034479473</v>
      </c>
      <c r="M46" s="75"/>
    </row>
    <row r="47" spans="1:13" ht="13.5">
      <c r="A47" s="71" t="s">
        <v>8</v>
      </c>
      <c r="B47" s="72" t="s">
        <v>41</v>
      </c>
      <c r="C47" s="73"/>
      <c r="D47" s="56">
        <f>D11/'取引額表'!AK$36</f>
        <v>0.0006261830049054699</v>
      </c>
      <c r="E47" s="56">
        <f>E11/'取引額表'!AL$36</f>
        <v>0.0004461475016790848</v>
      </c>
      <c r="F47" s="56">
        <f>F11/'取引額表'!AM$36</f>
        <v>0.0003031465258475005</v>
      </c>
      <c r="G47" s="56">
        <f>G11/'取引額表'!AN$36</f>
        <v>0.01013773176045206</v>
      </c>
      <c r="H47" s="56">
        <f>H11/'取引額表'!AO$36</f>
        <v>0.0046998704329774465</v>
      </c>
      <c r="I47" s="56">
        <f>I11/'取引額表'!AP$36</f>
        <v>-0.002321453351008802</v>
      </c>
      <c r="J47" s="56">
        <f>J11/'取引額表'!AS$36</f>
        <v>0.01193613959224604</v>
      </c>
      <c r="K47" s="74"/>
      <c r="L47" s="56">
        <f>L11/'取引額表'!AT$36</f>
        <v>0.005906884488008256</v>
      </c>
      <c r="M47" s="75"/>
    </row>
    <row r="48" spans="1:13" ht="13.5">
      <c r="A48" s="71" t="s">
        <v>9</v>
      </c>
      <c r="B48" s="72" t="s">
        <v>42</v>
      </c>
      <c r="C48" s="73"/>
      <c r="D48" s="56">
        <f>D12/'取引額表'!AK$36</f>
        <v>2.146980152879822E-05</v>
      </c>
      <c r="E48" s="56">
        <f>E12/'取引額表'!AL$36</f>
        <v>2.3012405370471002E-05</v>
      </c>
      <c r="F48" s="56">
        <f>F12/'取引額表'!AM$36</f>
        <v>1.981565761569313E-05</v>
      </c>
      <c r="G48" s="56">
        <f>G12/'取引額表'!AN$36</f>
        <v>0.0006592621067848834</v>
      </c>
      <c r="H48" s="56">
        <f>H12/'取引額表'!AO$36</f>
        <v>0.00035179865433371683</v>
      </c>
      <c r="I48" s="56">
        <f>I12/'取引額表'!AP$36</f>
        <v>-0.000757908728062234</v>
      </c>
      <c r="J48" s="56">
        <f>J12/'取引額表'!AS$36</f>
        <v>0.003279073433574805</v>
      </c>
      <c r="K48" s="74"/>
      <c r="L48" s="56">
        <f>L12/'取引額表'!AT$36</f>
        <v>0.0013334419573812425</v>
      </c>
      <c r="M48" s="75"/>
    </row>
    <row r="49" spans="1:13" ht="13.5">
      <c r="A49" s="71" t="s">
        <v>10</v>
      </c>
      <c r="B49" s="72" t="s">
        <v>43</v>
      </c>
      <c r="C49" s="73"/>
      <c r="D49" s="56">
        <f>D13/'取引額表'!AK$36</f>
        <v>1.972101475727517E-05</v>
      </c>
      <c r="E49" s="56">
        <f>E13/'取引額表'!AL$36</f>
        <v>1.9181053132213057E-05</v>
      </c>
      <c r="F49" s="56">
        <f>F13/'取引額表'!AM$36</f>
        <v>1.521810745421442E-05</v>
      </c>
      <c r="G49" s="56">
        <f>G13/'取引額表'!AN$36</f>
        <v>0.00013652217055966628</v>
      </c>
      <c r="H49" s="56">
        <f>H13/'取引額表'!AO$36</f>
        <v>8.270689516099418E-05</v>
      </c>
      <c r="I49" s="56">
        <f>I13/'取引額表'!AP$36</f>
        <v>0.0011378333938671743</v>
      </c>
      <c r="J49" s="56">
        <f>J13/'取引額表'!AS$36</f>
        <v>0.0040207265016258</v>
      </c>
      <c r="K49" s="74"/>
      <c r="L49" s="56">
        <f>L13/'取引額表'!AT$36</f>
        <v>0.0015499584332263586</v>
      </c>
      <c r="M49" s="75"/>
    </row>
    <row r="50" spans="1:13" ht="13.5">
      <c r="A50" s="71" t="s">
        <v>11</v>
      </c>
      <c r="B50" s="72" t="s">
        <v>44</v>
      </c>
      <c r="C50" s="73"/>
      <c r="D50" s="56">
        <f>D14/'取引額表'!AK$36</f>
        <v>0.0004090837479891121</v>
      </c>
      <c r="E50" s="56">
        <f>E14/'取引額表'!AL$36</f>
        <v>0.0003543453118672104</v>
      </c>
      <c r="F50" s="56">
        <f>F14/'取引額表'!AM$36</f>
        <v>0.00028823774682266176</v>
      </c>
      <c r="G50" s="56">
        <f>G14/'取引額表'!AN$36</f>
        <v>0.005007376387030026</v>
      </c>
      <c r="H50" s="56">
        <f>H14/'取引額表'!AO$36</f>
        <v>0.0025773140763986355</v>
      </c>
      <c r="I50" s="56">
        <f>I14/'取引額表'!AP$36</f>
        <v>-0.006652856730079304</v>
      </c>
      <c r="J50" s="56">
        <f>J14/'取引額表'!AS$36</f>
        <v>0.011715711584852562</v>
      </c>
      <c r="K50" s="74"/>
      <c r="L50" s="56">
        <f>L14/'取引額表'!AT$36</f>
        <v>0.005199235827240766</v>
      </c>
      <c r="M50" s="75"/>
    </row>
    <row r="51" spans="1:13" ht="13.5">
      <c r="A51" s="71" t="s">
        <v>12</v>
      </c>
      <c r="B51" s="72" t="s">
        <v>45</v>
      </c>
      <c r="C51" s="73"/>
      <c r="D51" s="56">
        <f>D15/'取引額表'!AK$36</f>
        <v>3.260204054863755E-05</v>
      </c>
      <c r="E51" s="56">
        <f>E15/'取引額表'!AL$36</f>
        <v>4.027105023633859E-05</v>
      </c>
      <c r="F51" s="56">
        <f>F15/'取引額表'!AM$36</f>
        <v>3.8158877211876546E-05</v>
      </c>
      <c r="G51" s="56">
        <f>G15/'取引額表'!AN$36</f>
        <v>0.0008700266628427644</v>
      </c>
      <c r="H51" s="56">
        <f>H15/'取引額表'!AO$36</f>
        <v>0.00637797424858094</v>
      </c>
      <c r="I51" s="56">
        <f>I15/'取引額表'!AP$36</f>
        <v>0.000661787572149447</v>
      </c>
      <c r="J51" s="56">
        <f>J15/'取引額表'!AS$36</f>
        <v>0.036080056292583165</v>
      </c>
      <c r="K51" s="74"/>
      <c r="L51" s="56">
        <f>L15/'取引額表'!AT$36</f>
        <v>0.014478587140264076</v>
      </c>
      <c r="M51" s="75"/>
    </row>
    <row r="52" spans="1:13" ht="13.5">
      <c r="A52" s="71" t="s">
        <v>13</v>
      </c>
      <c r="B52" s="72" t="s">
        <v>101</v>
      </c>
      <c r="C52" s="73"/>
      <c r="D52" s="56">
        <f>D16/'取引額表'!AK$36</f>
        <v>0.0030160419057781635</v>
      </c>
      <c r="E52" s="56">
        <f>E16/'取引額表'!AL$36</f>
        <v>0.00129898093909204</v>
      </c>
      <c r="F52" s="56">
        <f>F16/'取引額表'!AM$36</f>
        <v>0.0002317129853363323</v>
      </c>
      <c r="G52" s="56">
        <f>G16/'取引額表'!AN$36</f>
        <v>0.003917024349495043</v>
      </c>
      <c r="H52" s="56">
        <f>H16/'取引額表'!AO$36</f>
        <v>0.009341228744431369</v>
      </c>
      <c r="I52" s="56">
        <f>I16/'取引額表'!AP$36</f>
        <v>0.031069951181710524</v>
      </c>
      <c r="J52" s="56">
        <f>J16/'取引額表'!AS$36</f>
        <v>0.11471235122407132</v>
      </c>
      <c r="K52" s="74"/>
      <c r="L52" s="56">
        <f>L16/'取引額表'!AT$36</f>
        <v>0.04529764818177159</v>
      </c>
      <c r="M52" s="75"/>
    </row>
    <row r="53" spans="1:13" ht="13.5">
      <c r="A53" s="71" t="s">
        <v>14</v>
      </c>
      <c r="B53" s="72" t="s">
        <v>102</v>
      </c>
      <c r="C53" s="73"/>
      <c r="D53" s="56">
        <f>D17/'取引額表'!AK$36</f>
        <v>4.781072423385312E-05</v>
      </c>
      <c r="E53" s="56">
        <f>E17/'取引額表'!AL$36</f>
        <v>0.0007110737160298076</v>
      </c>
      <c r="F53" s="56">
        <f>F17/'取引額表'!AM$36</f>
        <v>0.00039819367397082894</v>
      </c>
      <c r="G53" s="56">
        <f>G17/'取引額表'!AN$36</f>
        <v>0.00021259340556117285</v>
      </c>
      <c r="H53" s="56">
        <f>H17/'取引額表'!AO$36</f>
        <v>0.0004354334093267364</v>
      </c>
      <c r="I53" s="56">
        <f>I17/'取引額表'!AP$36</f>
        <v>-0.0006022898089638192</v>
      </c>
      <c r="J53" s="56">
        <f>J17/'取引額表'!AS$36</f>
        <v>0.010543009883140367</v>
      </c>
      <c r="K53" s="74"/>
      <c r="L53" s="56">
        <f>L17/'取引額表'!AT$36</f>
        <v>0.0043165148103337615</v>
      </c>
      <c r="M53" s="75"/>
    </row>
    <row r="54" spans="1:13" ht="13.5">
      <c r="A54" s="71" t="s">
        <v>15</v>
      </c>
      <c r="B54" s="72" t="s">
        <v>48</v>
      </c>
      <c r="C54" s="73"/>
      <c r="D54" s="56">
        <f>D18/'取引額表'!AK$36</f>
        <v>2.380702559302626E-05</v>
      </c>
      <c r="E54" s="56">
        <f>E18/'取引額表'!AL$36</f>
        <v>6.622510750087783E-05</v>
      </c>
      <c r="F54" s="56">
        <f>F18/'取引額表'!AM$36</f>
        <v>4.112310292853527E-05</v>
      </c>
      <c r="G54" s="56">
        <f>G18/'取引額表'!AN$36</f>
        <v>5.521468027004183E-05</v>
      </c>
      <c r="H54" s="56">
        <f>H18/'取引額表'!AO$36</f>
        <v>0.00017411616662778355</v>
      </c>
      <c r="I54" s="56">
        <f>I18/'取引額表'!AP$36</f>
        <v>-0.0009739051410658391</v>
      </c>
      <c r="J54" s="56">
        <f>J18/'取引額表'!AS$36</f>
        <v>0.009158554555555054</v>
      </c>
      <c r="K54" s="74"/>
      <c r="L54" s="56">
        <f>L18/'取引額表'!AT$36</f>
        <v>0.0035134542976583815</v>
      </c>
      <c r="M54" s="75"/>
    </row>
    <row r="55" spans="1:13" ht="13.5">
      <c r="A55" s="71" t="s">
        <v>16</v>
      </c>
      <c r="B55" s="72" t="s">
        <v>49</v>
      </c>
      <c r="C55" s="73"/>
      <c r="D55" s="56">
        <f>D19/'取引額表'!AK$36</f>
        <v>0.0026606632097337397</v>
      </c>
      <c r="E55" s="56">
        <f>E19/'取引額表'!AL$36</f>
        <v>0.002358703816671557</v>
      </c>
      <c r="F55" s="56">
        <f>F19/'取引額表'!AM$36</f>
        <v>0.0020645648752573667</v>
      </c>
      <c r="G55" s="56">
        <f>G19/'取引額表'!AN$36</f>
        <v>0.003039419711871033</v>
      </c>
      <c r="H55" s="56">
        <f>H19/'取引額表'!AO$36</f>
        <v>0.0053010444751107975</v>
      </c>
      <c r="I55" s="56">
        <f>I19/'取引額表'!AP$36</f>
        <v>-0.007665946756622523</v>
      </c>
      <c r="J55" s="56">
        <f>J19/'取引額表'!AS$36</f>
        <v>0.02694430076658924</v>
      </c>
      <c r="K55" s="74"/>
      <c r="L55" s="56">
        <f>L19/'取引額表'!AT$36</f>
        <v>0.012008982399676502</v>
      </c>
      <c r="M55" s="75"/>
    </row>
    <row r="56" spans="1:13" ht="13.5">
      <c r="A56" s="71" t="s">
        <v>17</v>
      </c>
      <c r="B56" s="72" t="s">
        <v>50</v>
      </c>
      <c r="C56" s="73"/>
      <c r="D56" s="56">
        <f>D20/'取引額表'!AK$36</f>
        <v>0.0026695218469206007</v>
      </c>
      <c r="E56" s="56">
        <f>E20/'取引額表'!AL$36</f>
        <v>0.005524620214490074</v>
      </c>
      <c r="F56" s="56">
        <f>F20/'取引額表'!AM$36</f>
        <v>0.005553550674982181</v>
      </c>
      <c r="G56" s="56">
        <f>G20/'取引額表'!AN$36</f>
        <v>0.4060670453008618</v>
      </c>
      <c r="H56" s="56">
        <f>H20/'取引額表'!AO$36</f>
        <v>0.18565587002117467</v>
      </c>
      <c r="I56" s="56">
        <f>I20/'取引額表'!AP$36</f>
        <v>0.0016964041678025528</v>
      </c>
      <c r="J56" s="56">
        <f>J20/'取引額表'!AS$36</f>
        <v>0.0028389333209045257</v>
      </c>
      <c r="K56" s="74"/>
      <c r="L56" s="56">
        <f>L20/'取引額表'!AT$36</f>
        <v>0.05165241320329606</v>
      </c>
      <c r="M56" s="75"/>
    </row>
    <row r="57" spans="1:13" ht="13.5">
      <c r="A57" s="71" t="s">
        <v>18</v>
      </c>
      <c r="B57" s="72" t="s">
        <v>51</v>
      </c>
      <c r="C57" s="73"/>
      <c r="D57" s="56">
        <f>D21/'取引額表'!AK$36</f>
        <v>0.005904402897233524</v>
      </c>
      <c r="E57" s="56">
        <f>E21/'取引額表'!AL$36</f>
        <v>0.009990196650289577</v>
      </c>
      <c r="F57" s="56">
        <f>F21/'取引額表'!AM$36</f>
        <v>0.006801045404605851</v>
      </c>
      <c r="G57" s="56">
        <f>G21/'取引額表'!AN$36</f>
        <v>0.0025653481705839843</v>
      </c>
      <c r="H57" s="56">
        <f>H21/'取引額表'!AO$36</f>
        <v>0.0017778730966070528</v>
      </c>
      <c r="I57" s="56">
        <f>I21/'取引額表'!AP$36</f>
        <v>0.0016434821968965066</v>
      </c>
      <c r="J57" s="56">
        <f>J21/'取引額表'!AS$36</f>
        <v>0.006654920142563845</v>
      </c>
      <c r="K57" s="74"/>
      <c r="L57" s="56">
        <f>L21/'取引額表'!AT$36</f>
        <v>0.00682872565529157</v>
      </c>
      <c r="M57" s="75"/>
    </row>
    <row r="58" spans="1:13" ht="13.5">
      <c r="A58" s="71" t="s">
        <v>19</v>
      </c>
      <c r="B58" s="72" t="s">
        <v>52</v>
      </c>
      <c r="C58" s="73"/>
      <c r="D58" s="56">
        <f>D22/'取引額表'!AK$36</f>
        <v>0.012117115757083559</v>
      </c>
      <c r="E58" s="56">
        <f>E22/'取引額表'!AL$36</f>
        <v>0.01041631050968326</v>
      </c>
      <c r="F58" s="56">
        <f>F22/'取引額表'!AM$36</f>
        <v>0.017058442314504232</v>
      </c>
      <c r="G58" s="56">
        <f>G22/'取引額表'!AN$36</f>
        <v>0.002321081394276712</v>
      </c>
      <c r="H58" s="56">
        <f>H22/'取引額表'!AO$36</f>
        <v>0.001394059175094997</v>
      </c>
      <c r="I58" s="56">
        <f>I22/'取引額表'!AP$36</f>
        <v>0.0008720367077174892</v>
      </c>
      <c r="J58" s="56">
        <f>J22/'取引額表'!AS$36</f>
        <v>0.0032480327988671158</v>
      </c>
      <c r="K58" s="74"/>
      <c r="L58" s="56">
        <f>L22/'取引額表'!AT$36</f>
        <v>0.006874559494841368</v>
      </c>
      <c r="M58" s="75"/>
    </row>
    <row r="59" spans="1:13" ht="13.5">
      <c r="A59" s="71" t="s">
        <v>20</v>
      </c>
      <c r="B59" s="72" t="s">
        <v>53</v>
      </c>
      <c r="C59" s="73"/>
      <c r="D59" s="56">
        <f>D23/'取引額表'!AK$36</f>
        <v>0.04740398449316956</v>
      </c>
      <c r="E59" s="56">
        <f>E23/'取引額表'!AL$36</f>
        <v>0.06023225092875785</v>
      </c>
      <c r="F59" s="56">
        <f>F23/'取引額表'!AM$36</f>
        <v>0.010525187218686557</v>
      </c>
      <c r="G59" s="56">
        <f>G23/'取引額表'!AN$36</f>
        <v>0.02292964931196086</v>
      </c>
      <c r="H59" s="56">
        <f>H23/'取引額表'!AO$36</f>
        <v>0.04335416245881571</v>
      </c>
      <c r="I59" s="56">
        <f>I23/'取引額表'!AP$36</f>
        <v>0.033096901401952684</v>
      </c>
      <c r="J59" s="56">
        <f>J23/'取引額表'!AS$36</f>
        <v>0.06870138701860093</v>
      </c>
      <c r="K59" s="74"/>
      <c r="L59" s="56">
        <f>L23/'取引額表'!AT$36</f>
        <v>0.05318649117943897</v>
      </c>
      <c r="M59" s="75"/>
    </row>
    <row r="60" spans="1:13" ht="13.5">
      <c r="A60" s="71" t="s">
        <v>21</v>
      </c>
      <c r="B60" s="72" t="s">
        <v>54</v>
      </c>
      <c r="C60" s="73"/>
      <c r="D60" s="56">
        <f>D24/'取引額表'!AK$36</f>
        <v>0.017216881022066366</v>
      </c>
      <c r="E60" s="56">
        <f>E24/'取引額表'!AL$36</f>
        <v>0.04945956803902497</v>
      </c>
      <c r="F60" s="56">
        <f>F24/'取引額表'!AM$36</f>
        <v>0.008544594543330938</v>
      </c>
      <c r="G60" s="56">
        <f>G24/'取引額表'!AN$36</f>
        <v>0.01285384810611265</v>
      </c>
      <c r="H60" s="56">
        <f>H24/'取引額表'!AO$36</f>
        <v>0.008902127593175557</v>
      </c>
      <c r="I60" s="56">
        <f>I24/'取引額表'!AP$36</f>
        <v>0.015838593695258914</v>
      </c>
      <c r="J60" s="56">
        <f>J24/'取引額表'!AS$36</f>
        <v>0.018734532277948645</v>
      </c>
      <c r="K60" s="74"/>
      <c r="L60" s="56">
        <f>L24/'取引額表'!AT$36</f>
        <v>0.0254242244623852</v>
      </c>
      <c r="M60" s="75"/>
    </row>
    <row r="61" spans="1:13" ht="13.5">
      <c r="A61" s="71" t="s">
        <v>22</v>
      </c>
      <c r="B61" s="72" t="s">
        <v>55</v>
      </c>
      <c r="C61" s="73"/>
      <c r="D61" s="56">
        <f>D25/'取引額表'!AK$36</f>
        <v>0.007105609122230527</v>
      </c>
      <c r="E61" s="56">
        <f>E25/'取引額表'!AL$36</f>
        <v>0.19708211803970752</v>
      </c>
      <c r="F61" s="56">
        <f>F25/'取引額表'!AM$36</f>
        <v>0.0038978029183181647</v>
      </c>
      <c r="G61" s="56">
        <f>G25/'取引額表'!AN$36</f>
        <v>0.0031233967703751158</v>
      </c>
      <c r="H61" s="56">
        <f>H25/'取引額表'!AO$36</f>
        <v>0.0024049338711832065</v>
      </c>
      <c r="I61" s="56">
        <f>I25/'取引額表'!AP$36</f>
        <v>0.0013189890536447527</v>
      </c>
      <c r="J61" s="56">
        <f>J25/'取引額表'!AS$36</f>
        <v>0.004424587777031208</v>
      </c>
      <c r="K61" s="74"/>
      <c r="L61" s="56">
        <f>L25/'取引額表'!AT$36</f>
        <v>0.06303211635236484</v>
      </c>
      <c r="M61" s="75"/>
    </row>
    <row r="62" spans="1:13" ht="13.5">
      <c r="A62" s="71" t="s">
        <v>23</v>
      </c>
      <c r="B62" s="72" t="s">
        <v>56</v>
      </c>
      <c r="C62" s="73"/>
      <c r="D62" s="56">
        <f>D26/'取引額表'!AK$36</f>
        <v>0.016287884704486458</v>
      </c>
      <c r="E62" s="56">
        <f>E26/'取引額表'!AL$36</f>
        <v>0.01872548953055124</v>
      </c>
      <c r="F62" s="56">
        <f>F26/'取引額表'!AM$36</f>
        <v>0.00926614413450293</v>
      </c>
      <c r="G62" s="56">
        <f>G26/'取引額表'!AN$36</f>
        <v>0.016507976879255763</v>
      </c>
      <c r="H62" s="56">
        <f>H26/'取引額表'!AO$36</f>
        <v>0.010924657907808881</v>
      </c>
      <c r="I62" s="56">
        <f>I26/'取引額表'!AP$36</f>
        <v>0.013259678736379513</v>
      </c>
      <c r="J62" s="56">
        <f>J26/'取引額表'!AS$36</f>
        <v>0.021862495324442996</v>
      </c>
      <c r="K62" s="74"/>
      <c r="L62" s="56">
        <f>L26/'取引額表'!AT$36</f>
        <v>0.017738212343401585</v>
      </c>
      <c r="M62" s="75"/>
    </row>
    <row r="63" spans="1:13" ht="13.5">
      <c r="A63" s="71" t="s">
        <v>24</v>
      </c>
      <c r="B63" s="72" t="s">
        <v>57</v>
      </c>
      <c r="C63" s="73"/>
      <c r="D63" s="56">
        <f>D27/'取引額表'!AK$36</f>
        <v>0.01460292584036728</v>
      </c>
      <c r="E63" s="56">
        <f>E27/'取引額表'!AL$36</f>
        <v>0.023374642489969007</v>
      </c>
      <c r="F63" s="56">
        <f>F27/'取引額表'!AM$36</f>
        <v>0.008706459879642966</v>
      </c>
      <c r="G63" s="56">
        <f>G27/'取引額表'!AN$36</f>
        <v>0.009056713488572938</v>
      </c>
      <c r="H63" s="56">
        <f>H27/'取引額表'!AO$36</f>
        <v>0.005619174127102198</v>
      </c>
      <c r="I63" s="56">
        <f>I27/'取引額表'!AP$36</f>
        <v>0.002243179311570015</v>
      </c>
      <c r="J63" s="56">
        <f>J27/'取引額表'!AS$36</f>
        <v>0.007052201574711321</v>
      </c>
      <c r="K63" s="74"/>
      <c r="L63" s="56">
        <f>L27/'取引額表'!AT$36</f>
        <v>0.012333563449333404</v>
      </c>
      <c r="M63" s="75"/>
    </row>
    <row r="64" spans="1:13" ht="13.5">
      <c r="A64" s="71" t="s">
        <v>25</v>
      </c>
      <c r="B64" s="72" t="s">
        <v>58</v>
      </c>
      <c r="C64" s="73"/>
      <c r="D64" s="56">
        <f>D28/'取引額表'!AK$36</f>
        <v>0.00045092067661514054</v>
      </c>
      <c r="E64" s="56">
        <f>E28/'取引額表'!AL$36</f>
        <v>0.0024627258181456418</v>
      </c>
      <c r="F64" s="56">
        <f>F28/'取引額表'!AM$36</f>
        <v>0.3228967227538077</v>
      </c>
      <c r="G64" s="56">
        <f>G28/'取引額表'!AN$36</f>
        <v>0.0005968429441240627</v>
      </c>
      <c r="H64" s="56">
        <f>H28/'取引額表'!AO$36</f>
        <v>0.00036759832057848006</v>
      </c>
      <c r="I64" s="56">
        <f>I28/'取引額表'!AP$36</f>
        <v>0.0003621611782437679</v>
      </c>
      <c r="J64" s="56">
        <f>J28/'取引額表'!AS$36</f>
        <v>0.0010046285621375995</v>
      </c>
      <c r="K64" s="74"/>
      <c r="L64" s="56">
        <f>L28/'取引額表'!AT$36</f>
        <v>0.03722521160709063</v>
      </c>
      <c r="M64" s="75"/>
    </row>
    <row r="65" spans="1:13" ht="13.5">
      <c r="A65" s="71" t="s">
        <v>26</v>
      </c>
      <c r="B65" s="72" t="s">
        <v>59</v>
      </c>
      <c r="C65" s="73"/>
      <c r="D65" s="56">
        <f>D29/'取引額表'!AK$36</f>
        <v>0.001668121537206947</v>
      </c>
      <c r="E65" s="56">
        <f>E29/'取引額表'!AL$36</f>
        <v>0.014397980663220813</v>
      </c>
      <c r="F65" s="56">
        <f>F29/'取引額表'!AM$36</f>
        <v>0.19684254558858752</v>
      </c>
      <c r="G65" s="56">
        <f>G29/'取引額表'!AN$36</f>
        <v>0.0028645205906780986</v>
      </c>
      <c r="H65" s="56">
        <f>H29/'取引額表'!AO$36</f>
        <v>0.0029135653183769124</v>
      </c>
      <c r="I65" s="56">
        <f>I29/'取引額表'!AP$36</f>
        <v>0.005848050118714732</v>
      </c>
      <c r="J65" s="56">
        <f>J29/'取引額表'!AS$36</f>
        <v>0.026103503310799</v>
      </c>
      <c r="K65" s="74"/>
      <c r="L65" s="56">
        <f>L29/'取引額表'!AT$36</f>
        <v>0.036800699876274455</v>
      </c>
      <c r="M65" s="75"/>
    </row>
    <row r="66" spans="1:13" ht="13.5">
      <c r="A66" s="71" t="s">
        <v>27</v>
      </c>
      <c r="B66" s="72" t="s">
        <v>60</v>
      </c>
      <c r="C66" s="73"/>
      <c r="D66" s="56">
        <f>D30/'取引額表'!AK$36</f>
        <v>0.016469115838399936</v>
      </c>
      <c r="E66" s="56">
        <f>E30/'取引額表'!AL$36</f>
        <v>0.02278209561616849</v>
      </c>
      <c r="F66" s="56">
        <f>F30/'取引額表'!AM$36</f>
        <v>0.19047197233196275</v>
      </c>
      <c r="G66" s="56">
        <f>G30/'取引額表'!AN$36</f>
        <v>2.196995092408496E-06</v>
      </c>
      <c r="H66" s="56">
        <f>H30/'取引額表'!AO$36</f>
        <v>2.006770107790026E-06</v>
      </c>
      <c r="I66" s="56">
        <f>I30/'取引額表'!AP$36</f>
        <v>2.6762347400728856E-06</v>
      </c>
      <c r="J66" s="56">
        <f>J30/'取引額表'!AS$36</f>
        <v>6.4277196573308756E-06</v>
      </c>
      <c r="K66" s="74"/>
      <c r="L66" s="56">
        <f>L30/'取引額表'!AT$36</f>
        <v>0.028535632066077166</v>
      </c>
      <c r="M66" s="75"/>
    </row>
    <row r="67" spans="1:13" ht="13.5">
      <c r="A67" s="71" t="s">
        <v>28</v>
      </c>
      <c r="B67" s="72" t="s">
        <v>61</v>
      </c>
      <c r="C67" s="73"/>
      <c r="D67" s="56">
        <f>D31/'取引額表'!AK$36</f>
        <v>0.0029737421254559153</v>
      </c>
      <c r="E67" s="56">
        <f>E31/'取引額表'!AL$36</f>
        <v>0.014133036837819773</v>
      </c>
      <c r="F67" s="56">
        <f>F31/'取引額表'!AM$36</f>
        <v>0.001207721370849784</v>
      </c>
      <c r="G67" s="56">
        <f>G31/'取引額表'!AN$36</f>
        <v>0.0014407509924072505</v>
      </c>
      <c r="H67" s="56">
        <f>H31/'取引額表'!AO$36</f>
        <v>0.0008544861719764311</v>
      </c>
      <c r="I67" s="56">
        <f>I31/'取引額表'!AP$36</f>
        <v>0.0003906887082235186</v>
      </c>
      <c r="J67" s="56">
        <f>J31/'取引額表'!AS$36</f>
        <v>0.0018563666578868675</v>
      </c>
      <c r="K67" s="74"/>
      <c r="L67" s="56">
        <f>L31/'取引額表'!AT$36</f>
        <v>0.005414719427828423</v>
      </c>
      <c r="M67" s="75"/>
    </row>
    <row r="68" spans="1:13" ht="13.5">
      <c r="A68" s="71" t="s">
        <v>29</v>
      </c>
      <c r="B68" s="72" t="s">
        <v>62</v>
      </c>
      <c r="C68" s="73"/>
      <c r="D68" s="56">
        <f>D32/'取引額表'!AK$36</f>
        <v>0.013114607459100968</v>
      </c>
      <c r="E68" s="56">
        <f>E32/'取引額表'!AL$36</f>
        <v>0.020023883335524927</v>
      </c>
      <c r="F68" s="56">
        <f>F32/'取引額表'!AM$36</f>
        <v>0.02094776611500236</v>
      </c>
      <c r="G68" s="56">
        <f>G32/'取引額表'!AN$36</f>
        <v>0.03987825869576488</v>
      </c>
      <c r="H68" s="56">
        <f>H32/'取引額表'!AO$36</f>
        <v>0.02505341446656675</v>
      </c>
      <c r="I68" s="56">
        <f>I32/'取引額表'!AP$36</f>
        <v>0.006843841991357481</v>
      </c>
      <c r="J68" s="56">
        <f>J32/'取引額表'!AS$36</f>
        <v>0.021280986549024678</v>
      </c>
      <c r="K68" s="74"/>
      <c r="L68" s="56">
        <f>L32/'取引額表'!AT$36</f>
        <v>0.02232404937711812</v>
      </c>
      <c r="M68" s="75"/>
    </row>
    <row r="69" spans="1:13" ht="13.5">
      <c r="A69" s="71" t="s">
        <v>30</v>
      </c>
      <c r="B69" s="72" t="s">
        <v>63</v>
      </c>
      <c r="C69" s="73"/>
      <c r="D69" s="56">
        <f>D33/'取引額表'!AK$36</f>
        <v>0.28467736364030916</v>
      </c>
      <c r="E69" s="56">
        <f>E33/'取引額表'!AL$36</f>
        <v>0.06402857850540813</v>
      </c>
      <c r="F69" s="56">
        <f>F33/'取引額表'!AM$36</f>
        <v>0.003008539878119948</v>
      </c>
      <c r="G69" s="56">
        <f>G33/'取引額表'!AN$36</f>
        <v>0.0005523140319604958</v>
      </c>
      <c r="H69" s="56">
        <f>H33/'取引額表'!AO$36</f>
        <v>0.0003586636280250052</v>
      </c>
      <c r="I69" s="56">
        <f>I33/'取引額表'!AP$36</f>
        <v>0.00017324874513302113</v>
      </c>
      <c r="J69" s="56">
        <f>J33/'取引額表'!AS$36</f>
        <v>0.014354917980313577</v>
      </c>
      <c r="K69" s="74"/>
      <c r="L69" s="56">
        <f>L33/'取引額表'!AT$36</f>
        <v>0.031088770593111832</v>
      </c>
      <c r="M69" s="75"/>
    </row>
    <row r="70" spans="1:13" ht="13.5">
      <c r="A70" s="71" t="s">
        <v>31</v>
      </c>
      <c r="B70" s="72" t="s">
        <v>64</v>
      </c>
      <c r="C70" s="73"/>
      <c r="D70" s="56">
        <f>D34/'取引額表'!AK$36</f>
        <v>0</v>
      </c>
      <c r="E70" s="56">
        <f>E34/'取引額表'!AL$36</f>
        <v>0</v>
      </c>
      <c r="F70" s="56">
        <f>F34/'取引額表'!AM$36</f>
        <v>0</v>
      </c>
      <c r="G70" s="56">
        <f>G34/'取引額表'!AN$36</f>
        <v>0</v>
      </c>
      <c r="H70" s="56">
        <f>H34/'取引額表'!AO$36</f>
        <v>0</v>
      </c>
      <c r="I70" s="56">
        <f>I34/'取引額表'!AP$36</f>
        <v>0</v>
      </c>
      <c r="J70" s="56">
        <f>J34/'取引額表'!AS$36</f>
        <v>0</v>
      </c>
      <c r="K70" s="74"/>
      <c r="L70" s="56">
        <f>L34/'取引額表'!AT$36</f>
        <v>0</v>
      </c>
      <c r="M70" s="75"/>
    </row>
    <row r="71" spans="1:13" ht="13.5">
      <c r="A71" s="71" t="s">
        <v>32</v>
      </c>
      <c r="B71" s="72" t="s">
        <v>65</v>
      </c>
      <c r="C71" s="73"/>
      <c r="D71" s="56">
        <f>D35/'取引額表'!AK$36</f>
        <v>0.0011041535475669701</v>
      </c>
      <c r="E71" s="56">
        <f>E35/'取引額表'!AL$36</f>
        <v>0.001221867504783731</v>
      </c>
      <c r="F71" s="56">
        <f>F35/'取引額表'!AM$36</f>
        <v>0.0006736732033110831</v>
      </c>
      <c r="G71" s="56">
        <f>G35/'取引額表'!AN$36</f>
        <v>0.0014614682543319221</v>
      </c>
      <c r="H71" s="56">
        <f>H35/'取引額表'!AO$36</f>
        <v>0.0009001250348358073</v>
      </c>
      <c r="I71" s="56">
        <f>I35/'取引額表'!AP$36</f>
        <v>0.000886811296280804</v>
      </c>
      <c r="J71" s="56">
        <f>J35/'取引額表'!AS$36</f>
        <v>0.0024599985061631775</v>
      </c>
      <c r="K71" s="74"/>
      <c r="L71" s="56">
        <f>L35/'取引額表'!AT$36</f>
        <v>0.0016040552748358406</v>
      </c>
      <c r="M71" s="75"/>
    </row>
    <row r="72" spans="1:13" ht="13.5">
      <c r="A72" s="42"/>
      <c r="B72" s="69" t="s">
        <v>100</v>
      </c>
      <c r="C72" s="76"/>
      <c r="D72" s="59">
        <f>D36/'取引額表'!AK$36</f>
        <v>0.47546382288955813</v>
      </c>
      <c r="E72" s="59">
        <f>E36/'取引額表'!AL$36</f>
        <v>0.5445792570997826</v>
      </c>
      <c r="F72" s="59">
        <f>F36/'取引額表'!AM$36</f>
        <v>0.81494676430608</v>
      </c>
      <c r="G72" s="59">
        <f>G36/'取引額表'!AN$36</f>
        <v>0.5571067584616892</v>
      </c>
      <c r="H72" s="59">
        <f>H36/'取引額表'!AO$36</f>
        <v>0.32794033528656863</v>
      </c>
      <c r="I72" s="59">
        <f>I36/'取引額表'!AP$36</f>
        <v>0.35494190950209037</v>
      </c>
      <c r="J72" s="59">
        <f>J36/'取引額表'!AS$36</f>
        <v>0.5552038229735782</v>
      </c>
      <c r="K72" s="77"/>
      <c r="L72" s="59">
        <f>L36/'取引額表'!AT$36</f>
        <v>0.5523663236703118</v>
      </c>
      <c r="M72" s="78"/>
    </row>
    <row r="74" ht="13.5">
      <c r="A74" s="79" t="s">
        <v>113</v>
      </c>
    </row>
    <row r="75" spans="1:13" ht="36">
      <c r="A75" s="66"/>
      <c r="B75" s="67"/>
      <c r="C75" s="67"/>
      <c r="D75" s="68" t="s">
        <v>95</v>
      </c>
      <c r="E75" s="68" t="s">
        <v>96</v>
      </c>
      <c r="F75" s="68" t="s">
        <v>97</v>
      </c>
      <c r="G75" s="68" t="s">
        <v>98</v>
      </c>
      <c r="H75" s="68" t="s">
        <v>99</v>
      </c>
      <c r="I75" s="68" t="s">
        <v>72</v>
      </c>
      <c r="J75" s="68" t="s">
        <v>75</v>
      </c>
      <c r="K75" s="66"/>
      <c r="L75" s="69" t="s">
        <v>100</v>
      </c>
      <c r="M75" s="70"/>
    </row>
    <row r="76" spans="1:13" ht="13.5">
      <c r="A76" s="71" t="s">
        <v>1</v>
      </c>
      <c r="B76" s="72" t="s">
        <v>34</v>
      </c>
      <c r="C76" s="73"/>
      <c r="D76" s="56">
        <f aca="true" t="shared" si="2" ref="D76:J85">D4/$L4</f>
        <v>0.008749323810706096</v>
      </c>
      <c r="E76" s="56">
        <f t="shared" si="2"/>
        <v>0.1414038925440502</v>
      </c>
      <c r="F76" s="56">
        <f t="shared" si="2"/>
        <v>0.005583720681949565</v>
      </c>
      <c r="G76" s="56">
        <f t="shared" si="2"/>
        <v>0.0033360579250621336</v>
      </c>
      <c r="H76" s="56">
        <f t="shared" si="2"/>
        <v>0.013760928232502686</v>
      </c>
      <c r="I76" s="56">
        <f t="shared" si="2"/>
        <v>0.019005173726827713</v>
      </c>
      <c r="J76" s="56">
        <f t="shared" si="2"/>
        <v>0.8081609030789016</v>
      </c>
      <c r="K76" s="74"/>
      <c r="L76" s="56">
        <f aca="true" t="shared" si="3" ref="L76:L108">L4/$L4</f>
        <v>1</v>
      </c>
      <c r="M76" s="75"/>
    </row>
    <row r="77" spans="1:13" ht="13.5">
      <c r="A77" s="71" t="s">
        <v>2</v>
      </c>
      <c r="B77" s="72" t="s">
        <v>35</v>
      </c>
      <c r="C77" s="73"/>
      <c r="D77" s="56">
        <f t="shared" si="2"/>
        <v>0.007420117104510155</v>
      </c>
      <c r="E77" s="56">
        <f t="shared" si="2"/>
        <v>0.19089678213521716</v>
      </c>
      <c r="F77" s="56">
        <f t="shared" si="2"/>
        <v>0.04852268795484273</v>
      </c>
      <c r="G77" s="56">
        <f t="shared" si="2"/>
        <v>0.20238900267726642</v>
      </c>
      <c r="H77" s="56">
        <f t="shared" si="2"/>
        <v>0.1712583033837886</v>
      </c>
      <c r="I77" s="56">
        <f t="shared" si="2"/>
        <v>-0.0035242922849790083</v>
      </c>
      <c r="J77" s="56">
        <f t="shared" si="2"/>
        <v>0.3830373990293541</v>
      </c>
      <c r="K77" s="74"/>
      <c r="L77" s="56">
        <f t="shared" si="3"/>
        <v>1</v>
      </c>
      <c r="M77" s="75"/>
    </row>
    <row r="78" spans="1:13" ht="13.5">
      <c r="A78" s="71" t="s">
        <v>3</v>
      </c>
      <c r="B78" s="72" t="s">
        <v>36</v>
      </c>
      <c r="C78" s="73"/>
      <c r="D78" s="56">
        <f t="shared" si="2"/>
        <v>0.015334034799178055</v>
      </c>
      <c r="E78" s="56">
        <f t="shared" si="2"/>
        <v>0.2327220868851658</v>
      </c>
      <c r="F78" s="56">
        <f t="shared" si="2"/>
        <v>0.007441197796642149</v>
      </c>
      <c r="G78" s="56">
        <f t="shared" si="2"/>
        <v>0.0001324931238218199</v>
      </c>
      <c r="H78" s="56">
        <f t="shared" si="2"/>
        <v>0.00034977841001109417</v>
      </c>
      <c r="I78" s="56">
        <f t="shared" si="2"/>
        <v>0.0015626671041341492</v>
      </c>
      <c r="J78" s="56">
        <f t="shared" si="2"/>
        <v>0.742457741881047</v>
      </c>
      <c r="K78" s="74"/>
      <c r="L78" s="56">
        <f t="shared" si="3"/>
        <v>1</v>
      </c>
      <c r="M78" s="75"/>
    </row>
    <row r="79" spans="1:13" ht="13.5">
      <c r="A79" s="71" t="s">
        <v>4</v>
      </c>
      <c r="B79" s="72" t="s">
        <v>37</v>
      </c>
      <c r="C79" s="73"/>
      <c r="D79" s="56">
        <f t="shared" si="2"/>
        <v>0.0011807633232016734</v>
      </c>
      <c r="E79" s="56">
        <f t="shared" si="2"/>
        <v>0.039033099002753674</v>
      </c>
      <c r="F79" s="56">
        <f t="shared" si="2"/>
        <v>0.001692145942686734</v>
      </c>
      <c r="G79" s="56">
        <f t="shared" si="2"/>
        <v>0.0009153138764581801</v>
      </c>
      <c r="H79" s="56">
        <f t="shared" si="2"/>
        <v>0.0074081670577591865</v>
      </c>
      <c r="I79" s="56">
        <f t="shared" si="2"/>
        <v>-0.0019239464938447257</v>
      </c>
      <c r="J79" s="56">
        <f t="shared" si="2"/>
        <v>0.9516944572909852</v>
      </c>
      <c r="K79" s="74"/>
      <c r="L79" s="56">
        <f t="shared" si="3"/>
        <v>1</v>
      </c>
      <c r="M79" s="75"/>
    </row>
    <row r="80" spans="1:13" ht="13.5">
      <c r="A80" s="71" t="s">
        <v>5</v>
      </c>
      <c r="B80" s="72" t="s">
        <v>38</v>
      </c>
      <c r="C80" s="73"/>
      <c r="D80" s="56">
        <f t="shared" si="2"/>
        <v>0.005974937870008467</v>
      </c>
      <c r="E80" s="56">
        <f t="shared" si="2"/>
        <v>0.04952989196590579</v>
      </c>
      <c r="F80" s="56">
        <f t="shared" si="2"/>
        <v>0.013434642776033354</v>
      </c>
      <c r="G80" s="56">
        <f t="shared" si="2"/>
        <v>0.05444885622186671</v>
      </c>
      <c r="H80" s="56">
        <f t="shared" si="2"/>
        <v>0.051847710550391016</v>
      </c>
      <c r="I80" s="56">
        <f t="shared" si="2"/>
        <v>-0.006011679112396014</v>
      </c>
      <c r="J80" s="56">
        <f t="shared" si="2"/>
        <v>0.8307756397281906</v>
      </c>
      <c r="K80" s="74"/>
      <c r="L80" s="56">
        <f t="shared" si="3"/>
        <v>1</v>
      </c>
      <c r="M80" s="75"/>
    </row>
    <row r="81" spans="1:13" ht="13.5">
      <c r="A81" s="71" t="s">
        <v>6</v>
      </c>
      <c r="B81" s="72" t="s">
        <v>39</v>
      </c>
      <c r="C81" s="73"/>
      <c r="D81" s="56">
        <f t="shared" si="2"/>
        <v>0.002478586585770613</v>
      </c>
      <c r="E81" s="56">
        <f t="shared" si="2"/>
        <v>0.032933317340594306</v>
      </c>
      <c r="F81" s="56">
        <f t="shared" si="2"/>
        <v>0.027479834676533327</v>
      </c>
      <c r="G81" s="56">
        <f t="shared" si="2"/>
        <v>0.0021579966976082573</v>
      </c>
      <c r="H81" s="56">
        <f t="shared" si="2"/>
        <v>0.002807196554525081</v>
      </c>
      <c r="I81" s="56">
        <f t="shared" si="2"/>
        <v>0.0014388218684771791</v>
      </c>
      <c r="J81" s="56">
        <f t="shared" si="2"/>
        <v>0.9307042462764912</v>
      </c>
      <c r="K81" s="74"/>
      <c r="L81" s="56">
        <f t="shared" si="3"/>
        <v>1</v>
      </c>
      <c r="M81" s="75"/>
    </row>
    <row r="82" spans="1:13" ht="13.5">
      <c r="A82" s="71" t="s">
        <v>7</v>
      </c>
      <c r="B82" s="72" t="s">
        <v>40</v>
      </c>
      <c r="C82" s="73"/>
      <c r="D82" s="56">
        <f t="shared" si="2"/>
        <v>0.01419634784539406</v>
      </c>
      <c r="E82" s="56">
        <f t="shared" si="2"/>
        <v>0.44583114007747676</v>
      </c>
      <c r="F82" s="56">
        <f t="shared" si="2"/>
        <v>0.061925493792019635</v>
      </c>
      <c r="G82" s="56">
        <f t="shared" si="2"/>
        <v>0.07146233641174084</v>
      </c>
      <c r="H82" s="56">
        <f t="shared" si="2"/>
        <v>0.07097097571028718</v>
      </c>
      <c r="I82" s="56">
        <f t="shared" si="2"/>
        <v>0.002193703043236944</v>
      </c>
      <c r="J82" s="56">
        <f t="shared" si="2"/>
        <v>0.3334200031198447</v>
      </c>
      <c r="K82" s="74"/>
      <c r="L82" s="56">
        <f t="shared" si="3"/>
        <v>1</v>
      </c>
      <c r="M82" s="75"/>
    </row>
    <row r="83" spans="1:13" ht="13.5">
      <c r="A83" s="71" t="s">
        <v>8</v>
      </c>
      <c r="B83" s="72" t="s">
        <v>41</v>
      </c>
      <c r="C83" s="73"/>
      <c r="D83" s="56">
        <f t="shared" si="2"/>
        <v>0.00210561238057468</v>
      </c>
      <c r="E83" s="56">
        <f t="shared" si="2"/>
        <v>0.02310719523958399</v>
      </c>
      <c r="F83" s="56">
        <f t="shared" si="2"/>
        <v>0.005721810335015601</v>
      </c>
      <c r="G83" s="56">
        <f t="shared" si="2"/>
        <v>0.1114184383390375</v>
      </c>
      <c r="H83" s="56">
        <f t="shared" si="2"/>
        <v>0.09364731448815183</v>
      </c>
      <c r="I83" s="56">
        <f t="shared" si="2"/>
        <v>-0.0006620690984669808</v>
      </c>
      <c r="J83" s="56">
        <f t="shared" si="2"/>
        <v>0.7646616983161033</v>
      </c>
      <c r="K83" s="74"/>
      <c r="L83" s="56">
        <f t="shared" si="3"/>
        <v>1</v>
      </c>
      <c r="M83" s="75"/>
    </row>
    <row r="84" spans="1:13" ht="13.5">
      <c r="A84" s="71" t="s">
        <v>9</v>
      </c>
      <c r="B84" s="72" t="s">
        <v>42</v>
      </c>
      <c r="C84" s="73"/>
      <c r="D84" s="56">
        <f t="shared" si="2"/>
        <v>0.00031980816001112564</v>
      </c>
      <c r="E84" s="56">
        <f t="shared" si="2"/>
        <v>0.00527977172553269</v>
      </c>
      <c r="F84" s="56">
        <f t="shared" si="2"/>
        <v>0.0016568138406410167</v>
      </c>
      <c r="G84" s="56">
        <f t="shared" si="2"/>
        <v>0.03209657909025069</v>
      </c>
      <c r="H84" s="56">
        <f t="shared" si="2"/>
        <v>0.03105188563850391</v>
      </c>
      <c r="I84" s="56">
        <f t="shared" si="2"/>
        <v>-0.0009575128857238608</v>
      </c>
      <c r="J84" s="56">
        <f t="shared" si="2"/>
        <v>0.9305526544307844</v>
      </c>
      <c r="K84" s="74"/>
      <c r="L84" s="56">
        <f t="shared" si="3"/>
        <v>1</v>
      </c>
      <c r="M84" s="75"/>
    </row>
    <row r="85" spans="1:13" ht="13.5">
      <c r="A85" s="71" t="s">
        <v>10</v>
      </c>
      <c r="B85" s="72" t="s">
        <v>43</v>
      </c>
      <c r="C85" s="73"/>
      <c r="D85" s="56">
        <f t="shared" si="2"/>
        <v>0.00025272303817605016</v>
      </c>
      <c r="E85" s="56">
        <f t="shared" si="2"/>
        <v>0.003785991577629732</v>
      </c>
      <c r="F85" s="56">
        <f t="shared" si="2"/>
        <v>0.0010946617305120704</v>
      </c>
      <c r="G85" s="56">
        <f t="shared" si="2"/>
        <v>0.00571818079230855</v>
      </c>
      <c r="H85" s="56">
        <f t="shared" si="2"/>
        <v>0.006280432995543871</v>
      </c>
      <c r="I85" s="56">
        <f t="shared" si="2"/>
        <v>0.0012366888898941175</v>
      </c>
      <c r="J85" s="56">
        <f t="shared" si="2"/>
        <v>0.9816313209759356</v>
      </c>
      <c r="K85" s="74"/>
      <c r="L85" s="56">
        <f t="shared" si="3"/>
        <v>1</v>
      </c>
      <c r="M85" s="75"/>
    </row>
    <row r="86" spans="1:13" ht="13.5">
      <c r="A86" s="71" t="s">
        <v>11</v>
      </c>
      <c r="B86" s="72" t="s">
        <v>44</v>
      </c>
      <c r="C86" s="73"/>
      <c r="D86" s="56">
        <f aca="true" t="shared" si="4" ref="D86:J95">D14/$L14</f>
        <v>0.0015628177561929225</v>
      </c>
      <c r="E86" s="56">
        <f t="shared" si="4"/>
        <v>0.020850401447625382</v>
      </c>
      <c r="F86" s="56">
        <f t="shared" si="4"/>
        <v>0.0061808852102246785</v>
      </c>
      <c r="G86" s="56">
        <f t="shared" si="4"/>
        <v>0.06252381504366461</v>
      </c>
      <c r="H86" s="56">
        <f t="shared" si="4"/>
        <v>0.058343939404368356</v>
      </c>
      <c r="I86" s="56">
        <f t="shared" si="4"/>
        <v>-0.002155611487809158</v>
      </c>
      <c r="J86" s="56">
        <f t="shared" si="4"/>
        <v>0.8526937526257331</v>
      </c>
      <c r="K86" s="74"/>
      <c r="L86" s="56">
        <f t="shared" si="3"/>
        <v>1</v>
      </c>
      <c r="M86" s="75"/>
    </row>
    <row r="87" spans="1:13" ht="13.5">
      <c r="A87" s="71" t="s">
        <v>12</v>
      </c>
      <c r="B87" s="72" t="s">
        <v>45</v>
      </c>
      <c r="C87" s="73"/>
      <c r="D87" s="56">
        <f t="shared" si="4"/>
        <v>4.472539926275656E-05</v>
      </c>
      <c r="E87" s="56">
        <f t="shared" si="4"/>
        <v>0.0008509303582731765</v>
      </c>
      <c r="F87" s="56">
        <f t="shared" si="4"/>
        <v>0.0002938385307002679</v>
      </c>
      <c r="G87" s="56">
        <f t="shared" si="4"/>
        <v>0.0039010465012565576</v>
      </c>
      <c r="H87" s="56">
        <f t="shared" si="4"/>
        <v>0.051847103321657956</v>
      </c>
      <c r="I87" s="56">
        <f t="shared" si="4"/>
        <v>7.700062636127395E-05</v>
      </c>
      <c r="J87" s="56">
        <f t="shared" si="4"/>
        <v>0.942985355262488</v>
      </c>
      <c r="K87" s="74"/>
      <c r="L87" s="56">
        <f t="shared" si="3"/>
        <v>1</v>
      </c>
      <c r="M87" s="75"/>
    </row>
    <row r="88" spans="1:13" ht="13.5">
      <c r="A88" s="71" t="s">
        <v>13</v>
      </c>
      <c r="B88" s="72" t="s">
        <v>101</v>
      </c>
      <c r="C88" s="73"/>
      <c r="D88" s="56">
        <f t="shared" si="4"/>
        <v>0.0013225050660562298</v>
      </c>
      <c r="E88" s="56">
        <f t="shared" si="4"/>
        <v>0.008773126077359607</v>
      </c>
      <c r="F88" s="56">
        <f t="shared" si="4"/>
        <v>0.0005703140341270289</v>
      </c>
      <c r="G88" s="56">
        <f t="shared" si="4"/>
        <v>0.005613779706068016</v>
      </c>
      <c r="H88" s="56">
        <f t="shared" si="4"/>
        <v>0.024271480782701773</v>
      </c>
      <c r="I88" s="56">
        <f t="shared" si="4"/>
        <v>0.001155491490646803</v>
      </c>
      <c r="J88" s="56">
        <f t="shared" si="4"/>
        <v>0.9582933028430406</v>
      </c>
      <c r="K88" s="74"/>
      <c r="L88" s="56">
        <f t="shared" si="3"/>
        <v>1</v>
      </c>
      <c r="M88" s="75"/>
    </row>
    <row r="89" spans="1:13" ht="13.5">
      <c r="A89" s="71" t="s">
        <v>14</v>
      </c>
      <c r="B89" s="72" t="s">
        <v>102</v>
      </c>
      <c r="C89" s="73"/>
      <c r="D89" s="56">
        <f t="shared" si="4"/>
        <v>0.0002200025498252824</v>
      </c>
      <c r="E89" s="56">
        <f t="shared" si="4"/>
        <v>0.05039745862528147</v>
      </c>
      <c r="F89" s="56">
        <f t="shared" si="4"/>
        <v>0.010284909186534913</v>
      </c>
      <c r="G89" s="56">
        <f t="shared" si="4"/>
        <v>0.0031973582733017306</v>
      </c>
      <c r="H89" s="56">
        <f t="shared" si="4"/>
        <v>0.011872889694109559</v>
      </c>
      <c r="I89" s="56">
        <f t="shared" si="4"/>
        <v>-0.000235057500893127</v>
      </c>
      <c r="J89" s="56">
        <f t="shared" si="4"/>
        <v>0.9242624391718403</v>
      </c>
      <c r="K89" s="74"/>
      <c r="L89" s="56">
        <f t="shared" si="3"/>
        <v>1</v>
      </c>
      <c r="M89" s="75"/>
    </row>
    <row r="90" spans="1:13" ht="13.5">
      <c r="A90" s="71" t="s">
        <v>15</v>
      </c>
      <c r="B90" s="72" t="s">
        <v>48</v>
      </c>
      <c r="C90" s="73"/>
      <c r="D90" s="56">
        <f t="shared" si="4"/>
        <v>0.00013458803653797593</v>
      </c>
      <c r="E90" s="56">
        <f t="shared" si="4"/>
        <v>0.005766543995728055</v>
      </c>
      <c r="F90" s="56">
        <f t="shared" si="4"/>
        <v>0.0013049410964135334</v>
      </c>
      <c r="G90" s="56">
        <f t="shared" si="4"/>
        <v>0.0010202227467307457</v>
      </c>
      <c r="H90" s="56">
        <f t="shared" si="4"/>
        <v>0.005832741222646787</v>
      </c>
      <c r="I90" s="56">
        <f t="shared" si="4"/>
        <v>-0.00046696484329647843</v>
      </c>
      <c r="J90" s="56">
        <f t="shared" si="4"/>
        <v>0.9864079277452394</v>
      </c>
      <c r="K90" s="74"/>
      <c r="L90" s="56">
        <f t="shared" si="3"/>
        <v>1</v>
      </c>
      <c r="M90" s="75"/>
    </row>
    <row r="91" spans="1:13" ht="13.5">
      <c r="A91" s="71" t="s">
        <v>16</v>
      </c>
      <c r="B91" s="72" t="s">
        <v>49</v>
      </c>
      <c r="C91" s="73"/>
      <c r="D91" s="56">
        <f t="shared" si="4"/>
        <v>0.004400675276571998</v>
      </c>
      <c r="E91" s="56">
        <f t="shared" si="4"/>
        <v>0.060088926873014877</v>
      </c>
      <c r="F91" s="56">
        <f t="shared" si="4"/>
        <v>0.019167332049476384</v>
      </c>
      <c r="G91" s="56">
        <f t="shared" si="4"/>
        <v>0.01643081919519161</v>
      </c>
      <c r="H91" s="56">
        <f t="shared" si="4"/>
        <v>0.05195449885011617</v>
      </c>
      <c r="I91" s="56">
        <f t="shared" si="4"/>
        <v>-0.0010753786879438654</v>
      </c>
      <c r="J91" s="56">
        <f t="shared" si="4"/>
        <v>0.8490331264435728</v>
      </c>
      <c r="K91" s="74"/>
      <c r="L91" s="56">
        <f t="shared" si="3"/>
        <v>1</v>
      </c>
      <c r="M91" s="75"/>
    </row>
    <row r="92" spans="1:13" ht="13.5">
      <c r="A92" s="71" t="s">
        <v>17</v>
      </c>
      <c r="B92" s="72" t="s">
        <v>50</v>
      </c>
      <c r="C92" s="73"/>
      <c r="D92" s="56">
        <f t="shared" si="4"/>
        <v>0.0010265461772548247</v>
      </c>
      <c r="E92" s="56">
        <f t="shared" si="4"/>
        <v>0.03272194106744378</v>
      </c>
      <c r="F92" s="56">
        <f t="shared" si="4"/>
        <v>0.011987247243018702</v>
      </c>
      <c r="G92" s="56">
        <f t="shared" si="4"/>
        <v>0.5103661688002405</v>
      </c>
      <c r="H92" s="56">
        <f t="shared" si="4"/>
        <v>0.4230444375110746</v>
      </c>
      <c r="I92" s="56">
        <f t="shared" si="4"/>
        <v>5.532743660808741E-05</v>
      </c>
      <c r="J92" s="56">
        <f t="shared" si="4"/>
        <v>0.020798331764359433</v>
      </c>
      <c r="K92" s="74"/>
      <c r="L92" s="56">
        <f t="shared" si="3"/>
        <v>1</v>
      </c>
      <c r="M92" s="75"/>
    </row>
    <row r="93" spans="1:13" ht="13.5">
      <c r="A93" s="71" t="s">
        <v>18</v>
      </c>
      <c r="B93" s="72" t="s">
        <v>51</v>
      </c>
      <c r="C93" s="73"/>
      <c r="D93" s="56">
        <f t="shared" si="4"/>
        <v>0.017174019302321694</v>
      </c>
      <c r="E93" s="56">
        <f t="shared" si="4"/>
        <v>0.4475706696116545</v>
      </c>
      <c r="F93" s="56">
        <f t="shared" si="4"/>
        <v>0.11103895079696972</v>
      </c>
      <c r="G93" s="56">
        <f t="shared" si="4"/>
        <v>0.024388292788449673</v>
      </c>
      <c r="H93" s="56">
        <f t="shared" si="4"/>
        <v>0.03064283997928094</v>
      </c>
      <c r="I93" s="56">
        <f t="shared" si="4"/>
        <v>0.0004054405419656579</v>
      </c>
      <c r="J93" s="56">
        <f t="shared" si="4"/>
        <v>0.36877978697935787</v>
      </c>
      <c r="K93" s="74"/>
      <c r="L93" s="56">
        <f t="shared" si="3"/>
        <v>1</v>
      </c>
      <c r="M93" s="75"/>
    </row>
    <row r="94" spans="1:13" ht="13.5">
      <c r="A94" s="71" t="s">
        <v>19</v>
      </c>
      <c r="B94" s="72" t="s">
        <v>52</v>
      </c>
      <c r="C94" s="73"/>
      <c r="D94" s="56">
        <f t="shared" si="4"/>
        <v>0.035009830586654515</v>
      </c>
      <c r="E94" s="56">
        <f t="shared" si="4"/>
        <v>0.4635496840724122</v>
      </c>
      <c r="F94" s="56">
        <f t="shared" si="4"/>
        <v>0.27665201441201887</v>
      </c>
      <c r="G94" s="56">
        <f t="shared" si="4"/>
        <v>0.021918975173293543</v>
      </c>
      <c r="H94" s="56">
        <f t="shared" si="4"/>
        <v>0.023867352904005948</v>
      </c>
      <c r="I94" s="56">
        <f t="shared" si="4"/>
        <v>0.00021369370398335652</v>
      </c>
      <c r="J94" s="56">
        <f t="shared" si="4"/>
        <v>0.1787884491476316</v>
      </c>
      <c r="K94" s="74"/>
      <c r="L94" s="56">
        <f t="shared" si="3"/>
        <v>1</v>
      </c>
      <c r="M94" s="75"/>
    </row>
    <row r="95" spans="1:13" ht="13.5">
      <c r="A95" s="71" t="s">
        <v>20</v>
      </c>
      <c r="B95" s="72" t="s">
        <v>53</v>
      </c>
      <c r="C95" s="73"/>
      <c r="D95" s="56">
        <f t="shared" si="4"/>
        <v>0.017703092340029185</v>
      </c>
      <c r="E95" s="56">
        <f t="shared" si="4"/>
        <v>0.34646151489870297</v>
      </c>
      <c r="F95" s="56">
        <f t="shared" si="4"/>
        <v>0.02206316587842221</v>
      </c>
      <c r="G95" s="56">
        <f t="shared" si="4"/>
        <v>0.027987932766645185</v>
      </c>
      <c r="H95" s="56">
        <f t="shared" si="4"/>
        <v>0.09593948461437193</v>
      </c>
      <c r="I95" s="56">
        <f t="shared" si="4"/>
        <v>0.0010483054200706365</v>
      </c>
      <c r="J95" s="56">
        <f t="shared" si="4"/>
        <v>0.48879650408175784</v>
      </c>
      <c r="K95" s="74"/>
      <c r="L95" s="56">
        <f t="shared" si="3"/>
        <v>1</v>
      </c>
      <c r="M95" s="75"/>
    </row>
    <row r="96" spans="1:13" ht="13.5">
      <c r="A96" s="71" t="s">
        <v>21</v>
      </c>
      <c r="B96" s="72" t="s">
        <v>54</v>
      </c>
      <c r="C96" s="73"/>
      <c r="D96" s="56">
        <f aca="true" t="shared" si="5" ref="D96:J105">D24/$L24</f>
        <v>0.013450622725359313</v>
      </c>
      <c r="E96" s="56">
        <f t="shared" si="5"/>
        <v>0.5951546779334977</v>
      </c>
      <c r="F96" s="56">
        <f t="shared" si="5"/>
        <v>0.037469947606941466</v>
      </c>
      <c r="G96" s="56">
        <f t="shared" si="5"/>
        <v>0.03282163403390257</v>
      </c>
      <c r="H96" s="56">
        <f t="shared" si="5"/>
        <v>0.041211082365782845</v>
      </c>
      <c r="I96" s="56">
        <f t="shared" si="5"/>
        <v>0.0010494717171223762</v>
      </c>
      <c r="J96" s="56">
        <f t="shared" si="5"/>
        <v>0.27884256361739357</v>
      </c>
      <c r="K96" s="74"/>
      <c r="L96" s="56">
        <f t="shared" si="3"/>
        <v>1</v>
      </c>
      <c r="M96" s="75"/>
    </row>
    <row r="97" spans="1:13" ht="13.5">
      <c r="A97" s="71" t="s">
        <v>22</v>
      </c>
      <c r="B97" s="72" t="s">
        <v>55</v>
      </c>
      <c r="C97" s="73"/>
      <c r="D97" s="56">
        <f t="shared" si="5"/>
        <v>0.0022391080508704533</v>
      </c>
      <c r="E97" s="56">
        <f t="shared" si="5"/>
        <v>0.956560797696944</v>
      </c>
      <c r="F97" s="56">
        <f t="shared" si="5"/>
        <v>0.006894413510004225</v>
      </c>
      <c r="G97" s="56">
        <f t="shared" si="5"/>
        <v>0.003216918194667156</v>
      </c>
      <c r="H97" s="56">
        <f t="shared" si="5"/>
        <v>0.004490649614153559</v>
      </c>
      <c r="I97" s="56">
        <f t="shared" si="5"/>
        <v>3.525178699190454E-05</v>
      </c>
      <c r="J97" s="56">
        <f t="shared" si="5"/>
        <v>0.026562861146368636</v>
      </c>
      <c r="K97" s="74"/>
      <c r="L97" s="56">
        <f t="shared" si="3"/>
        <v>1</v>
      </c>
      <c r="M97" s="75"/>
    </row>
    <row r="98" spans="1:13" ht="13.5">
      <c r="A98" s="71" t="s">
        <v>23</v>
      </c>
      <c r="B98" s="72" t="s">
        <v>56</v>
      </c>
      <c r="C98" s="73"/>
      <c r="D98" s="56">
        <f t="shared" si="5"/>
        <v>0.018238556555417902</v>
      </c>
      <c r="E98" s="56">
        <f t="shared" si="5"/>
        <v>0.3229613688244239</v>
      </c>
      <c r="F98" s="56">
        <f t="shared" si="5"/>
        <v>0.05824096233046599</v>
      </c>
      <c r="G98" s="56">
        <f t="shared" si="5"/>
        <v>0.060416943673159994</v>
      </c>
      <c r="H98" s="56">
        <f t="shared" si="5"/>
        <v>0.07248796661052537</v>
      </c>
      <c r="I98" s="56">
        <f t="shared" si="5"/>
        <v>0.0012592877752387738</v>
      </c>
      <c r="J98" s="56">
        <f t="shared" si="5"/>
        <v>0.4663949142307682</v>
      </c>
      <c r="K98" s="74"/>
      <c r="L98" s="56">
        <f t="shared" si="3"/>
        <v>1</v>
      </c>
      <c r="M98" s="75"/>
    </row>
    <row r="99" spans="1:13" ht="13.5">
      <c r="A99" s="71" t="s">
        <v>24</v>
      </c>
      <c r="B99" s="72" t="s">
        <v>57</v>
      </c>
      <c r="C99" s="73"/>
      <c r="D99" s="56">
        <f t="shared" si="5"/>
        <v>0.023517271585918507</v>
      </c>
      <c r="E99" s="56">
        <f t="shared" si="5"/>
        <v>0.5798072631093854</v>
      </c>
      <c r="F99" s="56">
        <f t="shared" si="5"/>
        <v>0.07870319646121689</v>
      </c>
      <c r="G99" s="56">
        <f t="shared" si="5"/>
        <v>0.04767127920496281</v>
      </c>
      <c r="H99" s="56">
        <f t="shared" si="5"/>
        <v>0.05362309023904916</v>
      </c>
      <c r="I99" s="56">
        <f t="shared" si="5"/>
        <v>0.00030639188151500665</v>
      </c>
      <c r="J99" s="56">
        <f t="shared" si="5"/>
        <v>0.2163715075179523</v>
      </c>
      <c r="K99" s="74"/>
      <c r="L99" s="56">
        <f t="shared" si="3"/>
        <v>1</v>
      </c>
      <c r="M99" s="75"/>
    </row>
    <row r="100" spans="1:13" ht="13.5">
      <c r="A100" s="71" t="s">
        <v>25</v>
      </c>
      <c r="B100" s="72" t="s">
        <v>58</v>
      </c>
      <c r="C100" s="73"/>
      <c r="D100" s="56">
        <f t="shared" si="5"/>
        <v>0.00024060165041464983</v>
      </c>
      <c r="E100" s="56">
        <f t="shared" si="5"/>
        <v>0.020239796180594512</v>
      </c>
      <c r="F100" s="56">
        <f t="shared" si="5"/>
        <v>0.9670875725258743</v>
      </c>
      <c r="G100" s="56">
        <f t="shared" si="5"/>
        <v>0.0010408727481996992</v>
      </c>
      <c r="H100" s="56">
        <f t="shared" si="5"/>
        <v>0.0011622626020788816</v>
      </c>
      <c r="I100" s="56">
        <f t="shared" si="5"/>
        <v>1.6389532065512236E-05</v>
      </c>
      <c r="J100" s="56">
        <f t="shared" si="5"/>
        <v>0.01021250476077248</v>
      </c>
      <c r="K100" s="74"/>
      <c r="L100" s="56">
        <f t="shared" si="3"/>
        <v>1</v>
      </c>
      <c r="M100" s="75"/>
    </row>
    <row r="101" spans="1:13" ht="13.5">
      <c r="A101" s="71" t="s">
        <v>26</v>
      </c>
      <c r="B101" s="72" t="s">
        <v>59</v>
      </c>
      <c r="C101" s="73"/>
      <c r="D101" s="56">
        <f t="shared" si="5"/>
        <v>0.0009003414375375948</v>
      </c>
      <c r="E101" s="56">
        <f t="shared" si="5"/>
        <v>0.11969410297741498</v>
      </c>
      <c r="F101" s="56">
        <f t="shared" si="5"/>
        <v>0.5963513888907597</v>
      </c>
      <c r="G101" s="56">
        <f t="shared" si="5"/>
        <v>0.00505324807833324</v>
      </c>
      <c r="H101" s="56">
        <f t="shared" si="5"/>
        <v>0.009318298128356918</v>
      </c>
      <c r="I101" s="56">
        <f t="shared" si="5"/>
        <v>0.00026770522198673783</v>
      </c>
      <c r="J101" s="56">
        <f t="shared" si="5"/>
        <v>0.26841491526561073</v>
      </c>
      <c r="K101" s="74"/>
      <c r="L101" s="56">
        <f t="shared" si="3"/>
        <v>1</v>
      </c>
      <c r="M101" s="75"/>
    </row>
    <row r="102" spans="1:13" ht="13.5">
      <c r="A102" s="71" t="s">
        <v>27</v>
      </c>
      <c r="B102" s="72" t="s">
        <v>60</v>
      </c>
      <c r="C102" s="73"/>
      <c r="D102" s="56">
        <f t="shared" si="5"/>
        <v>0.011463531135001793</v>
      </c>
      <c r="E102" s="56">
        <f t="shared" si="5"/>
        <v>0.24424935198833017</v>
      </c>
      <c r="F102" s="56">
        <f t="shared" si="5"/>
        <v>0.7441884455345398</v>
      </c>
      <c r="G102" s="56">
        <f t="shared" si="5"/>
        <v>4.998231180759581E-06</v>
      </c>
      <c r="H102" s="56">
        <f t="shared" si="5"/>
        <v>8.277097043705207E-06</v>
      </c>
      <c r="I102" s="56">
        <f t="shared" si="5"/>
        <v>1.5799325346902758E-07</v>
      </c>
      <c r="J102" s="56">
        <f t="shared" si="5"/>
        <v>8.523802065043915E-05</v>
      </c>
      <c r="K102" s="74"/>
      <c r="L102" s="56">
        <f t="shared" si="3"/>
        <v>1</v>
      </c>
      <c r="M102" s="75"/>
    </row>
    <row r="103" spans="1:13" ht="13.5">
      <c r="A103" s="71" t="s">
        <v>28</v>
      </c>
      <c r="B103" s="72" t="s">
        <v>61</v>
      </c>
      <c r="C103" s="73"/>
      <c r="D103" s="56">
        <f t="shared" si="5"/>
        <v>0.010908448217804772</v>
      </c>
      <c r="E103" s="56">
        <f t="shared" si="5"/>
        <v>0.7985218046867059</v>
      </c>
      <c r="F103" s="56">
        <f t="shared" si="5"/>
        <v>0.024867385897157316</v>
      </c>
      <c r="G103" s="56">
        <f t="shared" si="5"/>
        <v>0.017273793313077938</v>
      </c>
      <c r="H103" s="56">
        <f t="shared" si="5"/>
        <v>0.018573639052141877</v>
      </c>
      <c r="I103" s="56">
        <f t="shared" si="5"/>
        <v>0.00012155049631370491</v>
      </c>
      <c r="J103" s="56">
        <f t="shared" si="5"/>
        <v>0.12973337833679838</v>
      </c>
      <c r="K103" s="74"/>
      <c r="L103" s="56">
        <f t="shared" si="3"/>
        <v>1</v>
      </c>
      <c r="M103" s="75"/>
    </row>
    <row r="104" spans="1:13" ht="13.5">
      <c r="A104" s="71" t="s">
        <v>29</v>
      </c>
      <c r="B104" s="72" t="s">
        <v>62</v>
      </c>
      <c r="C104" s="73"/>
      <c r="D104" s="56">
        <f t="shared" si="5"/>
        <v>0.011668578407768698</v>
      </c>
      <c r="E104" s="56">
        <f t="shared" si="5"/>
        <v>0.2744116710127725</v>
      </c>
      <c r="F104" s="56">
        <f t="shared" si="5"/>
        <v>0.10461743849571395</v>
      </c>
      <c r="G104" s="56">
        <f t="shared" si="5"/>
        <v>0.11596794496898916</v>
      </c>
      <c r="H104" s="56">
        <f t="shared" si="5"/>
        <v>0.13208754521882068</v>
      </c>
      <c r="I104" s="56">
        <f t="shared" si="5"/>
        <v>0.0005164506575938211</v>
      </c>
      <c r="J104" s="56">
        <f t="shared" si="5"/>
        <v>0.3607303712383412</v>
      </c>
      <c r="K104" s="74"/>
      <c r="L104" s="56">
        <f t="shared" si="3"/>
        <v>1</v>
      </c>
      <c r="M104" s="75"/>
    </row>
    <row r="105" spans="1:13" ht="13.5">
      <c r="A105" s="71" t="s">
        <v>30</v>
      </c>
      <c r="B105" s="72" t="s">
        <v>63</v>
      </c>
      <c r="C105" s="73"/>
      <c r="D105" s="56">
        <f t="shared" si="5"/>
        <v>0.18188002879854184</v>
      </c>
      <c r="E105" s="56">
        <f t="shared" si="5"/>
        <v>0.6300827044713798</v>
      </c>
      <c r="F105" s="56">
        <f t="shared" si="5"/>
        <v>0.01078925766120395</v>
      </c>
      <c r="G105" s="56">
        <f t="shared" si="5"/>
        <v>0.0011533397971732532</v>
      </c>
      <c r="H105" s="56">
        <f t="shared" si="5"/>
        <v>0.001357849727448072</v>
      </c>
      <c r="I105" s="56">
        <f t="shared" si="5"/>
        <v>9.387898479595254E-06</v>
      </c>
      <c r="J105" s="56">
        <f t="shared" si="5"/>
        <v>0.17472743164577353</v>
      </c>
      <c r="K105" s="74"/>
      <c r="L105" s="56">
        <f t="shared" si="3"/>
        <v>1</v>
      </c>
      <c r="M105" s="75"/>
    </row>
    <row r="106" spans="1:13" ht="13.5">
      <c r="A106" s="71" t="s">
        <v>31</v>
      </c>
      <c r="B106" s="72" t="s">
        <v>64</v>
      </c>
      <c r="C106" s="73"/>
      <c r="D106" s="56" t="e">
        <f aca="true" t="shared" si="6" ref="D106:J108">D34/$L34</f>
        <v>#DIV/0!</v>
      </c>
      <c r="E106" s="56" t="e">
        <f t="shared" si="6"/>
        <v>#DIV/0!</v>
      </c>
      <c r="F106" s="56" t="e">
        <f t="shared" si="6"/>
        <v>#DIV/0!</v>
      </c>
      <c r="G106" s="56" t="e">
        <f t="shared" si="6"/>
        <v>#DIV/0!</v>
      </c>
      <c r="H106" s="56" t="e">
        <f t="shared" si="6"/>
        <v>#DIV/0!</v>
      </c>
      <c r="I106" s="56" t="e">
        <f t="shared" si="6"/>
        <v>#DIV/0!</v>
      </c>
      <c r="J106" s="56" t="e">
        <f t="shared" si="6"/>
        <v>#DIV/0!</v>
      </c>
      <c r="K106" s="74"/>
      <c r="L106" s="56" t="e">
        <f t="shared" si="3"/>
        <v>#DIV/0!</v>
      </c>
      <c r="M106" s="75"/>
    </row>
    <row r="107" spans="1:13" ht="13.5">
      <c r="A107" s="71" t="s">
        <v>32</v>
      </c>
      <c r="B107" s="72" t="s">
        <v>65</v>
      </c>
      <c r="C107" s="73"/>
      <c r="D107" s="56">
        <f t="shared" si="6"/>
        <v>0.013672431923562893</v>
      </c>
      <c r="E107" s="56">
        <f t="shared" si="6"/>
        <v>0.23304083720564078</v>
      </c>
      <c r="F107" s="56">
        <f t="shared" si="6"/>
        <v>0.04682408327759546</v>
      </c>
      <c r="G107" s="56">
        <f t="shared" si="6"/>
        <v>0.05914864576500714</v>
      </c>
      <c r="H107" s="56">
        <f t="shared" si="6"/>
        <v>0.0660467468815792</v>
      </c>
      <c r="I107" s="56">
        <f t="shared" si="6"/>
        <v>0.0009313517219793891</v>
      </c>
      <c r="J107" s="56">
        <f t="shared" si="6"/>
        <v>0.580335903224635</v>
      </c>
      <c r="K107" s="74"/>
      <c r="L107" s="56">
        <f t="shared" si="3"/>
        <v>1</v>
      </c>
      <c r="M107" s="75"/>
    </row>
    <row r="108" spans="1:13" ht="13.5">
      <c r="A108" s="42"/>
      <c r="B108" s="69" t="s">
        <v>104</v>
      </c>
      <c r="C108" s="76"/>
      <c r="D108" s="59">
        <f t="shared" si="6"/>
        <v>0.017097236227540526</v>
      </c>
      <c r="E108" s="59">
        <f t="shared" si="6"/>
        <v>0.3016207036580054</v>
      </c>
      <c r="F108" s="59">
        <f t="shared" si="6"/>
        <v>0.16449071460134196</v>
      </c>
      <c r="G108" s="59">
        <f t="shared" si="6"/>
        <v>0.0654765794541076</v>
      </c>
      <c r="H108" s="59">
        <f t="shared" si="6"/>
        <v>0.06987721118160763</v>
      </c>
      <c r="I108" s="59">
        <f t="shared" si="6"/>
        <v>0.0010825100163320913</v>
      </c>
      <c r="J108" s="59">
        <f t="shared" si="6"/>
        <v>0.3803550448610649</v>
      </c>
      <c r="K108" s="77"/>
      <c r="L108" s="59">
        <f t="shared" si="3"/>
        <v>1</v>
      </c>
      <c r="M108" s="78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64">
      <selection activeCell="L76" sqref="L76:L108"/>
    </sheetView>
  </sheetViews>
  <sheetFormatPr defaultColWidth="9.00390625" defaultRowHeight="13.5"/>
  <cols>
    <col min="1" max="1" width="3.25390625" style="0" bestFit="1" customWidth="1"/>
    <col min="2" max="2" width="21.50390625" style="0" bestFit="1" customWidth="1"/>
    <col min="3" max="3" width="1.25" style="0" customWidth="1"/>
    <col min="4" max="10" width="10.625" style="0" customWidth="1"/>
    <col min="11" max="11" width="1.25" style="0" customWidth="1"/>
    <col min="12" max="12" width="9.875" style="0" bestFit="1" customWidth="1"/>
    <col min="13" max="13" width="1.12109375" style="0" customWidth="1"/>
  </cols>
  <sheetData>
    <row r="1" spans="1:11" ht="13.5">
      <c r="A1" s="3" t="s">
        <v>114</v>
      </c>
      <c r="C1" s="3"/>
      <c r="D1" s="4"/>
      <c r="E1" s="4"/>
      <c r="F1" s="4"/>
      <c r="G1" s="4"/>
      <c r="H1" s="4"/>
      <c r="I1" s="4"/>
      <c r="J1" s="4"/>
      <c r="K1" s="3"/>
    </row>
    <row r="2" spans="1:11" ht="13.5">
      <c r="A2" t="s">
        <v>107</v>
      </c>
      <c r="B2" s="3"/>
      <c r="C2" s="3"/>
      <c r="D2" s="4"/>
      <c r="E2" s="4"/>
      <c r="F2" s="4"/>
      <c r="G2" s="4"/>
      <c r="H2" s="4"/>
      <c r="I2" s="4"/>
      <c r="J2" s="4"/>
      <c r="K2" s="3"/>
    </row>
    <row r="3" spans="1:13" ht="36">
      <c r="A3" s="66"/>
      <c r="B3" s="67"/>
      <c r="C3" s="67"/>
      <c r="D3" s="68" t="s">
        <v>95</v>
      </c>
      <c r="E3" s="68" t="s">
        <v>96</v>
      </c>
      <c r="F3" s="68" t="s">
        <v>97</v>
      </c>
      <c r="G3" s="68" t="s">
        <v>98</v>
      </c>
      <c r="H3" s="68" t="s">
        <v>99</v>
      </c>
      <c r="I3" s="68" t="s">
        <v>72</v>
      </c>
      <c r="J3" s="68" t="s">
        <v>75</v>
      </c>
      <c r="K3" s="66"/>
      <c r="L3" s="69" t="s">
        <v>100</v>
      </c>
      <c r="M3" s="70"/>
    </row>
    <row r="4" spans="1:13" ht="13.5">
      <c r="A4" s="71" t="s">
        <v>1</v>
      </c>
      <c r="B4" s="72" t="s">
        <v>34</v>
      </c>
      <c r="C4" s="73"/>
      <c r="D4" s="37">
        <v>1107.1218367834542</v>
      </c>
      <c r="E4" s="37">
        <v>17892.964145427482</v>
      </c>
      <c r="F4" s="37">
        <v>706.5527841044519</v>
      </c>
      <c r="G4" s="37">
        <v>422.13805975398225</v>
      </c>
      <c r="H4" s="37">
        <v>1741.2801800718998</v>
      </c>
      <c r="I4" s="37">
        <v>2404.87645674827</v>
      </c>
      <c r="J4" s="37">
        <v>27566.066537110448</v>
      </c>
      <c r="K4" s="74"/>
      <c r="L4" s="37">
        <f aca="true" t="shared" si="0" ref="L4:L36">SUM(D4:J4)</f>
        <v>51840.999999999985</v>
      </c>
      <c r="M4" s="75"/>
    </row>
    <row r="5" spans="1:13" ht="13.5">
      <c r="A5" s="71" t="s">
        <v>2</v>
      </c>
      <c r="B5" s="72" t="s">
        <v>35</v>
      </c>
      <c r="C5" s="73"/>
      <c r="D5" s="37">
        <v>139.10191327588444</v>
      </c>
      <c r="E5" s="37">
        <v>3578.6642258082484</v>
      </c>
      <c r="F5" s="37">
        <v>909.6350686574391</v>
      </c>
      <c r="G5" s="37">
        <v>3794.10420373202</v>
      </c>
      <c r="H5" s="37">
        <v>3210.5096630600306</v>
      </c>
      <c r="I5" s="37">
        <v>-66.06847208463056</v>
      </c>
      <c r="J5" s="37">
        <v>6097.0533975510125</v>
      </c>
      <c r="K5" s="74"/>
      <c r="L5" s="37">
        <f t="shared" si="0"/>
        <v>17663.000000000004</v>
      </c>
      <c r="M5" s="75"/>
    </row>
    <row r="6" spans="1:13" ht="13.5">
      <c r="A6" s="71" t="s">
        <v>3</v>
      </c>
      <c r="B6" s="72" t="s">
        <v>36</v>
      </c>
      <c r="C6" s="73"/>
      <c r="D6" s="37">
        <v>15704.002948318757</v>
      </c>
      <c r="E6" s="37">
        <v>238337.0317367115</v>
      </c>
      <c r="F6" s="37">
        <v>7620.7334643426775</v>
      </c>
      <c r="G6" s="37">
        <v>135.68981904497514</v>
      </c>
      <c r="H6" s="37">
        <v>358.2176024777838</v>
      </c>
      <c r="I6" s="37">
        <v>1600.369969936342</v>
      </c>
      <c r="J6" s="37">
        <v>55840.95445916794</v>
      </c>
      <c r="K6" s="74"/>
      <c r="L6" s="37">
        <f t="shared" si="0"/>
        <v>319597</v>
      </c>
      <c r="M6" s="75"/>
    </row>
    <row r="7" spans="1:13" ht="13.5">
      <c r="A7" s="71" t="s">
        <v>4</v>
      </c>
      <c r="B7" s="72" t="s">
        <v>37</v>
      </c>
      <c r="C7" s="73"/>
      <c r="D7" s="37">
        <v>1370.2680673836444</v>
      </c>
      <c r="E7" s="37">
        <v>45297.65456253284</v>
      </c>
      <c r="F7" s="37">
        <v>1963.7242324983658</v>
      </c>
      <c r="G7" s="37">
        <v>1062.2157310433001</v>
      </c>
      <c r="H7" s="37">
        <v>8597.129126238151</v>
      </c>
      <c r="I7" s="37">
        <v>-2232.7272469148916</v>
      </c>
      <c r="J7" s="37">
        <v>36431.735527218596</v>
      </c>
      <c r="K7" s="74"/>
      <c r="L7" s="37">
        <f t="shared" si="0"/>
        <v>92490.00000000001</v>
      </c>
      <c r="M7" s="75"/>
    </row>
    <row r="8" spans="1:13" ht="13.5">
      <c r="A8" s="71" t="s">
        <v>5</v>
      </c>
      <c r="B8" s="72" t="s">
        <v>38</v>
      </c>
      <c r="C8" s="73"/>
      <c r="D8" s="37">
        <v>2123.8807808703386</v>
      </c>
      <c r="E8" s="37">
        <v>17606.13882748582</v>
      </c>
      <c r="F8" s="37">
        <v>4775.5441496892645</v>
      </c>
      <c r="G8" s="37">
        <v>19354.65803761257</v>
      </c>
      <c r="H8" s="37">
        <v>18430.042013131046</v>
      </c>
      <c r="I8" s="37">
        <v>-2136.941003465106</v>
      </c>
      <c r="J8" s="37">
        <v>54087.67719467606</v>
      </c>
      <c r="K8" s="74"/>
      <c r="L8" s="37">
        <f t="shared" si="0"/>
        <v>114240.99999999999</v>
      </c>
      <c r="M8" s="75"/>
    </row>
    <row r="9" spans="1:13" ht="13.5">
      <c r="A9" s="71" t="s">
        <v>6</v>
      </c>
      <c r="B9" s="72" t="s">
        <v>39</v>
      </c>
      <c r="C9" s="73"/>
      <c r="D9" s="37">
        <v>3179.585539456093</v>
      </c>
      <c r="E9" s="37">
        <v>42247.58585543451</v>
      </c>
      <c r="F9" s="37">
        <v>35251.738013011156</v>
      </c>
      <c r="G9" s="37">
        <v>2768.3257600524403</v>
      </c>
      <c r="H9" s="37">
        <v>3601.1336551326617</v>
      </c>
      <c r="I9" s="37">
        <v>1845.7524272612307</v>
      </c>
      <c r="J9" s="37">
        <v>82978.87874965192</v>
      </c>
      <c r="K9" s="74"/>
      <c r="L9" s="37">
        <f t="shared" si="0"/>
        <v>171873</v>
      </c>
      <c r="M9" s="75"/>
    </row>
    <row r="10" spans="1:13" ht="13.5">
      <c r="A10" s="71" t="s">
        <v>7</v>
      </c>
      <c r="B10" s="72" t="s">
        <v>40</v>
      </c>
      <c r="C10" s="73"/>
      <c r="D10" s="37">
        <v>2163.1908467083217</v>
      </c>
      <c r="E10" s="37">
        <v>67934.2216671617</v>
      </c>
      <c r="F10" s="37">
        <v>9435.994581680492</v>
      </c>
      <c r="G10" s="37">
        <v>10889.185985987486</v>
      </c>
      <c r="H10" s="37">
        <v>10814.314125746218</v>
      </c>
      <c r="I10" s="37">
        <v>334.26895390323705</v>
      </c>
      <c r="J10" s="37">
        <v>44493.82383881253</v>
      </c>
      <c r="K10" s="74"/>
      <c r="L10" s="37">
        <f t="shared" si="0"/>
        <v>146065</v>
      </c>
      <c r="M10" s="75"/>
    </row>
    <row r="11" spans="1:13" ht="13.5">
      <c r="A11" s="71" t="s">
        <v>8</v>
      </c>
      <c r="B11" s="72" t="s">
        <v>41</v>
      </c>
      <c r="C11" s="73"/>
      <c r="D11" s="37">
        <v>460.35772559450436</v>
      </c>
      <c r="E11" s="37">
        <v>5052.010495141441</v>
      </c>
      <c r="F11" s="37">
        <v>1250.98029267476</v>
      </c>
      <c r="G11" s="37">
        <v>24359.820134155805</v>
      </c>
      <c r="H11" s="37">
        <v>20474.454416929584</v>
      </c>
      <c r="I11" s="37">
        <v>-144.75058523044873</v>
      </c>
      <c r="J11" s="37">
        <v>18630.127520734342</v>
      </c>
      <c r="K11" s="74"/>
      <c r="L11" s="37">
        <f t="shared" si="0"/>
        <v>70083</v>
      </c>
      <c r="M11" s="75"/>
    </row>
    <row r="12" spans="1:13" ht="13.5">
      <c r="A12" s="71" t="s">
        <v>9</v>
      </c>
      <c r="B12" s="72" t="s">
        <v>42</v>
      </c>
      <c r="C12" s="73"/>
      <c r="D12" s="37">
        <v>59.982082579354305</v>
      </c>
      <c r="E12" s="37">
        <v>990.2552318553239</v>
      </c>
      <c r="F12" s="37">
        <v>310.7461191874822</v>
      </c>
      <c r="G12" s="37">
        <v>6019.9203717604305</v>
      </c>
      <c r="H12" s="37">
        <v>5823.981378550855</v>
      </c>
      <c r="I12" s="37">
        <v>-179.58771589907673</v>
      </c>
      <c r="J12" s="37">
        <v>43257.70253196563</v>
      </c>
      <c r="K12" s="74"/>
      <c r="L12" s="37">
        <f t="shared" si="0"/>
        <v>56283</v>
      </c>
      <c r="M12" s="75"/>
    </row>
    <row r="13" spans="1:13" ht="13.5">
      <c r="A13" s="71" t="s">
        <v>10</v>
      </c>
      <c r="B13" s="72" t="s">
        <v>43</v>
      </c>
      <c r="C13" s="73"/>
      <c r="D13" s="37">
        <v>120.3935437531963</v>
      </c>
      <c r="E13" s="37">
        <v>1803.590784363218</v>
      </c>
      <c r="F13" s="37">
        <v>521.4807715929237</v>
      </c>
      <c r="G13" s="37">
        <v>2724.0573490095317</v>
      </c>
      <c r="H13" s="37">
        <v>2991.906041076094</v>
      </c>
      <c r="I13" s="37">
        <v>589.1404244311154</v>
      </c>
      <c r="J13" s="37">
        <v>58393.43108577393</v>
      </c>
      <c r="K13" s="74"/>
      <c r="L13" s="37">
        <f t="shared" si="0"/>
        <v>67144.00000000001</v>
      </c>
      <c r="M13" s="75"/>
    </row>
    <row r="14" spans="1:13" ht="13.5">
      <c r="A14" s="71" t="s">
        <v>11</v>
      </c>
      <c r="B14" s="72" t="s">
        <v>44</v>
      </c>
      <c r="C14" s="73"/>
      <c r="D14" s="37">
        <v>597.5165568829689</v>
      </c>
      <c r="E14" s="37">
        <v>7971.7932773953235</v>
      </c>
      <c r="F14" s="37">
        <v>2363.155418901197</v>
      </c>
      <c r="G14" s="37">
        <v>23904.90800353196</v>
      </c>
      <c r="H14" s="37">
        <v>22306.80426412002</v>
      </c>
      <c r="I14" s="37">
        <v>-824.1610700090501</v>
      </c>
      <c r="J14" s="37">
        <v>36983.983549177574</v>
      </c>
      <c r="K14" s="74"/>
      <c r="L14" s="37">
        <f t="shared" si="0"/>
        <v>93303.99999999999</v>
      </c>
      <c r="M14" s="75"/>
    </row>
    <row r="15" spans="1:13" ht="13.5">
      <c r="A15" s="71" t="s">
        <v>12</v>
      </c>
      <c r="B15" s="72" t="s">
        <v>45</v>
      </c>
      <c r="C15" s="73"/>
      <c r="D15" s="37">
        <v>140.2903137443195</v>
      </c>
      <c r="E15" s="37">
        <v>2669.116182404149</v>
      </c>
      <c r="F15" s="37">
        <v>921.684330193048</v>
      </c>
      <c r="G15" s="37">
        <v>12236.425981962979</v>
      </c>
      <c r="H15" s="37">
        <v>162628.9873679541</v>
      </c>
      <c r="I15" s="37">
        <v>241.52812962650455</v>
      </c>
      <c r="J15" s="37">
        <v>53685.9676941149</v>
      </c>
      <c r="K15" s="74"/>
      <c r="L15" s="37">
        <f t="shared" si="0"/>
        <v>232524</v>
      </c>
      <c r="M15" s="75"/>
    </row>
    <row r="16" spans="1:13" ht="13.5">
      <c r="A16" s="71" t="s">
        <v>13</v>
      </c>
      <c r="B16" s="72" t="s">
        <v>101</v>
      </c>
      <c r="C16" s="73"/>
      <c r="D16" s="37">
        <v>9186.08301405878</v>
      </c>
      <c r="E16" s="37">
        <v>60937.88712640187</v>
      </c>
      <c r="F16" s="37">
        <v>3961.3852498852298</v>
      </c>
      <c r="G16" s="37">
        <v>38993.15603860734</v>
      </c>
      <c r="H16" s="37">
        <v>168589.02326091434</v>
      </c>
      <c r="I16" s="37">
        <v>8026.011413909211</v>
      </c>
      <c r="J16" s="37">
        <v>405792.45389622333</v>
      </c>
      <c r="K16" s="74"/>
      <c r="L16" s="37">
        <f t="shared" si="0"/>
        <v>695486.0000000001</v>
      </c>
      <c r="M16" s="75"/>
    </row>
    <row r="17" spans="1:13" ht="13.5">
      <c r="A17" s="71" t="s">
        <v>14</v>
      </c>
      <c r="B17" s="72" t="s">
        <v>102</v>
      </c>
      <c r="C17" s="73"/>
      <c r="D17" s="37">
        <v>188.61280160891036</v>
      </c>
      <c r="E17" s="37">
        <v>43206.798615890926</v>
      </c>
      <c r="F17" s="37">
        <v>8817.46842255299</v>
      </c>
      <c r="G17" s="37">
        <v>2741.162328135727</v>
      </c>
      <c r="H17" s="37">
        <v>10178.877427457053</v>
      </c>
      <c r="I17" s="37">
        <v>-201.5197270115763</v>
      </c>
      <c r="J17" s="37">
        <v>30104.600131365965</v>
      </c>
      <c r="K17" s="74"/>
      <c r="L17" s="37">
        <f t="shared" si="0"/>
        <v>95036</v>
      </c>
      <c r="M17" s="75"/>
    </row>
    <row r="18" spans="1:13" ht="13.5">
      <c r="A18" s="71" t="s">
        <v>15</v>
      </c>
      <c r="B18" s="72" t="s">
        <v>48</v>
      </c>
      <c r="C18" s="73"/>
      <c r="D18" s="37">
        <v>201.2608762930896</v>
      </c>
      <c r="E18" s="37">
        <v>8623.201048299778</v>
      </c>
      <c r="F18" s="37">
        <v>1951.3888108542776</v>
      </c>
      <c r="G18" s="37">
        <v>1525.6253772840773</v>
      </c>
      <c r="H18" s="37">
        <v>8722.191361558986</v>
      </c>
      <c r="I18" s="37">
        <v>-698.2920323189069</v>
      </c>
      <c r="J18" s="37">
        <v>8814.624558028705</v>
      </c>
      <c r="K18" s="74"/>
      <c r="L18" s="37">
        <f t="shared" si="0"/>
        <v>29140.000000000007</v>
      </c>
      <c r="M18" s="75"/>
    </row>
    <row r="19" spans="1:13" ht="13.5">
      <c r="A19" s="71" t="s">
        <v>16</v>
      </c>
      <c r="B19" s="72" t="s">
        <v>49</v>
      </c>
      <c r="C19" s="73"/>
      <c r="D19" s="37">
        <v>4912.072030810027</v>
      </c>
      <c r="E19" s="37">
        <v>67071.782966056</v>
      </c>
      <c r="F19" s="37">
        <v>21394.742794751895</v>
      </c>
      <c r="G19" s="37">
        <v>18340.223338375363</v>
      </c>
      <c r="H19" s="37">
        <v>57992.06363510744</v>
      </c>
      <c r="I19" s="37">
        <v>-1200.3470475769884</v>
      </c>
      <c r="J19" s="37">
        <v>115345.46228247625</v>
      </c>
      <c r="K19" s="74"/>
      <c r="L19" s="37">
        <f t="shared" si="0"/>
        <v>283856</v>
      </c>
      <c r="M19" s="75"/>
    </row>
    <row r="20" spans="1:13" ht="13.5">
      <c r="A20" s="71" t="s">
        <v>17</v>
      </c>
      <c r="B20" s="72" t="s">
        <v>50</v>
      </c>
      <c r="C20" s="73"/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74"/>
      <c r="L20" s="37">
        <f t="shared" si="0"/>
        <v>0</v>
      </c>
      <c r="M20" s="75"/>
    </row>
    <row r="21" spans="1:13" ht="13.5">
      <c r="A21" s="71" t="s">
        <v>18</v>
      </c>
      <c r="B21" s="72" t="s">
        <v>51</v>
      </c>
      <c r="C21" s="73"/>
      <c r="D21" s="37">
        <v>714.1644186677458</v>
      </c>
      <c r="E21" s="37">
        <v>18611.77872513104</v>
      </c>
      <c r="F21" s="37">
        <v>4617.44372994119</v>
      </c>
      <c r="G21" s="37">
        <v>1014.1627673148915</v>
      </c>
      <c r="H21" s="37">
        <v>1274.2518576984191</v>
      </c>
      <c r="I21" s="37">
        <v>16.859839497099927</v>
      </c>
      <c r="J21" s="37">
        <v>15335.338661749613</v>
      </c>
      <c r="K21" s="74"/>
      <c r="L21" s="37">
        <f t="shared" si="0"/>
        <v>41584</v>
      </c>
      <c r="M21" s="75"/>
    </row>
    <row r="22" spans="1:13" ht="13.5">
      <c r="A22" s="71" t="s">
        <v>19</v>
      </c>
      <c r="B22" s="72" t="s">
        <v>52</v>
      </c>
      <c r="C22" s="73"/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74"/>
      <c r="L22" s="37">
        <f t="shared" si="0"/>
        <v>0</v>
      </c>
      <c r="M22" s="75"/>
    </row>
    <row r="23" spans="1:13" ht="13.5">
      <c r="A23" s="71" t="s">
        <v>20</v>
      </c>
      <c r="B23" s="72" t="s">
        <v>53</v>
      </c>
      <c r="C23" s="73"/>
      <c r="D23" s="37">
        <v>12316.177742931939</v>
      </c>
      <c r="E23" s="37">
        <v>241035.9453940946</v>
      </c>
      <c r="F23" s="37">
        <v>15349.514497871685</v>
      </c>
      <c r="G23" s="37">
        <v>19471.420472219193</v>
      </c>
      <c r="H23" s="37">
        <v>66745.8386580353</v>
      </c>
      <c r="I23" s="37">
        <v>729.3141579155093</v>
      </c>
      <c r="J23" s="37">
        <v>102775.78907693177</v>
      </c>
      <c r="K23" s="74"/>
      <c r="L23" s="37">
        <f t="shared" si="0"/>
        <v>458424</v>
      </c>
      <c r="M23" s="75"/>
    </row>
    <row r="24" spans="1:13" ht="13.5">
      <c r="A24" s="71" t="s">
        <v>21</v>
      </c>
      <c r="B24" s="72" t="s">
        <v>54</v>
      </c>
      <c r="C24" s="73"/>
      <c r="D24" s="37">
        <v>297.0032003986591</v>
      </c>
      <c r="E24" s="37">
        <v>13141.610443449565</v>
      </c>
      <c r="F24" s="37">
        <v>827.3739131088747</v>
      </c>
      <c r="G24" s="37">
        <v>724.7345011026026</v>
      </c>
      <c r="H24" s="37">
        <v>909.9819097188509</v>
      </c>
      <c r="I24" s="37">
        <v>23.173384985779187</v>
      </c>
      <c r="J24" s="37">
        <v>6157.12264723567</v>
      </c>
      <c r="K24" s="74"/>
      <c r="L24" s="37">
        <f t="shared" si="0"/>
        <v>22081</v>
      </c>
      <c r="M24" s="75"/>
    </row>
    <row r="25" spans="1:13" ht="13.5">
      <c r="A25" s="71" t="s">
        <v>22</v>
      </c>
      <c r="B25" s="72" t="s">
        <v>55</v>
      </c>
      <c r="C25" s="73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74"/>
      <c r="L25" s="37">
        <f t="shared" si="0"/>
        <v>0</v>
      </c>
      <c r="M25" s="75"/>
    </row>
    <row r="26" spans="1:13" ht="13.5">
      <c r="A26" s="71" t="s">
        <v>23</v>
      </c>
      <c r="B26" s="72" t="s">
        <v>56</v>
      </c>
      <c r="C26" s="73"/>
      <c r="D26" s="37">
        <v>2638.783018331618</v>
      </c>
      <c r="E26" s="37">
        <v>46726.55826910076</v>
      </c>
      <c r="F26" s="37">
        <v>8426.393936491191</v>
      </c>
      <c r="G26" s="37">
        <v>8741.218335991254</v>
      </c>
      <c r="H26" s="37">
        <v>10487.67290021219</v>
      </c>
      <c r="I26" s="37">
        <v>182.19573387815956</v>
      </c>
      <c r="J26" s="37">
        <v>34115.17780599483</v>
      </c>
      <c r="K26" s="74"/>
      <c r="L26" s="37">
        <f t="shared" si="0"/>
        <v>111318</v>
      </c>
      <c r="M26" s="75"/>
    </row>
    <row r="27" spans="1:13" ht="13.5">
      <c r="A27" s="71" t="s">
        <v>24</v>
      </c>
      <c r="B27" s="72" t="s">
        <v>57</v>
      </c>
      <c r="C27" s="73"/>
      <c r="D27" s="37">
        <v>15.964203996498135</v>
      </c>
      <c r="E27" s="37">
        <v>393.5899363628486</v>
      </c>
      <c r="F27" s="37">
        <v>53.42600560158748</v>
      </c>
      <c r="G27" s="37">
        <v>32.36064282464347</v>
      </c>
      <c r="H27" s="37">
        <v>36.40090426184421</v>
      </c>
      <c r="I27" s="37">
        <v>0.20798766904172808</v>
      </c>
      <c r="J27" s="37">
        <v>143.05031928353634</v>
      </c>
      <c r="K27" s="74"/>
      <c r="L27" s="37">
        <f t="shared" si="0"/>
        <v>675</v>
      </c>
      <c r="M27" s="75"/>
    </row>
    <row r="28" spans="1:13" ht="13.5">
      <c r="A28" s="71" t="s">
        <v>25</v>
      </c>
      <c r="B28" s="72" t="s">
        <v>58</v>
      </c>
      <c r="C28" s="73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74"/>
      <c r="L28" s="37">
        <f t="shared" si="0"/>
        <v>0</v>
      </c>
      <c r="M28" s="75"/>
    </row>
    <row r="29" spans="1:13" ht="13.5">
      <c r="A29" s="71" t="s">
        <v>26</v>
      </c>
      <c r="B29" s="72" t="s">
        <v>59</v>
      </c>
      <c r="C29" s="73"/>
      <c r="D29" s="37">
        <v>9.297837931065379</v>
      </c>
      <c r="E29" s="37">
        <v>1236.0825842160405</v>
      </c>
      <c r="F29" s="37">
        <v>6158.52867889411</v>
      </c>
      <c r="G29" s="37">
        <v>52.1849597262907</v>
      </c>
      <c r="H29" s="37">
        <v>96.23018799153597</v>
      </c>
      <c r="I29" s="37">
        <v>2.764595367442072</v>
      </c>
      <c r="J29" s="37">
        <v>2745.9111558735153</v>
      </c>
      <c r="K29" s="74"/>
      <c r="L29" s="37">
        <f t="shared" si="0"/>
        <v>10301</v>
      </c>
      <c r="M29" s="75"/>
    </row>
    <row r="30" spans="1:13" ht="13.5">
      <c r="A30" s="71" t="s">
        <v>27</v>
      </c>
      <c r="B30" s="72" t="s">
        <v>60</v>
      </c>
      <c r="C30" s="73"/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74"/>
      <c r="L30" s="37">
        <f t="shared" si="0"/>
        <v>0</v>
      </c>
      <c r="M30" s="75"/>
    </row>
    <row r="31" spans="1:13" ht="13.5">
      <c r="A31" s="71" t="s">
        <v>28</v>
      </c>
      <c r="B31" s="72" t="s">
        <v>61</v>
      </c>
      <c r="C31" s="73"/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74"/>
      <c r="L31" s="37">
        <f t="shared" si="0"/>
        <v>0</v>
      </c>
      <c r="M31" s="75"/>
    </row>
    <row r="32" spans="1:13" ht="13.5">
      <c r="A32" s="71" t="s">
        <v>29</v>
      </c>
      <c r="B32" s="72" t="s">
        <v>62</v>
      </c>
      <c r="C32" s="73"/>
      <c r="D32" s="37">
        <v>2340.273544413831</v>
      </c>
      <c r="E32" s="37">
        <v>55036.556425932795</v>
      </c>
      <c r="F32" s="37">
        <v>20982.28379155899</v>
      </c>
      <c r="G32" s="37">
        <v>23258.764189326957</v>
      </c>
      <c r="H32" s="37">
        <v>26491.743622887712</v>
      </c>
      <c r="I32" s="37">
        <v>103.58038217896882</v>
      </c>
      <c r="J32" s="37">
        <v>63008.798043700765</v>
      </c>
      <c r="K32" s="74"/>
      <c r="L32" s="37">
        <f t="shared" si="0"/>
        <v>191222</v>
      </c>
      <c r="M32" s="75"/>
    </row>
    <row r="33" spans="1:13" ht="13.5">
      <c r="A33" s="71" t="s">
        <v>30</v>
      </c>
      <c r="B33" s="72" t="s">
        <v>63</v>
      </c>
      <c r="C33" s="73"/>
      <c r="D33" s="37">
        <v>20710.834250408716</v>
      </c>
      <c r="E33" s="37">
        <v>71748.05580666714</v>
      </c>
      <c r="F33" s="37">
        <v>1228.5819866108295</v>
      </c>
      <c r="G33" s="37">
        <v>131.33178794530053</v>
      </c>
      <c r="H33" s="37">
        <v>154.61950840841928</v>
      </c>
      <c r="I33" s="37">
        <v>1.069008019489164</v>
      </c>
      <c r="J33" s="37">
        <v>882.5076519401074</v>
      </c>
      <c r="K33" s="74"/>
      <c r="L33" s="37">
        <f t="shared" si="0"/>
        <v>94857</v>
      </c>
      <c r="M33" s="75"/>
    </row>
    <row r="34" spans="1:13" ht="13.5">
      <c r="A34" s="71" t="s">
        <v>31</v>
      </c>
      <c r="B34" s="72" t="s">
        <v>64</v>
      </c>
      <c r="C34" s="73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74"/>
      <c r="L34" s="37">
        <f t="shared" si="0"/>
        <v>0</v>
      </c>
      <c r="M34" s="75"/>
    </row>
    <row r="35" spans="1:13" ht="13.5">
      <c r="A35" s="71" t="s">
        <v>32</v>
      </c>
      <c r="B35" s="72" t="s">
        <v>65</v>
      </c>
      <c r="C35" s="73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74"/>
      <c r="L35" s="37">
        <f t="shared" si="0"/>
        <v>0</v>
      </c>
      <c r="M35" s="75"/>
    </row>
    <row r="36" spans="1:13" ht="13.5">
      <c r="A36" s="42"/>
      <c r="B36" s="69" t="s">
        <v>100</v>
      </c>
      <c r="C36" s="76"/>
      <c r="D36" s="45">
        <f aca="true" t="shared" si="1" ref="D36:J36">SUM(D4:D35)</f>
        <v>80696.21909520173</v>
      </c>
      <c r="E36" s="45">
        <f t="shared" si="1"/>
        <v>1079150.8743333248</v>
      </c>
      <c r="F36" s="45">
        <f t="shared" si="1"/>
        <v>159800.50104465612</v>
      </c>
      <c r="G36" s="45">
        <f t="shared" si="1"/>
        <v>222697.79417650113</v>
      </c>
      <c r="H36" s="45">
        <f t="shared" si="1"/>
        <v>612657.6550687406</v>
      </c>
      <c r="I36" s="45">
        <f t="shared" si="1"/>
        <v>8416.717964816724</v>
      </c>
      <c r="J36" s="45">
        <f t="shared" si="1"/>
        <v>1303668.238316759</v>
      </c>
      <c r="K36" s="77"/>
      <c r="L36" s="45">
        <f t="shared" si="0"/>
        <v>3467088.0000000005</v>
      </c>
      <c r="M36" s="78"/>
    </row>
    <row r="38" ht="13.5">
      <c r="A38" s="79" t="s">
        <v>108</v>
      </c>
    </row>
    <row r="39" spans="1:13" ht="36">
      <c r="A39" s="66"/>
      <c r="B39" s="67"/>
      <c r="C39" s="67"/>
      <c r="D39" s="68" t="s">
        <v>95</v>
      </c>
      <c r="E39" s="68" t="s">
        <v>96</v>
      </c>
      <c r="F39" s="68" t="s">
        <v>97</v>
      </c>
      <c r="G39" s="68" t="s">
        <v>98</v>
      </c>
      <c r="H39" s="68" t="s">
        <v>99</v>
      </c>
      <c r="I39" s="68" t="s">
        <v>72</v>
      </c>
      <c r="J39" s="68" t="s">
        <v>75</v>
      </c>
      <c r="K39" s="66"/>
      <c r="L39" s="69" t="s">
        <v>104</v>
      </c>
      <c r="M39" s="70"/>
    </row>
    <row r="40" spans="1:13" ht="13.5">
      <c r="A40" s="71" t="s">
        <v>1</v>
      </c>
      <c r="B40" s="72" t="s">
        <v>34</v>
      </c>
      <c r="C40" s="73"/>
      <c r="D40" s="56">
        <f>D4/'取引額表'!AK$36</f>
        <v>0.007196439466101508</v>
      </c>
      <c r="E40" s="56">
        <f>E4/'取引額表'!AL$36</f>
        <v>0.0075511471265143505</v>
      </c>
      <c r="F40" s="56">
        <f>F4/'取引額表'!AM$36</f>
        <v>0.0008182069394797356</v>
      </c>
      <c r="G40" s="56">
        <f>G4/'取引額表'!AN$36</f>
        <v>0.000839532759417257</v>
      </c>
      <c r="H40" s="56">
        <f>H4/'取引額表'!AO$36</f>
        <v>0.0019101110780374764</v>
      </c>
      <c r="I40" s="56">
        <f>I4/'取引額表'!AP$36</f>
        <v>0.1843099675619459</v>
      </c>
      <c r="J40" s="56">
        <f>J4/'取引額表'!AS$36</f>
        <v>0.009405215722056671</v>
      </c>
      <c r="K40" s="74"/>
      <c r="L40" s="56">
        <f>L4/'取引額表'!AT$36</f>
        <v>0.006693160777749903</v>
      </c>
      <c r="M40" s="75"/>
    </row>
    <row r="41" spans="1:13" ht="13.5">
      <c r="A41" s="71" t="s">
        <v>2</v>
      </c>
      <c r="B41" s="72" t="s">
        <v>35</v>
      </c>
      <c r="C41" s="73"/>
      <c r="D41" s="56">
        <f>D5/'取引額表'!AK$36</f>
        <v>0.000904180972003175</v>
      </c>
      <c r="E41" s="56">
        <f>E5/'取引額表'!AL$36</f>
        <v>0.0015102595559818043</v>
      </c>
      <c r="F41" s="56">
        <f>F5/'取引額表'!AM$36</f>
        <v>0.0010533816330693486</v>
      </c>
      <c r="G41" s="56">
        <f>G5/'取引額表'!AN$36</f>
        <v>0.007545575903608651</v>
      </c>
      <c r="H41" s="56">
        <f>H5/'取引額表'!AO$36</f>
        <v>0.0035217939902722106</v>
      </c>
      <c r="I41" s="56">
        <f>I5/'取引額表'!AP$36</f>
        <v>-0.005063494181838639</v>
      </c>
      <c r="J41" s="56">
        <f>J5/'取引額表'!AS$36</f>
        <v>0.0020802424747711863</v>
      </c>
      <c r="K41" s="74"/>
      <c r="L41" s="56">
        <f>L5/'取引額表'!AT$36</f>
        <v>0.002280459459065153</v>
      </c>
      <c r="M41" s="75"/>
    </row>
    <row r="42" spans="1:13" ht="13.5">
      <c r="A42" s="71" t="s">
        <v>3</v>
      </c>
      <c r="B42" s="72" t="s">
        <v>36</v>
      </c>
      <c r="C42" s="73"/>
      <c r="D42" s="56">
        <f>D6/'取引額表'!AK$36</f>
        <v>0.1020781117653631</v>
      </c>
      <c r="E42" s="56">
        <f>E6/'取引額表'!AL$36</f>
        <v>0.10058243998664378</v>
      </c>
      <c r="F42" s="56">
        <f>F6/'取引額表'!AM$36</f>
        <v>0.00882501229169148</v>
      </c>
      <c r="G42" s="56">
        <f>G6/'取引額表'!AN$36</f>
        <v>0.0002698549575796254</v>
      </c>
      <c r="H42" s="56">
        <f>H6/'取引額表'!AO$36</f>
        <v>0.00039294963479833946</v>
      </c>
      <c r="I42" s="56">
        <f>I6/'取引額表'!AP$36</f>
        <v>0.12265251149113596</v>
      </c>
      <c r="J42" s="56">
        <f>J6/'取引額表'!AS$36</f>
        <v>0.019052272913401645</v>
      </c>
      <c r="K42" s="74"/>
      <c r="L42" s="56">
        <f>L6/'取引額表'!AT$36</f>
        <v>0.0412629792073173</v>
      </c>
      <c r="M42" s="75"/>
    </row>
    <row r="43" spans="1:13" ht="13.5">
      <c r="A43" s="71" t="s">
        <v>4</v>
      </c>
      <c r="B43" s="72" t="s">
        <v>37</v>
      </c>
      <c r="C43" s="73"/>
      <c r="D43" s="56">
        <f>D7/'取引額表'!AK$36</f>
        <v>0.008906925029956802</v>
      </c>
      <c r="E43" s="56">
        <f>E7/'取引額表'!AL$36</f>
        <v>0.01911641085890845</v>
      </c>
      <c r="F43" s="56">
        <f>F7/'取引額表'!AM$36</f>
        <v>0.0022740449551708966</v>
      </c>
      <c r="G43" s="56">
        <f>G7/'取引額表'!AN$36</f>
        <v>0.002112495860474917</v>
      </c>
      <c r="H43" s="56">
        <f>H7/'取引額表'!AO$36</f>
        <v>0.009430688852536112</v>
      </c>
      <c r="I43" s="56">
        <f>I7/'取引額表'!AP$36</f>
        <v>-0.1711164352325944</v>
      </c>
      <c r="J43" s="56">
        <f>J7/'取引額表'!AS$36</f>
        <v>0.012430077076869897</v>
      </c>
      <c r="K43" s="74"/>
      <c r="L43" s="56">
        <f>L7/'取引額表'!AT$36</f>
        <v>0.011941329070312857</v>
      </c>
      <c r="M43" s="75"/>
    </row>
    <row r="44" spans="1:13" ht="13.5">
      <c r="A44" s="71" t="s">
        <v>5</v>
      </c>
      <c r="B44" s="72" t="s">
        <v>38</v>
      </c>
      <c r="C44" s="73"/>
      <c r="D44" s="56">
        <f>D8/'取引額表'!AK$36</f>
        <v>0.013805508088573016</v>
      </c>
      <c r="E44" s="56">
        <f>E8/'取引額表'!AL$36</f>
        <v>0.00743010177272146</v>
      </c>
      <c r="F44" s="56">
        <f>F8/'取引額表'!AM$36</f>
        <v>0.005530207297987193</v>
      </c>
      <c r="G44" s="56">
        <f>G8/'取引額表'!AN$36</f>
        <v>0.03849183719507298</v>
      </c>
      <c r="H44" s="56">
        <f>H8/'取引額表'!AO$36</f>
        <v>0.020216980484165464</v>
      </c>
      <c r="I44" s="56">
        <f>I8/'取引額表'!AP$36</f>
        <v>-0.16377536813803695</v>
      </c>
      <c r="J44" s="56">
        <f>J8/'取引額表'!AS$36</f>
        <v>0.01845407545672337</v>
      </c>
      <c r="K44" s="74"/>
      <c r="L44" s="56">
        <f>L8/'取引額表'!AT$36</f>
        <v>0.014749587785940215</v>
      </c>
      <c r="M44" s="75"/>
    </row>
    <row r="45" spans="1:13" ht="13.5">
      <c r="A45" s="71" t="s">
        <v>6</v>
      </c>
      <c r="B45" s="72" t="s">
        <v>39</v>
      </c>
      <c r="C45" s="73"/>
      <c r="D45" s="56">
        <f>D9/'取引額表'!AK$36</f>
        <v>0.02066772969492335</v>
      </c>
      <c r="E45" s="56">
        <f>E9/'取引額表'!AL$36</f>
        <v>0.017829227954718564</v>
      </c>
      <c r="F45" s="56">
        <f>F9/'取引額表'!AM$36</f>
        <v>0.040822451372158675</v>
      </c>
      <c r="G45" s="56">
        <f>G9/'取引額表'!AN$36</f>
        <v>0.005505545189782609</v>
      </c>
      <c r="H45" s="56">
        <f>H9/'取引額表'!AO$36</f>
        <v>0.003950292070675531</v>
      </c>
      <c r="I45" s="56">
        <f>I9/'取引額表'!AP$36</f>
        <v>0.141458647092369</v>
      </c>
      <c r="J45" s="56">
        <f>J9/'取引額表'!AS$36</f>
        <v>0.028311411566978962</v>
      </c>
      <c r="K45" s="74"/>
      <c r="L45" s="56">
        <f>L9/'取引額表'!AT$36</f>
        <v>0.022190421140684195</v>
      </c>
      <c r="M45" s="75"/>
    </row>
    <row r="46" spans="1:13" ht="13.5">
      <c r="A46" s="71" t="s">
        <v>7</v>
      </c>
      <c r="B46" s="72" t="s">
        <v>40</v>
      </c>
      <c r="C46" s="73"/>
      <c r="D46" s="56">
        <f>D10/'取引額表'!AK$36</f>
        <v>0.014061028754693563</v>
      </c>
      <c r="E46" s="56">
        <f>E10/'取引額表'!AL$36</f>
        <v>0.028669442277123692</v>
      </c>
      <c r="F46" s="56">
        <f>F10/'取引額表'!AM$36</f>
        <v>0.010927133005936614</v>
      </c>
      <c r="G46" s="56">
        <f>G10/'取引額表'!AN$36</f>
        <v>0.021656015484487617</v>
      </c>
      <c r="H46" s="56">
        <f>H10/'取引額表'!AO$36</f>
        <v>0.011862847489662508</v>
      </c>
      <c r="I46" s="56">
        <f>I10/'取引額表'!AP$36</f>
        <v>0.025618405418703024</v>
      </c>
      <c r="J46" s="56">
        <f>J10/'取引額表'!AS$36</f>
        <v>0.015180766212685966</v>
      </c>
      <c r="K46" s="74"/>
      <c r="L46" s="56">
        <f>L10/'取引額表'!AT$36</f>
        <v>0.018858365560117277</v>
      </c>
      <c r="M46" s="75"/>
    </row>
    <row r="47" spans="1:13" ht="13.5">
      <c r="A47" s="71" t="s">
        <v>8</v>
      </c>
      <c r="B47" s="72" t="s">
        <v>41</v>
      </c>
      <c r="C47" s="73"/>
      <c r="D47" s="56">
        <f>D11/'取引額表'!AK$36</f>
        <v>0.0029923865602887643</v>
      </c>
      <c r="E47" s="56">
        <f>E11/'取引額表'!AL$36</f>
        <v>0.002132037722953601</v>
      </c>
      <c r="F47" s="56">
        <f>F11/'取引額表'!AM$36</f>
        <v>0.0014486684924980256</v>
      </c>
      <c r="G47" s="56">
        <f>G11/'取引額表'!AN$36</f>
        <v>0.04844592081570289</v>
      </c>
      <c r="H47" s="56">
        <f>H11/'取引額表'!AO$36</f>
        <v>0.022459614854707467</v>
      </c>
      <c r="I47" s="56">
        <f>I11/'取引額表'!AP$36</f>
        <v>-0.011093699051996378</v>
      </c>
      <c r="J47" s="56">
        <f>J11/'取引額表'!AS$36</f>
        <v>0.006356379065763453</v>
      </c>
      <c r="K47" s="74"/>
      <c r="L47" s="56">
        <f>L11/'取引額表'!AT$36</f>
        <v>0.009048374583573746</v>
      </c>
      <c r="M47" s="75"/>
    </row>
    <row r="48" spans="1:13" ht="13.5">
      <c r="A48" s="71" t="s">
        <v>9</v>
      </c>
      <c r="B48" s="72" t="s">
        <v>42</v>
      </c>
      <c r="C48" s="73"/>
      <c r="D48" s="56">
        <f>D12/'取引額表'!AK$36</f>
        <v>0.0003898915295421586</v>
      </c>
      <c r="E48" s="56">
        <f>E12/'取引額表'!AL$36</f>
        <v>0.0004179052105489749</v>
      </c>
      <c r="F48" s="56">
        <f>F12/'取引額表'!AM$36</f>
        <v>0.00035985228118216243</v>
      </c>
      <c r="G48" s="56">
        <f>G12/'取引額表'!AN$36</f>
        <v>0.011972197825805062</v>
      </c>
      <c r="H48" s="56">
        <f>H12/'取引額表'!AO$36</f>
        <v>0.0063886624776229965</v>
      </c>
      <c r="I48" s="56">
        <f>I12/'取引額表'!AP$36</f>
        <v>-0.01376362016393905</v>
      </c>
      <c r="J48" s="56">
        <f>J12/'取引額表'!AS$36</f>
        <v>0.01475901624941593</v>
      </c>
      <c r="K48" s="74"/>
      <c r="L48" s="56">
        <f>L12/'取引額表'!AT$36</f>
        <v>0.007266664764454734</v>
      </c>
      <c r="M48" s="75"/>
    </row>
    <row r="49" spans="1:13" ht="13.5">
      <c r="A49" s="71" t="s">
        <v>10</v>
      </c>
      <c r="B49" s="72" t="s">
        <v>43</v>
      </c>
      <c r="C49" s="73"/>
      <c r="D49" s="56">
        <f>D13/'取引額表'!AK$36</f>
        <v>0.0007825740771643578</v>
      </c>
      <c r="E49" s="56">
        <f>E13/'取引額表'!AL$36</f>
        <v>0.0007611471893678631</v>
      </c>
      <c r="F49" s="56">
        <f>F13/'取引額表'!AM$36</f>
        <v>0.0006038886205273233</v>
      </c>
      <c r="G49" s="56">
        <f>G13/'取引額表'!AN$36</f>
        <v>0.005417505790303846</v>
      </c>
      <c r="H49" s="56">
        <f>H13/'取引額表'!AO$36</f>
        <v>0.003281995016603658</v>
      </c>
      <c r="I49" s="56">
        <f>I13/'取引額表'!AP$36</f>
        <v>0.045151779922678985</v>
      </c>
      <c r="J49" s="56">
        <f>J13/'取引額表'!AS$36</f>
        <v>0.01992314773576407</v>
      </c>
      <c r="K49" s="74"/>
      <c r="L49" s="56">
        <f>L13/'取引額表'!AT$36</f>
        <v>0.00866892203586427</v>
      </c>
      <c r="M49" s="75"/>
    </row>
    <row r="50" spans="1:13" ht="13.5">
      <c r="A50" s="71" t="s">
        <v>11</v>
      </c>
      <c r="B50" s="72" t="s">
        <v>44</v>
      </c>
      <c r="C50" s="73"/>
      <c r="D50" s="56">
        <f>D14/'取引額表'!AK$36</f>
        <v>0.003883937240452727</v>
      </c>
      <c r="E50" s="56">
        <f>E14/'取引額表'!AL$36</f>
        <v>0.003364237664062673</v>
      </c>
      <c r="F50" s="56">
        <f>F14/'取引額表'!AM$36</f>
        <v>0.002736596905870034</v>
      </c>
      <c r="G50" s="56">
        <f>G14/'取引額表'!AN$36</f>
        <v>0.04754120818084216</v>
      </c>
      <c r="H50" s="56">
        <f>H14/'取引額表'!AO$36</f>
        <v>0.024469625525026018</v>
      </c>
      <c r="I50" s="56">
        <f>I14/'取引額表'!AP$36</f>
        <v>-0.06316378525513873</v>
      </c>
      <c r="J50" s="56">
        <f>J14/'取引額表'!AS$36</f>
        <v>0.012618497567388953</v>
      </c>
      <c r="K50" s="74"/>
      <c r="L50" s="56">
        <f>L14/'取引額表'!AT$36</f>
        <v>0.012046424127759437</v>
      </c>
      <c r="M50" s="75"/>
    </row>
    <row r="51" spans="1:13" ht="13.5">
      <c r="A51" s="71" t="s">
        <v>12</v>
      </c>
      <c r="B51" s="72" t="s">
        <v>45</v>
      </c>
      <c r="C51" s="73"/>
      <c r="D51" s="56">
        <f>D15/'取引額表'!AK$36</f>
        <v>0.0009119057334056115</v>
      </c>
      <c r="E51" s="56">
        <f>E15/'取引額表'!AL$36</f>
        <v>0.0011264142054543038</v>
      </c>
      <c r="F51" s="56">
        <f>F15/'取引額表'!AM$36</f>
        <v>0.001067334998799182</v>
      </c>
      <c r="G51" s="56">
        <f>G15/'取引額表'!AN$36</f>
        <v>0.024335357195769857</v>
      </c>
      <c r="H51" s="56">
        <f>H15/'取引額表'!AO$36</f>
        <v>0.17839715511418686</v>
      </c>
      <c r="I51" s="56">
        <f>I15/'取引額表'!AP$36</f>
        <v>0.01851073954832193</v>
      </c>
      <c r="J51" s="56">
        <f>J15/'取引額表'!AS$36</f>
        <v>0.018317016928431313</v>
      </c>
      <c r="K51" s="74"/>
      <c r="L51" s="56">
        <f>L15/'取引額表'!AT$36</f>
        <v>0.03002103579571225</v>
      </c>
      <c r="M51" s="75"/>
    </row>
    <row r="52" spans="1:13" ht="13.5">
      <c r="A52" s="71" t="s">
        <v>13</v>
      </c>
      <c r="B52" s="72" t="s">
        <v>101</v>
      </c>
      <c r="C52" s="73"/>
      <c r="D52" s="56">
        <f>D16/'取引額表'!AK$36</f>
        <v>0.05971076366203715</v>
      </c>
      <c r="E52" s="56">
        <f>E16/'取引額表'!AL$36</f>
        <v>0.025716865441099992</v>
      </c>
      <c r="F52" s="56">
        <f>F16/'取引額表'!AM$36</f>
        <v>0.0045873896109785905</v>
      </c>
      <c r="G52" s="56">
        <f>G16/'取引額表'!AN$36</f>
        <v>0.07754816494527388</v>
      </c>
      <c r="H52" s="56">
        <f>H16/'取引額表'!AO$36</f>
        <v>0.18493506366844045</v>
      </c>
      <c r="I52" s="56">
        <f>I16/'取引額表'!AP$36</f>
        <v>0.6151143021083086</v>
      </c>
      <c r="J52" s="56">
        <f>J16/'取引額表'!AS$36</f>
        <v>0.13845158365770888</v>
      </c>
      <c r="K52" s="74"/>
      <c r="L52" s="56">
        <f>L16/'取引額表'!AT$36</f>
        <v>0.089793785163754</v>
      </c>
      <c r="M52" s="75"/>
    </row>
    <row r="53" spans="1:13" ht="13.5">
      <c r="A53" s="71" t="s">
        <v>14</v>
      </c>
      <c r="B53" s="72" t="s">
        <v>102</v>
      </c>
      <c r="C53" s="73"/>
      <c r="D53" s="56">
        <f>D17/'取引額表'!AK$36</f>
        <v>0.0012260083436289617</v>
      </c>
      <c r="E53" s="56">
        <f>E17/'取引額表'!AL$36</f>
        <v>0.018234032693663246</v>
      </c>
      <c r="F53" s="56">
        <f>F17/'取引額表'!AM$36</f>
        <v>0.010210863242327483</v>
      </c>
      <c r="G53" s="56">
        <f>G17/'取引額表'!AN$36</f>
        <v>0.0054515235482239886</v>
      </c>
      <c r="H53" s="56">
        <f>H17/'取引額表'!AO$36</f>
        <v>0.011165800173162545</v>
      </c>
      <c r="I53" s="56">
        <f>I17/'取引額表'!AP$36</f>
        <v>-0.015444491647116516</v>
      </c>
      <c r="J53" s="56">
        <f>J17/'取引額表'!AS$36</f>
        <v>0.010271333346764534</v>
      </c>
      <c r="K53" s="74"/>
      <c r="L53" s="56">
        <f>L17/'取引額表'!AT$36</f>
        <v>0.012270041620999593</v>
      </c>
      <c r="M53" s="75"/>
    </row>
    <row r="54" spans="1:13" ht="13.5">
      <c r="A54" s="71" t="s">
        <v>15</v>
      </c>
      <c r="B54" s="72" t="s">
        <v>48</v>
      </c>
      <c r="C54" s="73"/>
      <c r="D54" s="56">
        <f>D18/'取引額表'!AK$36</f>
        <v>0.001308222514466629</v>
      </c>
      <c r="E54" s="56">
        <f>E18/'取引額表'!AL$36</f>
        <v>0.003639143256980395</v>
      </c>
      <c r="F54" s="56">
        <f>F18/'取引額表'!AM$36</f>
        <v>0.002259760208415006</v>
      </c>
      <c r="G54" s="56">
        <f>G18/'取引額表'!AN$36</f>
        <v>0.003034108044118883</v>
      </c>
      <c r="H54" s="56">
        <f>H18/'取引額表'!AO$36</f>
        <v>0.009567876861602289</v>
      </c>
      <c r="I54" s="56">
        <f>I18/'取引額表'!AP$36</f>
        <v>-0.05351716985889844</v>
      </c>
      <c r="J54" s="56">
        <f>J18/'取引額表'!AS$36</f>
        <v>0.003007445598580079</v>
      </c>
      <c r="K54" s="74"/>
      <c r="L54" s="56">
        <f>L18/'取引額表'!AT$36</f>
        <v>0.0037622481252991315</v>
      </c>
      <c r="M54" s="75"/>
    </row>
    <row r="55" spans="1:13" ht="13.5">
      <c r="A55" s="71" t="s">
        <v>16</v>
      </c>
      <c r="B55" s="72" t="s">
        <v>49</v>
      </c>
      <c r="C55" s="73"/>
      <c r="D55" s="56">
        <f>D19/'取引額表'!AK$36</f>
        <v>0.0319291227472815</v>
      </c>
      <c r="E55" s="56">
        <f>E19/'取引額表'!AL$36</f>
        <v>0.02830547790170111</v>
      </c>
      <c r="F55" s="56">
        <f>F19/'取引額表'!AM$36</f>
        <v>0.02477568189790362</v>
      </c>
      <c r="G55" s="56">
        <f>G19/'取引額表'!AN$36</f>
        <v>0.036474366505991875</v>
      </c>
      <c r="H55" s="56">
        <f>H19/'取引額表'!AO$36</f>
        <v>0.06361485328748134</v>
      </c>
      <c r="I55" s="56">
        <f>I19/'取引額表'!AP$36</f>
        <v>-0.09199471547953621</v>
      </c>
      <c r="J55" s="56">
        <f>J19/'取引額表'!AS$36</f>
        <v>0.039354506884998516</v>
      </c>
      <c r="K55" s="74"/>
      <c r="L55" s="56">
        <f>L19/'取引額表'!AT$36</f>
        <v>0.036648479885206246</v>
      </c>
      <c r="M55" s="75"/>
    </row>
    <row r="56" spans="1:13" ht="13.5">
      <c r="A56" s="71" t="s">
        <v>17</v>
      </c>
      <c r="B56" s="72" t="s">
        <v>50</v>
      </c>
      <c r="C56" s="73"/>
      <c r="D56" s="56">
        <f>D20/'取引額表'!AK$36</f>
        <v>0</v>
      </c>
      <c r="E56" s="56">
        <f>E20/'取引額表'!AL$36</f>
        <v>0</v>
      </c>
      <c r="F56" s="56">
        <f>F20/'取引額表'!AM$36</f>
        <v>0</v>
      </c>
      <c r="G56" s="56">
        <f>G20/'取引額表'!AN$36</f>
        <v>0</v>
      </c>
      <c r="H56" s="56">
        <f>H20/'取引額表'!AO$36</f>
        <v>0</v>
      </c>
      <c r="I56" s="56">
        <f>I20/'取引額表'!AP$36</f>
        <v>0</v>
      </c>
      <c r="J56" s="56">
        <f>J20/'取引額表'!AS$36</f>
        <v>0</v>
      </c>
      <c r="K56" s="74"/>
      <c r="L56" s="56">
        <f>L20/'取引額表'!AT$36</f>
        <v>0</v>
      </c>
      <c r="M56" s="75"/>
    </row>
    <row r="57" spans="1:13" ht="13.5">
      <c r="A57" s="71" t="s">
        <v>18</v>
      </c>
      <c r="B57" s="72" t="s">
        <v>51</v>
      </c>
      <c r="C57" s="73"/>
      <c r="D57" s="56">
        <f>D21/'取引額表'!AK$36</f>
        <v>0.004642163885700005</v>
      </c>
      <c r="E57" s="56">
        <f>E21/'取引額表'!AL$36</f>
        <v>0.007854499584156882</v>
      </c>
      <c r="F57" s="56">
        <f>F21/'取引額表'!AM$36</f>
        <v>0.005347122801707846</v>
      </c>
      <c r="G57" s="56">
        <f>G21/'取引額表'!AN$36</f>
        <v>0.0020169298808032448</v>
      </c>
      <c r="H57" s="56">
        <f>H21/'取引額表'!AO$36</f>
        <v>0.001397800662670543</v>
      </c>
      <c r="I57" s="56">
        <f>I21/'取引額表'!AP$36</f>
        <v>0.0012921397529966222</v>
      </c>
      <c r="J57" s="56">
        <f>J21/'取引額表'!AS$36</f>
        <v>0.0052322360932554645</v>
      </c>
      <c r="K57" s="74"/>
      <c r="L57" s="56">
        <f>L21/'取引額表'!AT$36</f>
        <v>0.0053688855882786215</v>
      </c>
      <c r="M57" s="75"/>
    </row>
    <row r="58" spans="1:13" ht="13.5">
      <c r="A58" s="71" t="s">
        <v>19</v>
      </c>
      <c r="B58" s="72" t="s">
        <v>52</v>
      </c>
      <c r="C58" s="73"/>
      <c r="D58" s="56">
        <f>D22/'取引額表'!AK$36</f>
        <v>0</v>
      </c>
      <c r="E58" s="56">
        <f>E22/'取引額表'!AL$36</f>
        <v>0</v>
      </c>
      <c r="F58" s="56">
        <f>F22/'取引額表'!AM$36</f>
        <v>0</v>
      </c>
      <c r="G58" s="56">
        <f>G22/'取引額表'!AN$36</f>
        <v>0</v>
      </c>
      <c r="H58" s="56">
        <f>H22/'取引額表'!AO$36</f>
        <v>0</v>
      </c>
      <c r="I58" s="56">
        <f>I22/'取引額表'!AP$36</f>
        <v>0</v>
      </c>
      <c r="J58" s="56">
        <f>J22/'取引額表'!AS$36</f>
        <v>0</v>
      </c>
      <c r="K58" s="74"/>
      <c r="L58" s="56">
        <f>L22/'取引額表'!AT$36</f>
        <v>0</v>
      </c>
      <c r="M58" s="75"/>
    </row>
    <row r="59" spans="1:13" ht="13.5">
      <c r="A59" s="71" t="s">
        <v>20</v>
      </c>
      <c r="B59" s="72" t="s">
        <v>53</v>
      </c>
      <c r="C59" s="73"/>
      <c r="D59" s="56">
        <f>D23/'取引額表'!AK$36</f>
        <v>0.08005679649338572</v>
      </c>
      <c r="E59" s="56">
        <f>E23/'取引額表'!AL$36</f>
        <v>0.1017214292532079</v>
      </c>
      <c r="F59" s="56">
        <f>F23/'取引額表'!AM$36</f>
        <v>0.01777514654580538</v>
      </c>
      <c r="G59" s="56">
        <f>G23/'取引額表'!AN$36</f>
        <v>0.0387240500615904</v>
      </c>
      <c r="H59" s="56">
        <f>H23/'取引額表'!AO$36</f>
        <v>0.07321737609644816</v>
      </c>
      <c r="I59" s="56">
        <f>I23/'取引額表'!AP$36</f>
        <v>0.05589470860787165</v>
      </c>
      <c r="J59" s="56">
        <f>J23/'取引額表'!AS$36</f>
        <v>0.03506588312016981</v>
      </c>
      <c r="K59" s="74"/>
      <c r="L59" s="56">
        <f>L23/'取引額表'!AT$36</f>
        <v>0.05918685087824738</v>
      </c>
      <c r="M59" s="75"/>
    </row>
    <row r="60" spans="1:13" ht="13.5">
      <c r="A60" s="71" t="s">
        <v>21</v>
      </c>
      <c r="B60" s="72" t="s">
        <v>54</v>
      </c>
      <c r="C60" s="73"/>
      <c r="D60" s="56">
        <f>D24/'取引額表'!AK$36</f>
        <v>0.0019305603790790553</v>
      </c>
      <c r="E60" s="56">
        <f>E24/'取引額表'!AL$36</f>
        <v>0.005545991884367817</v>
      </c>
      <c r="F60" s="56">
        <f>F24/'取引額表'!AM$36</f>
        <v>0.0009581210243311525</v>
      </c>
      <c r="G60" s="56">
        <f>G24/'取引額表'!AN$36</f>
        <v>0.0014413255130564363</v>
      </c>
      <c r="H60" s="56">
        <f>H24/'取引額表'!AO$36</f>
        <v>0.0009982118595617993</v>
      </c>
      <c r="I60" s="56">
        <f>I24/'取引額表'!AP$36</f>
        <v>0.001776010498603555</v>
      </c>
      <c r="J60" s="56">
        <f>J24/'取引額表'!AS$36</f>
        <v>0.0021007373919834666</v>
      </c>
      <c r="K60" s="74"/>
      <c r="L60" s="56">
        <f>L24/'取引額表'!AT$36</f>
        <v>0.0028508648199976013</v>
      </c>
      <c r="M60" s="75"/>
    </row>
    <row r="61" spans="1:13" ht="13.5">
      <c r="A61" s="71" t="s">
        <v>22</v>
      </c>
      <c r="B61" s="72" t="s">
        <v>55</v>
      </c>
      <c r="C61" s="73"/>
      <c r="D61" s="56">
        <f>D25/'取引額表'!AK$36</f>
        <v>0</v>
      </c>
      <c r="E61" s="56">
        <f>E25/'取引額表'!AL$36</f>
        <v>0</v>
      </c>
      <c r="F61" s="56">
        <f>F25/'取引額表'!AM$36</f>
        <v>0</v>
      </c>
      <c r="G61" s="56">
        <f>G25/'取引額表'!AN$36</f>
        <v>0</v>
      </c>
      <c r="H61" s="56">
        <f>H25/'取引額表'!AO$36</f>
        <v>0</v>
      </c>
      <c r="I61" s="56">
        <f>I25/'取引額表'!AP$36</f>
        <v>0</v>
      </c>
      <c r="J61" s="56">
        <f>J25/'取引額表'!AS$36</f>
        <v>0</v>
      </c>
      <c r="K61" s="74"/>
      <c r="L61" s="56">
        <f>L25/'取引額表'!AT$36</f>
        <v>0</v>
      </c>
      <c r="M61" s="75"/>
    </row>
    <row r="62" spans="1:13" ht="13.5">
      <c r="A62" s="71" t="s">
        <v>23</v>
      </c>
      <c r="B62" s="72" t="s">
        <v>56</v>
      </c>
      <c r="C62" s="73"/>
      <c r="D62" s="56">
        <f>D26/'取引額表'!AK$36</f>
        <v>0.017152441244201025</v>
      </c>
      <c r="E62" s="56">
        <f>E26/'取引額表'!AL$36</f>
        <v>0.01971943347887348</v>
      </c>
      <c r="F62" s="56">
        <f>F26/'取引額表'!AM$36</f>
        <v>0.009757988573162029</v>
      </c>
      <c r="G62" s="56">
        <f>G26/'取引額表'!AN$36</f>
        <v>0.017384215852416358</v>
      </c>
      <c r="H62" s="56">
        <f>H26/'取引額表'!AO$36</f>
        <v>0.011504535811520899</v>
      </c>
      <c r="I62" s="56">
        <f>I26/'取引額表'!AP$36</f>
        <v>0.013963498917700764</v>
      </c>
      <c r="J62" s="56">
        <f>J26/'取引額表'!AS$36</f>
        <v>0.011639694993471306</v>
      </c>
      <c r="K62" s="74"/>
      <c r="L62" s="56">
        <f>L26/'取引額表'!AT$36</f>
        <v>0.014372200988745662</v>
      </c>
      <c r="M62" s="75"/>
    </row>
    <row r="63" spans="1:13" ht="13.5">
      <c r="A63" s="71" t="s">
        <v>24</v>
      </c>
      <c r="B63" s="72" t="s">
        <v>57</v>
      </c>
      <c r="C63" s="73"/>
      <c r="D63" s="56">
        <f>D27/'取引額表'!AK$36</f>
        <v>0.00010376945325102952</v>
      </c>
      <c r="E63" s="56">
        <f>E27/'取引額表'!AL$36</f>
        <v>0.00016610190982530943</v>
      </c>
      <c r="F63" s="56">
        <f>F27/'取引額表'!AM$36</f>
        <v>6.186873722011941E-05</v>
      </c>
      <c r="G63" s="56">
        <f>G27/'取引額表'!AN$36</f>
        <v>6.435766484292441E-05</v>
      </c>
      <c r="H63" s="56">
        <f>H27/'取引額表'!AO$36</f>
        <v>3.993026009074498E-05</v>
      </c>
      <c r="I63" s="56">
        <f>I27/'取引額表'!AP$36</f>
        <v>1.59401953588081E-05</v>
      </c>
      <c r="J63" s="56">
        <f>J27/'取引額表'!AS$36</f>
        <v>4.8807076271091855E-05</v>
      </c>
      <c r="K63" s="74"/>
      <c r="L63" s="56">
        <f>L27/'取引額表'!AT$36</f>
        <v>8.714884984821253E-05</v>
      </c>
      <c r="M63" s="75"/>
    </row>
    <row r="64" spans="1:13" ht="13.5">
      <c r="A64" s="71" t="s">
        <v>25</v>
      </c>
      <c r="B64" s="72" t="s">
        <v>58</v>
      </c>
      <c r="C64" s="73"/>
      <c r="D64" s="56">
        <f>D28/'取引額表'!AK$36</f>
        <v>0</v>
      </c>
      <c r="E64" s="56">
        <f>E28/'取引額表'!AL$36</f>
        <v>0</v>
      </c>
      <c r="F64" s="56">
        <f>F28/'取引額表'!AM$36</f>
        <v>0</v>
      </c>
      <c r="G64" s="56">
        <f>G28/'取引額表'!AN$36</f>
        <v>0</v>
      </c>
      <c r="H64" s="56">
        <f>H28/'取引額表'!AO$36</f>
        <v>0</v>
      </c>
      <c r="I64" s="56">
        <f>I28/'取引額表'!AP$36</f>
        <v>0</v>
      </c>
      <c r="J64" s="56">
        <f>J28/'取引額表'!AS$36</f>
        <v>0</v>
      </c>
      <c r="K64" s="74"/>
      <c r="L64" s="56">
        <f>L28/'取引額表'!AT$36</f>
        <v>0</v>
      </c>
      <c r="M64" s="75"/>
    </row>
    <row r="65" spans="1:13" ht="13.5">
      <c r="A65" s="71" t="s">
        <v>26</v>
      </c>
      <c r="B65" s="72" t="s">
        <v>59</v>
      </c>
      <c r="C65" s="73"/>
      <c r="D65" s="56">
        <f>D29/'取引額表'!AK$36</f>
        <v>6.043718551422801E-05</v>
      </c>
      <c r="E65" s="56">
        <f>E29/'取引額表'!AL$36</f>
        <v>0.0005216486982299484</v>
      </c>
      <c r="F65" s="56">
        <f>F29/'取引額表'!AM$36</f>
        <v>0.007131740211657287</v>
      </c>
      <c r="G65" s="56">
        <f>G29/'取引額表'!AN$36</f>
        <v>0.00010378354243780778</v>
      </c>
      <c r="H65" s="56">
        <f>H29/'取引額表'!AO$36</f>
        <v>0.00010556046650497796</v>
      </c>
      <c r="I65" s="56">
        <f>I29/'取引額表'!AP$36</f>
        <v>0.0002118788601657014</v>
      </c>
      <c r="J65" s="56">
        <f>J29/'取引額表'!AS$36</f>
        <v>0.0009368723948998904</v>
      </c>
      <c r="K65" s="74"/>
      <c r="L65" s="56">
        <f>L29/'取引額表'!AT$36</f>
        <v>0.0013299560033873145</v>
      </c>
      <c r="M65" s="75"/>
    </row>
    <row r="66" spans="1:13" ht="13.5">
      <c r="A66" s="71" t="s">
        <v>27</v>
      </c>
      <c r="B66" s="72" t="s">
        <v>60</v>
      </c>
      <c r="C66" s="73"/>
      <c r="D66" s="56">
        <f>D30/'取引額表'!AK$36</f>
        <v>0</v>
      </c>
      <c r="E66" s="56">
        <f>E30/'取引額表'!AL$36</f>
        <v>0</v>
      </c>
      <c r="F66" s="56">
        <f>F30/'取引額表'!AM$36</f>
        <v>0</v>
      </c>
      <c r="G66" s="56">
        <f>G30/'取引額表'!AN$36</f>
        <v>0</v>
      </c>
      <c r="H66" s="56">
        <f>H30/'取引額表'!AO$36</f>
        <v>0</v>
      </c>
      <c r="I66" s="56">
        <f>I30/'取引額表'!AP$36</f>
        <v>0</v>
      </c>
      <c r="J66" s="56">
        <f>J30/'取引額表'!AS$36</f>
        <v>0</v>
      </c>
      <c r="K66" s="74"/>
      <c r="L66" s="56">
        <f>L30/'取引額表'!AT$36</f>
        <v>0</v>
      </c>
      <c r="M66" s="75"/>
    </row>
    <row r="67" spans="1:13" ht="13.5">
      <c r="A67" s="71" t="s">
        <v>28</v>
      </c>
      <c r="B67" s="72" t="s">
        <v>61</v>
      </c>
      <c r="C67" s="73"/>
      <c r="D67" s="56">
        <f>D31/'取引額表'!AK$36</f>
        <v>0</v>
      </c>
      <c r="E67" s="56">
        <f>E31/'取引額表'!AL$36</f>
        <v>0</v>
      </c>
      <c r="F67" s="56">
        <f>F31/'取引額表'!AM$36</f>
        <v>0</v>
      </c>
      <c r="G67" s="56">
        <f>G31/'取引額表'!AN$36</f>
        <v>0</v>
      </c>
      <c r="H67" s="56">
        <f>H31/'取引額表'!AO$36</f>
        <v>0</v>
      </c>
      <c r="I67" s="56">
        <f>I31/'取引額表'!AP$36</f>
        <v>0</v>
      </c>
      <c r="J67" s="56">
        <f>J31/'取引額表'!AS$36</f>
        <v>0</v>
      </c>
      <c r="K67" s="74"/>
      <c r="L67" s="56">
        <f>L31/'取引額表'!AT$36</f>
        <v>0</v>
      </c>
      <c r="M67" s="75"/>
    </row>
    <row r="68" spans="1:13" ht="13.5">
      <c r="A68" s="71" t="s">
        <v>29</v>
      </c>
      <c r="B68" s="72" t="s">
        <v>62</v>
      </c>
      <c r="C68" s="73"/>
      <c r="D68" s="56">
        <f>D32/'取引額表'!AK$36</f>
        <v>0.015212089886532576</v>
      </c>
      <c r="E68" s="56">
        <f>E32/'取引額表'!AL$36</f>
        <v>0.02322639957981084</v>
      </c>
      <c r="F68" s="56">
        <f>F32/'取引額表'!AM$36</f>
        <v>0.024298043388431074</v>
      </c>
      <c r="G68" s="56">
        <f>G32/'取引額表'!AN$36</f>
        <v>0.04625618095625109</v>
      </c>
      <c r="H68" s="56">
        <f>H32/'取引額表'!AO$36</f>
        <v>0.029060327883888883</v>
      </c>
      <c r="I68" s="56">
        <f>I32/'取引額表'!AP$36</f>
        <v>0.007938410651361805</v>
      </c>
      <c r="J68" s="56">
        <f>J32/'取引額表'!AS$36</f>
        <v>0.021497856329654903</v>
      </c>
      <c r="K68" s="74"/>
      <c r="L68" s="56">
        <f>L32/'取引額表'!AT$36</f>
        <v>0.024688559060259106</v>
      </c>
      <c r="M68" s="75"/>
    </row>
    <row r="69" spans="1:13" ht="13.5">
      <c r="A69" s="71" t="s">
        <v>30</v>
      </c>
      <c r="B69" s="72" t="s">
        <v>63</v>
      </c>
      <c r="C69" s="73"/>
      <c r="D69" s="56">
        <f>D33/'取引額表'!AK$36</f>
        <v>0.13462318240289592</v>
      </c>
      <c r="E69" s="56">
        <f>E33/'取引額表'!AL$36</f>
        <v>0.030278947693300824</v>
      </c>
      <c r="F69" s="56">
        <f>F33/'取引額表'!AM$36</f>
        <v>0.0014227306576095429</v>
      </c>
      <c r="G69" s="56">
        <f>G33/'取引額表'!AN$36</f>
        <v>0.00026118786445642226</v>
      </c>
      <c r="H69" s="56">
        <f>H33/'取引額表'!AO$36</f>
        <v>0.0001696110937640348</v>
      </c>
      <c r="I69" s="56">
        <f>I33/'取引額表'!AP$36</f>
        <v>8.192887948261527E-05</v>
      </c>
      <c r="J69" s="56">
        <f>J33/'取引額表'!AS$36</f>
        <v>0.00030110116841256315</v>
      </c>
      <c r="K69" s="74"/>
      <c r="L69" s="56">
        <f>L33/'取引額表'!AT$36</f>
        <v>0.012246931037113919</v>
      </c>
      <c r="M69" s="75"/>
    </row>
    <row r="70" spans="1:13" ht="13.5">
      <c r="A70" s="71" t="s">
        <v>31</v>
      </c>
      <c r="B70" s="72" t="s">
        <v>64</v>
      </c>
      <c r="C70" s="73"/>
      <c r="D70" s="56">
        <f>D34/'取引額表'!AK$36</f>
        <v>0</v>
      </c>
      <c r="E70" s="56">
        <f>E34/'取引額表'!AL$36</f>
        <v>0</v>
      </c>
      <c r="F70" s="56">
        <f>F34/'取引額表'!AM$36</f>
        <v>0</v>
      </c>
      <c r="G70" s="56">
        <f>G34/'取引額表'!AN$36</f>
        <v>0</v>
      </c>
      <c r="H70" s="56">
        <f>H34/'取引額表'!AO$36</f>
        <v>0</v>
      </c>
      <c r="I70" s="56">
        <f>I34/'取引額表'!AP$36</f>
        <v>0</v>
      </c>
      <c r="J70" s="56">
        <f>J34/'取引額表'!AS$36</f>
        <v>0</v>
      </c>
      <c r="K70" s="74"/>
      <c r="L70" s="56">
        <f>L34/'取引額表'!AT$36</f>
        <v>0</v>
      </c>
      <c r="M70" s="75"/>
    </row>
    <row r="71" spans="1:13" ht="13.5">
      <c r="A71" s="71" t="s">
        <v>32</v>
      </c>
      <c r="B71" s="72" t="s">
        <v>65</v>
      </c>
      <c r="C71" s="73"/>
      <c r="D71" s="56">
        <f>D35/'取引額表'!AK$36</f>
        <v>0</v>
      </c>
      <c r="E71" s="56">
        <f>E35/'取引額表'!AL$36</f>
        <v>0</v>
      </c>
      <c r="F71" s="56">
        <f>F35/'取引額表'!AM$36</f>
        <v>0</v>
      </c>
      <c r="G71" s="56">
        <f>G35/'取引額表'!AN$36</f>
        <v>0</v>
      </c>
      <c r="H71" s="56">
        <f>H35/'取引額表'!AO$36</f>
        <v>0</v>
      </c>
      <c r="I71" s="56">
        <f>I35/'取引額表'!AP$36</f>
        <v>0</v>
      </c>
      <c r="J71" s="56">
        <f>J35/'取引額表'!AS$36</f>
        <v>0</v>
      </c>
      <c r="K71" s="74"/>
      <c r="L71" s="56">
        <f>L35/'取引額表'!AT$36</f>
        <v>0</v>
      </c>
      <c r="M71" s="75"/>
    </row>
    <row r="72" spans="1:13" ht="13.5">
      <c r="A72" s="42"/>
      <c r="B72" s="69" t="s">
        <v>100</v>
      </c>
      <c r="C72" s="76"/>
      <c r="D72" s="59">
        <f>D36/'取引額表'!AK$36</f>
        <v>0.524536177110442</v>
      </c>
      <c r="E72" s="59">
        <f>E36/'取引額表'!AL$36</f>
        <v>0.4554207429002172</v>
      </c>
      <c r="F72" s="59">
        <f>F36/'取引額表'!AM$36</f>
        <v>0.1850532356939198</v>
      </c>
      <c r="G72" s="59">
        <f>G36/'取引額表'!AN$36</f>
        <v>0.44289324153831083</v>
      </c>
      <c r="H72" s="59">
        <f>H36/'取引額表'!AO$36</f>
        <v>0.6720596647134314</v>
      </c>
      <c r="I72" s="59">
        <f>I36/'取引額表'!AP$36</f>
        <v>0.6450580904979095</v>
      </c>
      <c r="J72" s="59">
        <f>J36/'取引額表'!AS$36</f>
        <v>0.44479617702642193</v>
      </c>
      <c r="K72" s="77"/>
      <c r="L72" s="59">
        <f>L36/'取引額表'!AT$36</f>
        <v>0.44763367632968815</v>
      </c>
      <c r="M72" s="78"/>
    </row>
    <row r="74" ht="13.5">
      <c r="A74" s="79" t="s">
        <v>109</v>
      </c>
    </row>
    <row r="75" spans="1:13" ht="36">
      <c r="A75" s="66"/>
      <c r="B75" s="67"/>
      <c r="C75" s="67"/>
      <c r="D75" s="68" t="s">
        <v>95</v>
      </c>
      <c r="E75" s="68" t="s">
        <v>96</v>
      </c>
      <c r="F75" s="68" t="s">
        <v>97</v>
      </c>
      <c r="G75" s="68" t="s">
        <v>98</v>
      </c>
      <c r="H75" s="68" t="s">
        <v>99</v>
      </c>
      <c r="I75" s="68" t="s">
        <v>72</v>
      </c>
      <c r="J75" s="68" t="s">
        <v>75</v>
      </c>
      <c r="K75" s="66"/>
      <c r="L75" s="69" t="s">
        <v>100</v>
      </c>
      <c r="M75" s="70"/>
    </row>
    <row r="76" spans="1:13" ht="13.5">
      <c r="A76" s="71" t="s">
        <v>1</v>
      </c>
      <c r="B76" s="72" t="s">
        <v>34</v>
      </c>
      <c r="C76" s="73"/>
      <c r="D76" s="56">
        <f aca="true" t="shared" si="2" ref="D76:J85">IF($L40=0,0,D4/$L4)</f>
        <v>0.021356104951360016</v>
      </c>
      <c r="E76" s="56">
        <f t="shared" si="2"/>
        <v>0.34515082937110564</v>
      </c>
      <c r="F76" s="56">
        <f t="shared" si="2"/>
        <v>0.013629227524632088</v>
      </c>
      <c r="G76" s="56">
        <f t="shared" si="2"/>
        <v>0.00814293821018079</v>
      </c>
      <c r="H76" s="56">
        <f t="shared" si="2"/>
        <v>0.033588861713159474</v>
      </c>
      <c r="I76" s="56">
        <f t="shared" si="2"/>
        <v>0.046389468890420144</v>
      </c>
      <c r="J76" s="56">
        <f t="shared" si="2"/>
        <v>0.5317425693391419</v>
      </c>
      <c r="K76" s="74"/>
      <c r="L76" s="56">
        <f aca="true" t="shared" si="3" ref="L76:L108">IF($L40=0,0,L4/$L4)</f>
        <v>1</v>
      </c>
      <c r="M76" s="75"/>
    </row>
    <row r="77" spans="1:13" ht="13.5">
      <c r="A77" s="71" t="s">
        <v>2</v>
      </c>
      <c r="B77" s="72" t="s">
        <v>35</v>
      </c>
      <c r="C77" s="73"/>
      <c r="D77" s="56">
        <f t="shared" si="2"/>
        <v>0.007875327706272117</v>
      </c>
      <c r="E77" s="56">
        <f t="shared" si="2"/>
        <v>0.2026079502807138</v>
      </c>
      <c r="F77" s="56">
        <f t="shared" si="2"/>
        <v>0.0514994660395991</v>
      </c>
      <c r="G77" s="56">
        <f t="shared" si="2"/>
        <v>0.21480519751639127</v>
      </c>
      <c r="H77" s="56">
        <f t="shared" si="2"/>
        <v>0.18176468680632</v>
      </c>
      <c r="I77" s="56">
        <f t="shared" si="2"/>
        <v>-0.003740501165409644</v>
      </c>
      <c r="J77" s="56">
        <f t="shared" si="2"/>
        <v>0.3451878728161134</v>
      </c>
      <c r="K77" s="74"/>
      <c r="L77" s="56">
        <f t="shared" si="3"/>
        <v>1</v>
      </c>
      <c r="M77" s="75"/>
    </row>
    <row r="78" spans="1:13" ht="13.5">
      <c r="A78" s="71" t="s">
        <v>3</v>
      </c>
      <c r="B78" s="72" t="s">
        <v>36</v>
      </c>
      <c r="C78" s="73"/>
      <c r="D78" s="56">
        <f t="shared" si="2"/>
        <v>0.049136890985581085</v>
      </c>
      <c r="E78" s="56">
        <f t="shared" si="2"/>
        <v>0.7457423935040426</v>
      </c>
      <c r="F78" s="56">
        <f t="shared" si="2"/>
        <v>0.02384482164833424</v>
      </c>
      <c r="G78" s="56">
        <f t="shared" si="2"/>
        <v>0.0004245653715303183</v>
      </c>
      <c r="H78" s="56">
        <f t="shared" si="2"/>
        <v>0.001120841567592261</v>
      </c>
      <c r="I78" s="56">
        <f t="shared" si="2"/>
        <v>0.0050074624290476506</v>
      </c>
      <c r="J78" s="56">
        <f t="shared" si="2"/>
        <v>0.17472302449387178</v>
      </c>
      <c r="K78" s="74"/>
      <c r="L78" s="56">
        <f t="shared" si="3"/>
        <v>1</v>
      </c>
      <c r="M78" s="75"/>
    </row>
    <row r="79" spans="1:13" ht="13.5">
      <c r="A79" s="71" t="s">
        <v>4</v>
      </c>
      <c r="B79" s="72" t="s">
        <v>37</v>
      </c>
      <c r="C79" s="73"/>
      <c r="D79" s="56">
        <f t="shared" si="2"/>
        <v>0.014815310491768237</v>
      </c>
      <c r="E79" s="56">
        <f t="shared" si="2"/>
        <v>0.4897573203863427</v>
      </c>
      <c r="F79" s="56">
        <f t="shared" si="2"/>
        <v>0.021231746486088936</v>
      </c>
      <c r="G79" s="56">
        <f t="shared" si="2"/>
        <v>0.011484654892888961</v>
      </c>
      <c r="H79" s="56">
        <f t="shared" si="2"/>
        <v>0.0929519853631544</v>
      </c>
      <c r="I79" s="56">
        <f t="shared" si="2"/>
        <v>-0.024140201610064776</v>
      </c>
      <c r="J79" s="56">
        <f t="shared" si="2"/>
        <v>0.3938991839898215</v>
      </c>
      <c r="K79" s="74"/>
      <c r="L79" s="56">
        <f t="shared" si="3"/>
        <v>1</v>
      </c>
      <c r="M79" s="75"/>
    </row>
    <row r="80" spans="1:13" ht="13.5">
      <c r="A80" s="71" t="s">
        <v>5</v>
      </c>
      <c r="B80" s="72" t="s">
        <v>38</v>
      </c>
      <c r="C80" s="73"/>
      <c r="D80" s="56">
        <f t="shared" si="2"/>
        <v>0.018591230651607907</v>
      </c>
      <c r="E80" s="56">
        <f t="shared" si="2"/>
        <v>0.15411401184763632</v>
      </c>
      <c r="F80" s="56">
        <f t="shared" si="2"/>
        <v>0.04180236648566859</v>
      </c>
      <c r="G80" s="56">
        <f t="shared" si="2"/>
        <v>0.16941954322539696</v>
      </c>
      <c r="H80" s="56">
        <f t="shared" si="2"/>
        <v>0.16132598640707843</v>
      </c>
      <c r="I80" s="56">
        <f t="shared" si="2"/>
        <v>-0.01870555232766788</v>
      </c>
      <c r="J80" s="56">
        <f t="shared" si="2"/>
        <v>0.4734524137102797</v>
      </c>
      <c r="K80" s="74"/>
      <c r="L80" s="56">
        <f t="shared" si="3"/>
        <v>1</v>
      </c>
      <c r="M80" s="75"/>
    </row>
    <row r="81" spans="1:13" ht="13.5">
      <c r="A81" s="71" t="s">
        <v>6</v>
      </c>
      <c r="B81" s="72" t="s">
        <v>39</v>
      </c>
      <c r="C81" s="73"/>
      <c r="D81" s="56">
        <f t="shared" si="2"/>
        <v>0.0184996220433465</v>
      </c>
      <c r="E81" s="56">
        <f t="shared" si="2"/>
        <v>0.2458069961857564</v>
      </c>
      <c r="F81" s="56">
        <f t="shared" si="2"/>
        <v>0.20510340782444686</v>
      </c>
      <c r="G81" s="56">
        <f t="shared" si="2"/>
        <v>0.016106810028639985</v>
      </c>
      <c r="H81" s="56">
        <f t="shared" si="2"/>
        <v>0.020952294165649414</v>
      </c>
      <c r="I81" s="56">
        <f t="shared" si="2"/>
        <v>0.010739048176625942</v>
      </c>
      <c r="J81" s="56">
        <f t="shared" si="2"/>
        <v>0.48279182157553496</v>
      </c>
      <c r="K81" s="74"/>
      <c r="L81" s="56">
        <f t="shared" si="3"/>
        <v>1</v>
      </c>
      <c r="M81" s="75"/>
    </row>
    <row r="82" spans="1:13" ht="13.5">
      <c r="A82" s="71" t="s">
        <v>7</v>
      </c>
      <c r="B82" s="72" t="s">
        <v>40</v>
      </c>
      <c r="C82" s="73"/>
      <c r="D82" s="56">
        <f t="shared" si="2"/>
        <v>0.014809782266171374</v>
      </c>
      <c r="E82" s="56">
        <f t="shared" si="2"/>
        <v>0.46509582492151924</v>
      </c>
      <c r="F82" s="56">
        <f t="shared" si="2"/>
        <v>0.06460133900441921</v>
      </c>
      <c r="G82" s="56">
        <f t="shared" si="2"/>
        <v>0.07455027546631626</v>
      </c>
      <c r="H82" s="56">
        <f t="shared" si="2"/>
        <v>0.07403768271486132</v>
      </c>
      <c r="I82" s="56">
        <f t="shared" si="2"/>
        <v>0.0022884945325932775</v>
      </c>
      <c r="J82" s="56">
        <f t="shared" si="2"/>
        <v>0.30461660109411925</v>
      </c>
      <c r="K82" s="74"/>
      <c r="L82" s="56">
        <f t="shared" si="3"/>
        <v>1</v>
      </c>
      <c r="M82" s="75"/>
    </row>
    <row r="83" spans="1:13" ht="13.5">
      <c r="A83" s="71" t="s">
        <v>8</v>
      </c>
      <c r="B83" s="72" t="s">
        <v>41</v>
      </c>
      <c r="C83" s="73"/>
      <c r="D83" s="56">
        <f t="shared" si="2"/>
        <v>0.006568750276022778</v>
      </c>
      <c r="E83" s="56">
        <f t="shared" si="2"/>
        <v>0.07208610497754721</v>
      </c>
      <c r="F83" s="56">
        <f t="shared" si="2"/>
        <v>0.017849982059483183</v>
      </c>
      <c r="G83" s="56">
        <f t="shared" si="2"/>
        <v>0.3475852936397672</v>
      </c>
      <c r="H83" s="56">
        <f t="shared" si="2"/>
        <v>0.29214580450222716</v>
      </c>
      <c r="I83" s="56">
        <f t="shared" si="2"/>
        <v>-0.0020654165094309423</v>
      </c>
      <c r="J83" s="56">
        <f t="shared" si="2"/>
        <v>0.26582948105438325</v>
      </c>
      <c r="K83" s="74"/>
      <c r="L83" s="56">
        <f t="shared" si="3"/>
        <v>1</v>
      </c>
      <c r="M83" s="75"/>
    </row>
    <row r="84" spans="1:13" ht="13.5">
      <c r="A84" s="71" t="s">
        <v>9</v>
      </c>
      <c r="B84" s="72" t="s">
        <v>42</v>
      </c>
      <c r="C84" s="73"/>
      <c r="D84" s="56">
        <f t="shared" si="2"/>
        <v>0.0010657229106365031</v>
      </c>
      <c r="E84" s="56">
        <f t="shared" si="2"/>
        <v>0.017594215515436704</v>
      </c>
      <c r="F84" s="56">
        <f t="shared" si="2"/>
        <v>0.005521136385542387</v>
      </c>
      <c r="G84" s="56">
        <f t="shared" si="2"/>
        <v>0.10695805788178367</v>
      </c>
      <c r="H84" s="56">
        <f t="shared" si="2"/>
        <v>0.10347674037543939</v>
      </c>
      <c r="I84" s="56">
        <f t="shared" si="2"/>
        <v>-0.0031907985697115777</v>
      </c>
      <c r="J84" s="56">
        <f t="shared" si="2"/>
        <v>0.7685749255008729</v>
      </c>
      <c r="K84" s="74"/>
      <c r="L84" s="56">
        <f t="shared" si="3"/>
        <v>1</v>
      </c>
      <c r="M84" s="75"/>
    </row>
    <row r="85" spans="1:13" ht="13.5">
      <c r="A85" s="71" t="s">
        <v>10</v>
      </c>
      <c r="B85" s="72" t="s">
        <v>43</v>
      </c>
      <c r="C85" s="73"/>
      <c r="D85" s="56">
        <f t="shared" si="2"/>
        <v>0.0017930648122422893</v>
      </c>
      <c r="E85" s="56">
        <f t="shared" si="2"/>
        <v>0.026861533187823448</v>
      </c>
      <c r="F85" s="56">
        <f t="shared" si="2"/>
        <v>0.007766602698572078</v>
      </c>
      <c r="G85" s="56">
        <f t="shared" si="2"/>
        <v>0.04057037634054467</v>
      </c>
      <c r="H85" s="56">
        <f t="shared" si="2"/>
        <v>0.044559544279103025</v>
      </c>
      <c r="I85" s="56">
        <f t="shared" si="2"/>
        <v>0.008774282503739952</v>
      </c>
      <c r="J85" s="56">
        <f t="shared" si="2"/>
        <v>0.8696745961779745</v>
      </c>
      <c r="K85" s="74"/>
      <c r="L85" s="56">
        <f t="shared" si="3"/>
        <v>1</v>
      </c>
      <c r="M85" s="75"/>
    </row>
    <row r="86" spans="1:13" ht="13.5">
      <c r="A86" s="71" t="s">
        <v>11</v>
      </c>
      <c r="B86" s="72" t="s">
        <v>44</v>
      </c>
      <c r="C86" s="73"/>
      <c r="D86" s="56">
        <f aca="true" t="shared" si="4" ref="D86:J95">IF($L50=0,0,D14/$L14)</f>
        <v>0.006403975787565045</v>
      </c>
      <c r="E86" s="56">
        <f t="shared" si="4"/>
        <v>0.08543892306219802</v>
      </c>
      <c r="F86" s="56">
        <f t="shared" si="4"/>
        <v>0.02532748241127066</v>
      </c>
      <c r="G86" s="56">
        <f t="shared" si="4"/>
        <v>0.2562045357490779</v>
      </c>
      <c r="H86" s="56">
        <f t="shared" si="4"/>
        <v>0.23907661262239585</v>
      </c>
      <c r="I86" s="56">
        <f t="shared" si="4"/>
        <v>-0.00883307328741587</v>
      </c>
      <c r="J86" s="56">
        <f t="shared" si="4"/>
        <v>0.39638154365490846</v>
      </c>
      <c r="K86" s="74"/>
      <c r="L86" s="56">
        <f t="shared" si="3"/>
        <v>1</v>
      </c>
      <c r="M86" s="75"/>
    </row>
    <row r="87" spans="1:13" ht="13.5">
      <c r="A87" s="71" t="s">
        <v>12</v>
      </c>
      <c r="B87" s="72" t="s">
        <v>45</v>
      </c>
      <c r="C87" s="73"/>
      <c r="D87" s="56">
        <f t="shared" si="4"/>
        <v>0.0006033369189602772</v>
      </c>
      <c r="E87" s="56">
        <f t="shared" si="4"/>
        <v>0.011478884684609543</v>
      </c>
      <c r="F87" s="56">
        <f t="shared" si="4"/>
        <v>0.003963824509268067</v>
      </c>
      <c r="G87" s="56">
        <f t="shared" si="4"/>
        <v>0.052624356978045184</v>
      </c>
      <c r="H87" s="56">
        <f t="shared" si="4"/>
        <v>0.6994073186765843</v>
      </c>
      <c r="I87" s="56">
        <f t="shared" si="4"/>
        <v>0.0010387234419952545</v>
      </c>
      <c r="J87" s="56">
        <f t="shared" si="4"/>
        <v>0.23088355479053732</v>
      </c>
      <c r="K87" s="74"/>
      <c r="L87" s="56">
        <f t="shared" si="3"/>
        <v>1</v>
      </c>
      <c r="M87" s="75"/>
    </row>
    <row r="88" spans="1:13" ht="13.5">
      <c r="A88" s="71" t="s">
        <v>13</v>
      </c>
      <c r="B88" s="72" t="s">
        <v>101</v>
      </c>
      <c r="C88" s="73"/>
      <c r="D88" s="56">
        <f t="shared" si="4"/>
        <v>0.013208149429404443</v>
      </c>
      <c r="E88" s="56">
        <f t="shared" si="4"/>
        <v>0.08761914276693113</v>
      </c>
      <c r="F88" s="56">
        <f t="shared" si="4"/>
        <v>0.005695851893331036</v>
      </c>
      <c r="G88" s="56">
        <f t="shared" si="4"/>
        <v>0.056066054584286866</v>
      </c>
      <c r="H88" s="56">
        <f t="shared" si="4"/>
        <v>0.242404625342443</v>
      </c>
      <c r="I88" s="56">
        <f t="shared" si="4"/>
        <v>0.011540148060362408</v>
      </c>
      <c r="J88" s="56">
        <f t="shared" si="4"/>
        <v>0.5834660279232411</v>
      </c>
      <c r="K88" s="74"/>
      <c r="L88" s="56">
        <f t="shared" si="3"/>
        <v>1</v>
      </c>
      <c r="M88" s="75"/>
    </row>
    <row r="89" spans="1:13" ht="13.5">
      <c r="A89" s="71" t="s">
        <v>14</v>
      </c>
      <c r="B89" s="72" t="s">
        <v>102</v>
      </c>
      <c r="C89" s="73"/>
      <c r="D89" s="56">
        <f t="shared" si="4"/>
        <v>0.0019846458353561846</v>
      </c>
      <c r="E89" s="56">
        <f t="shared" si="4"/>
        <v>0.45463612332054093</v>
      </c>
      <c r="F89" s="56">
        <f t="shared" si="4"/>
        <v>0.09278029822964973</v>
      </c>
      <c r="G89" s="56">
        <f t="shared" si="4"/>
        <v>0.028843410161788447</v>
      </c>
      <c r="H89" s="56">
        <f t="shared" si="4"/>
        <v>0.10710549083986125</v>
      </c>
      <c r="I89" s="56">
        <f t="shared" si="4"/>
        <v>-0.002120456742829836</v>
      </c>
      <c r="J89" s="56">
        <f t="shared" si="4"/>
        <v>0.3167704883556333</v>
      </c>
      <c r="K89" s="74"/>
      <c r="L89" s="56">
        <f t="shared" si="3"/>
        <v>1</v>
      </c>
      <c r="M89" s="75"/>
    </row>
    <row r="90" spans="1:13" ht="13.5">
      <c r="A90" s="71" t="s">
        <v>15</v>
      </c>
      <c r="B90" s="72" t="s">
        <v>48</v>
      </c>
      <c r="C90" s="73"/>
      <c r="D90" s="56">
        <f t="shared" si="4"/>
        <v>0.006906687587271433</v>
      </c>
      <c r="E90" s="56">
        <f t="shared" si="4"/>
        <v>0.2959231656931975</v>
      </c>
      <c r="F90" s="56">
        <f t="shared" si="4"/>
        <v>0.06696598527296764</v>
      </c>
      <c r="G90" s="56">
        <f t="shared" si="4"/>
        <v>0.052355023242418565</v>
      </c>
      <c r="H90" s="56">
        <f t="shared" si="4"/>
        <v>0.29932022517360957</v>
      </c>
      <c r="I90" s="56">
        <f t="shared" si="4"/>
        <v>-0.02396335045706612</v>
      </c>
      <c r="J90" s="56">
        <f t="shared" si="4"/>
        <v>0.30249226348760133</v>
      </c>
      <c r="K90" s="74"/>
      <c r="L90" s="56">
        <f t="shared" si="3"/>
        <v>1</v>
      </c>
      <c r="M90" s="75"/>
    </row>
    <row r="91" spans="1:13" ht="13.5">
      <c r="A91" s="71" t="s">
        <v>16</v>
      </c>
      <c r="B91" s="72" t="s">
        <v>49</v>
      </c>
      <c r="C91" s="73"/>
      <c r="D91" s="56">
        <f t="shared" si="4"/>
        <v>0.01730480254357853</v>
      </c>
      <c r="E91" s="56">
        <f t="shared" si="4"/>
        <v>0.2362880579098416</v>
      </c>
      <c r="F91" s="56">
        <f t="shared" si="4"/>
        <v>0.07537181808646601</v>
      </c>
      <c r="G91" s="56">
        <f t="shared" si="4"/>
        <v>0.06461101170443945</v>
      </c>
      <c r="H91" s="56">
        <f t="shared" si="4"/>
        <v>0.20430099640348431</v>
      </c>
      <c r="I91" s="56">
        <f t="shared" si="4"/>
        <v>-0.004228718250017574</v>
      </c>
      <c r="J91" s="56">
        <f t="shared" si="4"/>
        <v>0.4063520316022076</v>
      </c>
      <c r="K91" s="74"/>
      <c r="L91" s="56">
        <f t="shared" si="3"/>
        <v>1</v>
      </c>
      <c r="M91" s="75"/>
    </row>
    <row r="92" spans="1:13" ht="13.5">
      <c r="A92" s="71" t="s">
        <v>17</v>
      </c>
      <c r="B92" s="72" t="s">
        <v>50</v>
      </c>
      <c r="C92" s="73"/>
      <c r="D92" s="56">
        <f t="shared" si="4"/>
        <v>0</v>
      </c>
      <c r="E92" s="56">
        <f t="shared" si="4"/>
        <v>0</v>
      </c>
      <c r="F92" s="56">
        <f t="shared" si="4"/>
        <v>0</v>
      </c>
      <c r="G92" s="56">
        <f t="shared" si="4"/>
        <v>0</v>
      </c>
      <c r="H92" s="56">
        <f t="shared" si="4"/>
        <v>0</v>
      </c>
      <c r="I92" s="56">
        <f t="shared" si="4"/>
        <v>0</v>
      </c>
      <c r="J92" s="56">
        <f t="shared" si="4"/>
        <v>0</v>
      </c>
      <c r="K92" s="74"/>
      <c r="L92" s="56">
        <f t="shared" si="3"/>
        <v>0</v>
      </c>
      <c r="M92" s="75"/>
    </row>
    <row r="93" spans="1:13" ht="13.5">
      <c r="A93" s="71" t="s">
        <v>18</v>
      </c>
      <c r="B93" s="72" t="s">
        <v>51</v>
      </c>
      <c r="C93" s="73"/>
      <c r="D93" s="56">
        <f t="shared" si="4"/>
        <v>0.017174019302321708</v>
      </c>
      <c r="E93" s="56">
        <f t="shared" si="4"/>
        <v>0.4475706696116545</v>
      </c>
      <c r="F93" s="56">
        <f t="shared" si="4"/>
        <v>0.11103895079696975</v>
      </c>
      <c r="G93" s="56">
        <f t="shared" si="4"/>
        <v>0.02438829278844968</v>
      </c>
      <c r="H93" s="56">
        <f t="shared" si="4"/>
        <v>0.030642839979280953</v>
      </c>
      <c r="I93" s="56">
        <f t="shared" si="4"/>
        <v>0.0004054405419656581</v>
      </c>
      <c r="J93" s="56">
        <f t="shared" si="4"/>
        <v>0.36877978697935776</v>
      </c>
      <c r="K93" s="74"/>
      <c r="L93" s="56">
        <f t="shared" si="3"/>
        <v>1</v>
      </c>
      <c r="M93" s="75"/>
    </row>
    <row r="94" spans="1:13" ht="13.5">
      <c r="A94" s="71" t="s">
        <v>19</v>
      </c>
      <c r="B94" s="72" t="s">
        <v>52</v>
      </c>
      <c r="C94" s="73"/>
      <c r="D94" s="56">
        <f t="shared" si="4"/>
        <v>0</v>
      </c>
      <c r="E94" s="56">
        <f t="shared" si="4"/>
        <v>0</v>
      </c>
      <c r="F94" s="56">
        <f t="shared" si="4"/>
        <v>0</v>
      </c>
      <c r="G94" s="56">
        <f t="shared" si="4"/>
        <v>0</v>
      </c>
      <c r="H94" s="56">
        <f t="shared" si="4"/>
        <v>0</v>
      </c>
      <c r="I94" s="56">
        <f t="shared" si="4"/>
        <v>0</v>
      </c>
      <c r="J94" s="56">
        <f t="shared" si="4"/>
        <v>0</v>
      </c>
      <c r="K94" s="74"/>
      <c r="L94" s="56">
        <f t="shared" si="3"/>
        <v>0</v>
      </c>
      <c r="M94" s="75"/>
    </row>
    <row r="95" spans="1:13" ht="13.5">
      <c r="A95" s="71" t="s">
        <v>20</v>
      </c>
      <c r="B95" s="72" t="s">
        <v>53</v>
      </c>
      <c r="C95" s="73"/>
      <c r="D95" s="56">
        <f t="shared" si="4"/>
        <v>0.02686634587833957</v>
      </c>
      <c r="E95" s="56">
        <f t="shared" si="4"/>
        <v>0.5257925967970581</v>
      </c>
      <c r="F95" s="56">
        <f t="shared" si="4"/>
        <v>0.03348322622260546</v>
      </c>
      <c r="G95" s="56">
        <f t="shared" si="4"/>
        <v>0.04247469694479171</v>
      </c>
      <c r="H95" s="56">
        <f t="shared" si="4"/>
        <v>0.1455984823177567</v>
      </c>
      <c r="I95" s="56">
        <f t="shared" si="4"/>
        <v>0.0015909161778517472</v>
      </c>
      <c r="J95" s="56">
        <f t="shared" si="4"/>
        <v>0.22419373566159664</v>
      </c>
      <c r="K95" s="74"/>
      <c r="L95" s="56">
        <f t="shared" si="3"/>
        <v>1</v>
      </c>
      <c r="M95" s="75"/>
    </row>
    <row r="96" spans="1:13" ht="13.5">
      <c r="A96" s="71" t="s">
        <v>21</v>
      </c>
      <c r="B96" s="72" t="s">
        <v>54</v>
      </c>
      <c r="C96" s="73"/>
      <c r="D96" s="56">
        <f aca="true" t="shared" si="5" ref="D96:J105">IF($L60=0,0,D24/$L24)</f>
        <v>0.013450622725359317</v>
      </c>
      <c r="E96" s="56">
        <f t="shared" si="5"/>
        <v>0.5951546779334977</v>
      </c>
      <c r="F96" s="56">
        <f t="shared" si="5"/>
        <v>0.03746994760694147</v>
      </c>
      <c r="G96" s="56">
        <f t="shared" si="5"/>
        <v>0.03282163403390257</v>
      </c>
      <c r="H96" s="56">
        <f t="shared" si="5"/>
        <v>0.041211082365782845</v>
      </c>
      <c r="I96" s="56">
        <f t="shared" si="5"/>
        <v>0.0010494717171223762</v>
      </c>
      <c r="J96" s="56">
        <f t="shared" si="5"/>
        <v>0.2788425636173937</v>
      </c>
      <c r="K96" s="74"/>
      <c r="L96" s="56">
        <f t="shared" si="3"/>
        <v>1</v>
      </c>
      <c r="M96" s="75"/>
    </row>
    <row r="97" spans="1:13" ht="13.5">
      <c r="A97" s="71" t="s">
        <v>22</v>
      </c>
      <c r="B97" s="72" t="s">
        <v>55</v>
      </c>
      <c r="C97" s="73"/>
      <c r="D97" s="56">
        <f t="shared" si="5"/>
        <v>0</v>
      </c>
      <c r="E97" s="56">
        <f t="shared" si="5"/>
        <v>0</v>
      </c>
      <c r="F97" s="56">
        <f t="shared" si="5"/>
        <v>0</v>
      </c>
      <c r="G97" s="56">
        <f t="shared" si="5"/>
        <v>0</v>
      </c>
      <c r="H97" s="56">
        <f t="shared" si="5"/>
        <v>0</v>
      </c>
      <c r="I97" s="56">
        <f t="shared" si="5"/>
        <v>0</v>
      </c>
      <c r="J97" s="56">
        <f t="shared" si="5"/>
        <v>0</v>
      </c>
      <c r="K97" s="74"/>
      <c r="L97" s="56">
        <f t="shared" si="3"/>
        <v>0</v>
      </c>
      <c r="M97" s="75"/>
    </row>
    <row r="98" spans="1:13" ht="13.5">
      <c r="A98" s="71" t="s">
        <v>23</v>
      </c>
      <c r="B98" s="72" t="s">
        <v>56</v>
      </c>
      <c r="C98" s="73"/>
      <c r="D98" s="56">
        <f t="shared" si="5"/>
        <v>0.02370490862512458</v>
      </c>
      <c r="E98" s="56">
        <f t="shared" si="5"/>
        <v>0.41975743607593347</v>
      </c>
      <c r="F98" s="56">
        <f t="shared" si="5"/>
        <v>0.07569659836227018</v>
      </c>
      <c r="G98" s="56">
        <f t="shared" si="5"/>
        <v>0.0785247519358168</v>
      </c>
      <c r="H98" s="56">
        <f t="shared" si="5"/>
        <v>0.09421363032224968</v>
      </c>
      <c r="I98" s="56">
        <f t="shared" si="5"/>
        <v>0.0016367140433547096</v>
      </c>
      <c r="J98" s="56">
        <f t="shared" si="5"/>
        <v>0.3064659606352506</v>
      </c>
      <c r="K98" s="74"/>
      <c r="L98" s="56">
        <f t="shared" si="3"/>
        <v>1</v>
      </c>
      <c r="M98" s="75"/>
    </row>
    <row r="99" spans="1:13" ht="13.5">
      <c r="A99" s="71" t="s">
        <v>24</v>
      </c>
      <c r="B99" s="72" t="s">
        <v>57</v>
      </c>
      <c r="C99" s="73"/>
      <c r="D99" s="56">
        <f t="shared" si="5"/>
        <v>0.023650672587404643</v>
      </c>
      <c r="E99" s="56">
        <f t="shared" si="5"/>
        <v>0.583096202019035</v>
      </c>
      <c r="F99" s="56">
        <f t="shared" si="5"/>
        <v>0.07914963792827774</v>
      </c>
      <c r="G99" s="56">
        <f t="shared" si="5"/>
        <v>0.047941693073545885</v>
      </c>
      <c r="H99" s="56">
        <f t="shared" si="5"/>
        <v>0.05392726557310253</v>
      </c>
      <c r="I99" s="56">
        <f t="shared" si="5"/>
        <v>0.0003081298800618194</v>
      </c>
      <c r="J99" s="56">
        <f t="shared" si="5"/>
        <v>0.21192639893857235</v>
      </c>
      <c r="K99" s="74"/>
      <c r="L99" s="56">
        <f t="shared" si="3"/>
        <v>1</v>
      </c>
      <c r="M99" s="75"/>
    </row>
    <row r="100" spans="1:13" ht="13.5">
      <c r="A100" s="71" t="s">
        <v>25</v>
      </c>
      <c r="B100" s="72" t="s">
        <v>58</v>
      </c>
      <c r="C100" s="73"/>
      <c r="D100" s="56">
        <f t="shared" si="5"/>
        <v>0</v>
      </c>
      <c r="E100" s="56">
        <f t="shared" si="5"/>
        <v>0</v>
      </c>
      <c r="F100" s="56">
        <f t="shared" si="5"/>
        <v>0</v>
      </c>
      <c r="G100" s="56">
        <f t="shared" si="5"/>
        <v>0</v>
      </c>
      <c r="H100" s="56">
        <f t="shared" si="5"/>
        <v>0</v>
      </c>
      <c r="I100" s="56">
        <f t="shared" si="5"/>
        <v>0</v>
      </c>
      <c r="J100" s="56">
        <f t="shared" si="5"/>
        <v>0</v>
      </c>
      <c r="K100" s="74"/>
      <c r="L100" s="56">
        <f t="shared" si="3"/>
        <v>0</v>
      </c>
      <c r="M100" s="75"/>
    </row>
    <row r="101" spans="1:13" ht="13.5">
      <c r="A101" s="71" t="s">
        <v>26</v>
      </c>
      <c r="B101" s="72" t="s">
        <v>59</v>
      </c>
      <c r="C101" s="73"/>
      <c r="D101" s="56">
        <f t="shared" si="5"/>
        <v>0.000902615079221957</v>
      </c>
      <c r="E101" s="56">
        <f t="shared" si="5"/>
        <v>0.119996367752261</v>
      </c>
      <c r="F101" s="56">
        <f t="shared" si="5"/>
        <v>0.5978573613138637</v>
      </c>
      <c r="G101" s="56">
        <f t="shared" si="5"/>
        <v>0.005066009098756499</v>
      </c>
      <c r="H101" s="56">
        <f t="shared" si="5"/>
        <v>0.00934182972444772</v>
      </c>
      <c r="I101" s="56">
        <f t="shared" si="5"/>
        <v>0.0002683812607942988</v>
      </c>
      <c r="J101" s="56">
        <f t="shared" si="5"/>
        <v>0.26656743577065484</v>
      </c>
      <c r="K101" s="74"/>
      <c r="L101" s="56">
        <f t="shared" si="3"/>
        <v>1</v>
      </c>
      <c r="M101" s="75"/>
    </row>
    <row r="102" spans="1:13" ht="13.5">
      <c r="A102" s="71" t="s">
        <v>27</v>
      </c>
      <c r="B102" s="72" t="s">
        <v>60</v>
      </c>
      <c r="C102" s="73"/>
      <c r="D102" s="56">
        <f t="shared" si="5"/>
        <v>0</v>
      </c>
      <c r="E102" s="56">
        <f t="shared" si="5"/>
        <v>0</v>
      </c>
      <c r="F102" s="56">
        <f t="shared" si="5"/>
        <v>0</v>
      </c>
      <c r="G102" s="56">
        <f t="shared" si="5"/>
        <v>0</v>
      </c>
      <c r="H102" s="56">
        <f t="shared" si="5"/>
        <v>0</v>
      </c>
      <c r="I102" s="56">
        <f t="shared" si="5"/>
        <v>0</v>
      </c>
      <c r="J102" s="56">
        <f t="shared" si="5"/>
        <v>0</v>
      </c>
      <c r="K102" s="74"/>
      <c r="L102" s="56">
        <f t="shared" si="3"/>
        <v>0</v>
      </c>
      <c r="M102" s="75"/>
    </row>
    <row r="103" spans="1:13" ht="13.5">
      <c r="A103" s="71" t="s">
        <v>28</v>
      </c>
      <c r="B103" s="72" t="s">
        <v>61</v>
      </c>
      <c r="C103" s="73"/>
      <c r="D103" s="56">
        <f t="shared" si="5"/>
        <v>0</v>
      </c>
      <c r="E103" s="56">
        <f t="shared" si="5"/>
        <v>0</v>
      </c>
      <c r="F103" s="56">
        <f t="shared" si="5"/>
        <v>0</v>
      </c>
      <c r="G103" s="56">
        <f t="shared" si="5"/>
        <v>0</v>
      </c>
      <c r="H103" s="56">
        <f t="shared" si="5"/>
        <v>0</v>
      </c>
      <c r="I103" s="56">
        <f t="shared" si="5"/>
        <v>0</v>
      </c>
      <c r="J103" s="56">
        <f t="shared" si="5"/>
        <v>0</v>
      </c>
      <c r="K103" s="74"/>
      <c r="L103" s="56">
        <f t="shared" si="3"/>
        <v>0</v>
      </c>
      <c r="M103" s="75"/>
    </row>
    <row r="104" spans="1:13" ht="13.5">
      <c r="A104" s="71" t="s">
        <v>29</v>
      </c>
      <c r="B104" s="72" t="s">
        <v>62</v>
      </c>
      <c r="C104" s="73"/>
      <c r="D104" s="56">
        <f t="shared" si="5"/>
        <v>0.012238516197999347</v>
      </c>
      <c r="E104" s="56">
        <f t="shared" si="5"/>
        <v>0.28781498167539715</v>
      </c>
      <c r="F104" s="56">
        <f t="shared" si="5"/>
        <v>0.10972735245713879</v>
      </c>
      <c r="G104" s="56">
        <f t="shared" si="5"/>
        <v>0.12163226087650457</v>
      </c>
      <c r="H104" s="56">
        <f t="shared" si="5"/>
        <v>0.13853920376780765</v>
      </c>
      <c r="I104" s="56">
        <f t="shared" si="5"/>
        <v>0.0005416760737727292</v>
      </c>
      <c r="J104" s="56">
        <f t="shared" si="5"/>
        <v>0.3295060089513799</v>
      </c>
      <c r="K104" s="74"/>
      <c r="L104" s="56">
        <f t="shared" si="3"/>
        <v>1</v>
      </c>
      <c r="M104" s="75"/>
    </row>
    <row r="105" spans="1:13" ht="13.5">
      <c r="A105" s="71" t="s">
        <v>30</v>
      </c>
      <c r="B105" s="72" t="s">
        <v>63</v>
      </c>
      <c r="C105" s="73"/>
      <c r="D105" s="56">
        <f t="shared" si="5"/>
        <v>0.21833743688297877</v>
      </c>
      <c r="E105" s="56">
        <f t="shared" si="5"/>
        <v>0.7563812455239691</v>
      </c>
      <c r="F105" s="56">
        <f t="shared" si="5"/>
        <v>0.012951938039478684</v>
      </c>
      <c r="G105" s="56">
        <f t="shared" si="5"/>
        <v>0.0013845239459955568</v>
      </c>
      <c r="H105" s="56">
        <f t="shared" si="5"/>
        <v>0.0016300273929010962</v>
      </c>
      <c r="I105" s="56">
        <f t="shared" si="5"/>
        <v>1.1269679828469845E-05</v>
      </c>
      <c r="J105" s="56">
        <f t="shared" si="5"/>
        <v>0.009303558534848324</v>
      </c>
      <c r="K105" s="74"/>
      <c r="L105" s="56">
        <f t="shared" si="3"/>
        <v>1</v>
      </c>
      <c r="M105" s="75"/>
    </row>
    <row r="106" spans="1:13" ht="13.5">
      <c r="A106" s="71" t="s">
        <v>31</v>
      </c>
      <c r="B106" s="72" t="s">
        <v>64</v>
      </c>
      <c r="C106" s="73"/>
      <c r="D106" s="56">
        <f aca="true" t="shared" si="6" ref="D106:J106">IF($L70=0,0,D34/$L34)</f>
        <v>0</v>
      </c>
      <c r="E106" s="56">
        <f t="shared" si="6"/>
        <v>0</v>
      </c>
      <c r="F106" s="56">
        <f t="shared" si="6"/>
        <v>0</v>
      </c>
      <c r="G106" s="56">
        <f t="shared" si="6"/>
        <v>0</v>
      </c>
      <c r="H106" s="56">
        <f t="shared" si="6"/>
        <v>0</v>
      </c>
      <c r="I106" s="56">
        <f t="shared" si="6"/>
        <v>0</v>
      </c>
      <c r="J106" s="56">
        <f t="shared" si="6"/>
        <v>0</v>
      </c>
      <c r="K106" s="74"/>
      <c r="L106" s="56">
        <f t="shared" si="3"/>
        <v>0</v>
      </c>
      <c r="M106" s="75"/>
    </row>
    <row r="107" spans="1:13" ht="13.5">
      <c r="A107" s="71" t="s">
        <v>32</v>
      </c>
      <c r="B107" s="72" t="s">
        <v>65</v>
      </c>
      <c r="C107" s="73"/>
      <c r="D107" s="56">
        <f aca="true" t="shared" si="7" ref="D107:J107">IF($L71=0,0,D35/$L35)</f>
        <v>0</v>
      </c>
      <c r="E107" s="56">
        <f t="shared" si="7"/>
        <v>0</v>
      </c>
      <c r="F107" s="56">
        <f t="shared" si="7"/>
        <v>0</v>
      </c>
      <c r="G107" s="56">
        <f t="shared" si="7"/>
        <v>0</v>
      </c>
      <c r="H107" s="56">
        <f t="shared" si="7"/>
        <v>0</v>
      </c>
      <c r="I107" s="56">
        <f t="shared" si="7"/>
        <v>0</v>
      </c>
      <c r="J107" s="56">
        <f t="shared" si="7"/>
        <v>0</v>
      </c>
      <c r="K107" s="74"/>
      <c r="L107" s="56">
        <f t="shared" si="3"/>
        <v>0</v>
      </c>
      <c r="M107" s="75"/>
    </row>
    <row r="108" spans="1:13" ht="13.5">
      <c r="A108" s="42"/>
      <c r="B108" s="69" t="s">
        <v>104</v>
      </c>
      <c r="C108" s="76"/>
      <c r="D108" s="59">
        <f aca="true" t="shared" si="8" ref="D108:J108">IF($L72=0,0,D36/$L36)</f>
        <v>0.02327492670944658</v>
      </c>
      <c r="E108" s="59">
        <f t="shared" si="8"/>
        <v>0.311255691904366</v>
      </c>
      <c r="F108" s="59">
        <f t="shared" si="8"/>
        <v>0.046090696585911896</v>
      </c>
      <c r="G108" s="59">
        <f t="shared" si="8"/>
        <v>0.0642319416687725</v>
      </c>
      <c r="H108" s="59">
        <f t="shared" si="8"/>
        <v>0.17670669307174797</v>
      </c>
      <c r="I108" s="59">
        <f t="shared" si="8"/>
        <v>0.0024276043656280785</v>
      </c>
      <c r="J108" s="59">
        <f t="shared" si="8"/>
        <v>0.37601244569412684</v>
      </c>
      <c r="K108" s="77"/>
      <c r="L108" s="59">
        <f t="shared" si="3"/>
        <v>1</v>
      </c>
      <c r="M108" s="78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bestFit="1" customWidth="1"/>
    <col min="3" max="3" width="24.75390625" style="0" bestFit="1" customWidth="1"/>
    <col min="4" max="9" width="10.625" style="0" customWidth="1"/>
  </cols>
  <sheetData>
    <row r="2" spans="2:9" ht="13.5">
      <c r="B2" s="26"/>
      <c r="C2" s="35"/>
      <c r="D2" s="26"/>
      <c r="E2" s="27"/>
      <c r="F2" s="26" t="s">
        <v>115</v>
      </c>
      <c r="G2" s="35"/>
      <c r="H2" s="27" t="s">
        <v>116</v>
      </c>
      <c r="I2" s="35"/>
    </row>
    <row r="3" spans="2:9" ht="13.5">
      <c r="B3" s="31"/>
      <c r="C3" s="80"/>
      <c r="D3" s="31" t="s">
        <v>117</v>
      </c>
      <c r="E3" s="32" t="s">
        <v>118</v>
      </c>
      <c r="F3" s="31" t="s">
        <v>119</v>
      </c>
      <c r="G3" s="80" t="s">
        <v>120</v>
      </c>
      <c r="H3" s="32" t="s">
        <v>119</v>
      </c>
      <c r="I3" s="80" t="s">
        <v>120</v>
      </c>
    </row>
    <row r="4" spans="2:9" ht="13.5">
      <c r="B4" s="26" t="s">
        <v>1</v>
      </c>
      <c r="C4" s="35" t="s">
        <v>34</v>
      </c>
      <c r="D4" s="81">
        <v>0.2862688578181256</v>
      </c>
      <c r="E4" s="83">
        <v>0.19676215708161343</v>
      </c>
      <c r="F4" s="81">
        <v>0.46819347307623266</v>
      </c>
      <c r="G4" s="85">
        <v>0.25489236003064664</v>
      </c>
      <c r="H4" s="83">
        <v>0.5318065269237671</v>
      </c>
      <c r="I4" s="85">
        <v>0.7451076399693534</v>
      </c>
    </row>
    <row r="5" spans="2:9" ht="13.5">
      <c r="B5" s="34" t="s">
        <v>2</v>
      </c>
      <c r="C5" s="39" t="s">
        <v>35</v>
      </c>
      <c r="D5" s="82">
        <v>0.467349314706038</v>
      </c>
      <c r="E5" s="84">
        <v>0.17684089282507026</v>
      </c>
      <c r="F5" s="82">
        <v>0.6256294257167397</v>
      </c>
      <c r="G5" s="86">
        <v>0.2971555568793632</v>
      </c>
      <c r="H5" s="84">
        <v>0.37437057428326026</v>
      </c>
      <c r="I5" s="86">
        <v>0.7028444431206367</v>
      </c>
    </row>
    <row r="6" spans="2:9" ht="13.5">
      <c r="B6" s="34" t="s">
        <v>3</v>
      </c>
      <c r="C6" s="39" t="s">
        <v>36</v>
      </c>
      <c r="D6" s="82">
        <v>0.7439685835599091</v>
      </c>
      <c r="E6" s="84">
        <v>0.3605257137001299</v>
      </c>
      <c r="F6" s="82">
        <v>0.8606711460180236</v>
      </c>
      <c r="G6" s="86">
        <v>0.45581344696197473</v>
      </c>
      <c r="H6" s="84">
        <v>0.13932885398197611</v>
      </c>
      <c r="I6" s="86">
        <v>0.5441865530380248</v>
      </c>
    </row>
    <row r="7" spans="2:9" ht="13.5">
      <c r="B7" s="34" t="s">
        <v>4</v>
      </c>
      <c r="C7" s="39" t="s">
        <v>37</v>
      </c>
      <c r="D7" s="82">
        <v>0.8959170823848501</v>
      </c>
      <c r="E7" s="84">
        <v>0.39544555981584006</v>
      </c>
      <c r="F7" s="82">
        <v>0.9417559199722777</v>
      </c>
      <c r="G7" s="86">
        <v>0.4404069239960976</v>
      </c>
      <c r="H7" s="84">
        <v>0.05824408002772247</v>
      </c>
      <c r="I7" s="86">
        <v>0.5595930760039027</v>
      </c>
    </row>
    <row r="8" spans="2:9" ht="13.5">
      <c r="B8" s="34" t="s">
        <v>5</v>
      </c>
      <c r="C8" s="39" t="s">
        <v>38</v>
      </c>
      <c r="D8" s="82">
        <v>0.7650084040366162</v>
      </c>
      <c r="E8" s="84">
        <v>0.34283495799103725</v>
      </c>
      <c r="F8" s="82">
        <v>0.8620537722950684</v>
      </c>
      <c r="G8" s="86">
        <v>0.4129737825755006</v>
      </c>
      <c r="H8" s="84">
        <v>0.13794622770493145</v>
      </c>
      <c r="I8" s="86">
        <v>0.5870262174244989</v>
      </c>
    </row>
    <row r="9" spans="2:9" ht="13.5">
      <c r="B9" s="34" t="s">
        <v>6</v>
      </c>
      <c r="C9" s="39" t="s">
        <v>39</v>
      </c>
      <c r="D9" s="82">
        <v>0.9070437549805528</v>
      </c>
      <c r="E9" s="84">
        <v>0.35268064248757414</v>
      </c>
      <c r="F9" s="82">
        <v>0.9455726742725572</v>
      </c>
      <c r="G9" s="86">
        <v>0.41448446292063484</v>
      </c>
      <c r="H9" s="84">
        <v>0.0544273257274427</v>
      </c>
      <c r="I9" s="86">
        <v>0.5855155370793653</v>
      </c>
    </row>
    <row r="10" spans="2:9" ht="13.5">
      <c r="B10" s="34" t="s">
        <v>7</v>
      </c>
      <c r="C10" s="39" t="s">
        <v>40</v>
      </c>
      <c r="D10" s="82">
        <v>0.9523204110107055</v>
      </c>
      <c r="E10" s="84">
        <v>0.40510465158348896</v>
      </c>
      <c r="F10" s="82">
        <v>0.9747615615443379</v>
      </c>
      <c r="G10" s="86">
        <v>0.47066577144092364</v>
      </c>
      <c r="H10" s="84">
        <v>0.02523843845566202</v>
      </c>
      <c r="I10" s="86">
        <v>0.5293342285590764</v>
      </c>
    </row>
    <row r="11" spans="2:9" ht="13.5">
      <c r="B11" s="34" t="s">
        <v>8</v>
      </c>
      <c r="C11" s="39" t="s">
        <v>41</v>
      </c>
      <c r="D11" s="82">
        <v>0.6747313898409519</v>
      </c>
      <c r="E11" s="84">
        <v>0.2852804321281459</v>
      </c>
      <c r="F11" s="82">
        <v>0.7917838263609763</v>
      </c>
      <c r="G11" s="86">
        <v>0.3598639182022169</v>
      </c>
      <c r="H11" s="84">
        <v>0.20821617363902364</v>
      </c>
      <c r="I11" s="86">
        <v>0.6401360817977833</v>
      </c>
    </row>
    <row r="12" spans="2:9" ht="13.5">
      <c r="B12" s="34" t="s">
        <v>9</v>
      </c>
      <c r="C12" s="39" t="s">
        <v>42</v>
      </c>
      <c r="D12" s="82">
        <v>0.8992474716004409</v>
      </c>
      <c r="E12" s="84">
        <v>0.34200934237943637</v>
      </c>
      <c r="F12" s="82">
        <v>0.9382803252927641</v>
      </c>
      <c r="G12" s="86">
        <v>0.3874131429985407</v>
      </c>
      <c r="H12" s="84">
        <v>0.0617196747072361</v>
      </c>
      <c r="I12" s="86">
        <v>0.6125868570014593</v>
      </c>
    </row>
    <row r="13" spans="2:9" ht="13.5">
      <c r="B13" s="34" t="s">
        <v>10</v>
      </c>
      <c r="C13" s="39" t="s">
        <v>43</v>
      </c>
      <c r="D13" s="82">
        <v>0.9286474973375932</v>
      </c>
      <c r="E13" s="84">
        <v>0.47180380188819027</v>
      </c>
      <c r="F13" s="82">
        <v>0.9661217135635539</v>
      </c>
      <c r="G13" s="86">
        <v>0.5251983438235441</v>
      </c>
      <c r="H13" s="84">
        <v>0.03387828643644575</v>
      </c>
      <c r="I13" s="86">
        <v>0.4748016561764564</v>
      </c>
    </row>
    <row r="14" spans="2:9" ht="13.5">
      <c r="B14" s="34" t="s">
        <v>11</v>
      </c>
      <c r="C14" s="39" t="s">
        <v>44</v>
      </c>
      <c r="D14" s="82">
        <v>0.8272364571327245</v>
      </c>
      <c r="E14" s="84">
        <v>0.3370860584847227</v>
      </c>
      <c r="F14" s="82">
        <v>0.8929957523641152</v>
      </c>
      <c r="G14" s="86">
        <v>0.3806317822615478</v>
      </c>
      <c r="H14" s="84">
        <v>0.10700424763588504</v>
      </c>
      <c r="I14" s="86">
        <v>0.6193682177384515</v>
      </c>
    </row>
    <row r="15" spans="2:9" ht="13.5">
      <c r="B15" s="34" t="s">
        <v>12</v>
      </c>
      <c r="C15" s="39" t="s">
        <v>45</v>
      </c>
      <c r="D15" s="82">
        <v>0.9207631447646654</v>
      </c>
      <c r="E15" s="84">
        <v>0.41841184579832585</v>
      </c>
      <c r="F15" s="82">
        <v>0.9574297302386631</v>
      </c>
      <c r="G15" s="86">
        <v>0.4627466015037746</v>
      </c>
      <c r="H15" s="84">
        <v>0.042570269761336973</v>
      </c>
      <c r="I15" s="86">
        <v>0.5372533984962253</v>
      </c>
    </row>
    <row r="16" spans="2:9" ht="13.5">
      <c r="B16" s="34" t="s">
        <v>13</v>
      </c>
      <c r="C16" s="39" t="s">
        <v>46</v>
      </c>
      <c r="D16" s="82">
        <v>0.8508535621569908</v>
      </c>
      <c r="E16" s="84">
        <v>0.49153514404927684</v>
      </c>
      <c r="F16" s="82">
        <v>0.9339273526732407</v>
      </c>
      <c r="G16" s="86">
        <v>0.5569948013354022</v>
      </c>
      <c r="H16" s="84">
        <v>0.06607264732675941</v>
      </c>
      <c r="I16" s="86">
        <v>0.44300519866459803</v>
      </c>
    </row>
    <row r="17" spans="2:9" ht="13.5">
      <c r="B17" s="34" t="s">
        <v>14</v>
      </c>
      <c r="C17" s="39" t="s">
        <v>47</v>
      </c>
      <c r="D17" s="82">
        <v>0.9019864658371535</v>
      </c>
      <c r="E17" s="84">
        <v>0.5050595456983704</v>
      </c>
      <c r="F17" s="82">
        <v>0.9557380257678534</v>
      </c>
      <c r="G17" s="86">
        <v>0.5484095680234669</v>
      </c>
      <c r="H17" s="84">
        <v>0.04426197423214651</v>
      </c>
      <c r="I17" s="86">
        <v>0.4515904319765327</v>
      </c>
    </row>
    <row r="18" spans="2:9" ht="13.5">
      <c r="B18" s="34" t="s">
        <v>15</v>
      </c>
      <c r="C18" s="39" t="s">
        <v>48</v>
      </c>
      <c r="D18" s="82">
        <v>0.9630192669949437</v>
      </c>
      <c r="E18" s="84">
        <v>0.3549324945785367</v>
      </c>
      <c r="F18" s="82">
        <v>0.9776712714677206</v>
      </c>
      <c r="G18" s="86">
        <v>0.3962064373027313</v>
      </c>
      <c r="H18" s="84">
        <v>0.02232872853227943</v>
      </c>
      <c r="I18" s="86">
        <v>0.6037935626972685</v>
      </c>
    </row>
    <row r="19" spans="2:9" ht="13.5">
      <c r="B19" s="34" t="s">
        <v>16</v>
      </c>
      <c r="C19" s="39" t="s">
        <v>49</v>
      </c>
      <c r="D19" s="82">
        <v>0.838718827561754</v>
      </c>
      <c r="E19" s="84">
        <v>0.3781054593491298</v>
      </c>
      <c r="F19" s="82">
        <v>0.9085038494122707</v>
      </c>
      <c r="G19" s="86">
        <v>0.4326916824543624</v>
      </c>
      <c r="H19" s="84">
        <v>0.09149615058772921</v>
      </c>
      <c r="I19" s="86">
        <v>0.5673083175456377</v>
      </c>
    </row>
    <row r="20" spans="2:9" ht="13.5">
      <c r="B20" s="34" t="s">
        <v>17</v>
      </c>
      <c r="C20" s="39" t="s">
        <v>50</v>
      </c>
      <c r="D20" s="82">
        <v>0</v>
      </c>
      <c r="E20" s="84">
        <v>0.30637947234216684</v>
      </c>
      <c r="F20" s="82">
        <v>0.36721576959080365</v>
      </c>
      <c r="G20" s="86">
        <v>0.36721576959080365</v>
      </c>
      <c r="H20" s="84">
        <v>0.6327842304091964</v>
      </c>
      <c r="I20" s="86">
        <v>0.6327842304091964</v>
      </c>
    </row>
    <row r="21" spans="2:9" ht="13.5">
      <c r="B21" s="34" t="s">
        <v>18</v>
      </c>
      <c r="C21" s="39" t="s">
        <v>51</v>
      </c>
      <c r="D21" s="82">
        <v>0.28495658907291804</v>
      </c>
      <c r="E21" s="84">
        <v>0.19045386205800824</v>
      </c>
      <c r="F21" s="82">
        <v>0.47814911389276366</v>
      </c>
      <c r="G21" s="86">
        <v>0.2701829313682701</v>
      </c>
      <c r="H21" s="84">
        <v>0.5218508861072367</v>
      </c>
      <c r="I21" s="86">
        <v>0.7298170686317301</v>
      </c>
    </row>
    <row r="22" spans="2:9" ht="13.5">
      <c r="B22" s="34" t="s">
        <v>19</v>
      </c>
      <c r="C22" s="39" t="s">
        <v>52</v>
      </c>
      <c r="D22" s="82">
        <v>0</v>
      </c>
      <c r="E22" s="84">
        <v>0.10112829310687756</v>
      </c>
      <c r="F22" s="82">
        <v>0.15524287854284718</v>
      </c>
      <c r="G22" s="86">
        <v>0.15524287854284718</v>
      </c>
      <c r="H22" s="84">
        <v>0.8447571214571526</v>
      </c>
      <c r="I22" s="86">
        <v>0.8447571214571526</v>
      </c>
    </row>
    <row r="23" spans="2:9" ht="13.5">
      <c r="B23" s="34" t="s">
        <v>20</v>
      </c>
      <c r="C23" s="39" t="s">
        <v>53</v>
      </c>
      <c r="D23" s="82">
        <v>0.5460789557382342</v>
      </c>
      <c r="E23" s="84">
        <v>0.08381744122941488</v>
      </c>
      <c r="F23" s="82">
        <v>0.6057127367011329</v>
      </c>
      <c r="G23" s="86">
        <v>0.13137478800940797</v>
      </c>
      <c r="H23" s="84">
        <v>0.3942872632988673</v>
      </c>
      <c r="I23" s="86">
        <v>0.8686252119905925</v>
      </c>
    </row>
    <row r="24" spans="2:9" ht="13.5">
      <c r="B24" s="34" t="s">
        <v>21</v>
      </c>
      <c r="C24" s="39" t="s">
        <v>54</v>
      </c>
      <c r="D24" s="82">
        <v>0.07088375975089083</v>
      </c>
      <c r="E24" s="84">
        <v>0.09580581382756162</v>
      </c>
      <c r="F24" s="82">
        <v>0.2053655984244582</v>
      </c>
      <c r="G24" s="86">
        <v>0.14474167262162044</v>
      </c>
      <c r="H24" s="84">
        <v>0.7946344015755419</v>
      </c>
      <c r="I24" s="86">
        <v>0.8552583273783797</v>
      </c>
    </row>
    <row r="25" spans="2:9" ht="13.5">
      <c r="B25" s="34" t="s">
        <v>22</v>
      </c>
      <c r="C25" s="39" t="s">
        <v>55</v>
      </c>
      <c r="D25" s="82">
        <v>0</v>
      </c>
      <c r="E25" s="84">
        <v>0.01150822061586125</v>
      </c>
      <c r="F25" s="82">
        <v>0.034751234250079525</v>
      </c>
      <c r="G25" s="86">
        <v>0.034751234250079525</v>
      </c>
      <c r="H25" s="84">
        <v>0.9652487657499198</v>
      </c>
      <c r="I25" s="86">
        <v>0.9652487657499198</v>
      </c>
    </row>
    <row r="26" spans="2:9" ht="13.5">
      <c r="B26" s="34" t="s">
        <v>23</v>
      </c>
      <c r="C26" s="39" t="s">
        <v>56</v>
      </c>
      <c r="D26" s="82">
        <v>0.30047371617518054</v>
      </c>
      <c r="E26" s="84">
        <v>0.3287254690643521</v>
      </c>
      <c r="F26" s="82">
        <v>0.5718649206525016</v>
      </c>
      <c r="G26" s="86">
        <v>0.38796427061100236</v>
      </c>
      <c r="H26" s="84">
        <v>0.42813507934749856</v>
      </c>
      <c r="I26" s="86">
        <v>0.6120357293889979</v>
      </c>
    </row>
    <row r="27" spans="2:9" ht="13.5">
      <c r="B27" s="34" t="s">
        <v>24</v>
      </c>
      <c r="C27" s="39" t="s">
        <v>57</v>
      </c>
      <c r="D27" s="82">
        <v>0.00430298085014152</v>
      </c>
      <c r="E27" s="84">
        <v>0.07227373311167724</v>
      </c>
      <c r="F27" s="82">
        <v>0.134224499909916</v>
      </c>
      <c r="G27" s="86">
        <v>0.13048298484483106</v>
      </c>
      <c r="H27" s="84">
        <v>0.8657755000900843</v>
      </c>
      <c r="I27" s="86">
        <v>0.8695170151551691</v>
      </c>
    </row>
    <row r="28" spans="2:9" ht="13.5">
      <c r="B28" s="34" t="s">
        <v>25</v>
      </c>
      <c r="C28" s="39" t="s">
        <v>58</v>
      </c>
      <c r="D28" s="82">
        <v>0</v>
      </c>
      <c r="E28" s="84">
        <v>0.11370655402509103</v>
      </c>
      <c r="F28" s="82">
        <v>0.15234811105809928</v>
      </c>
      <c r="G28" s="86">
        <v>0.15234811105809928</v>
      </c>
      <c r="H28" s="84">
        <v>0.8476518889419008</v>
      </c>
      <c r="I28" s="86">
        <v>0.8476518889419008</v>
      </c>
    </row>
    <row r="29" spans="2:9" ht="13.5">
      <c r="B29" s="34" t="s">
        <v>26</v>
      </c>
      <c r="C29" s="39" t="s">
        <v>59</v>
      </c>
      <c r="D29" s="82">
        <v>0.028711748096986116</v>
      </c>
      <c r="E29" s="84">
        <v>0.07292975180627295</v>
      </c>
      <c r="F29" s="82">
        <v>0.12769739428283702</v>
      </c>
      <c r="G29" s="86">
        <v>0.10191170951765502</v>
      </c>
      <c r="H29" s="84">
        <v>0.8723026057171627</v>
      </c>
      <c r="I29" s="86">
        <v>0.8980882904823445</v>
      </c>
    </row>
    <row r="30" spans="2:9" ht="13.5">
      <c r="B30" s="34" t="s">
        <v>27</v>
      </c>
      <c r="C30" s="39" t="s">
        <v>60</v>
      </c>
      <c r="D30" s="82">
        <v>0</v>
      </c>
      <c r="E30" s="84">
        <v>0.22217747380384992</v>
      </c>
      <c r="F30" s="82">
        <v>0.26456805929567556</v>
      </c>
      <c r="G30" s="86">
        <v>0.26456805929567556</v>
      </c>
      <c r="H30" s="84">
        <v>0.7354319407043245</v>
      </c>
      <c r="I30" s="86">
        <v>0.7354319407043245</v>
      </c>
    </row>
    <row r="31" spans="2:9" ht="13.5">
      <c r="B31" s="34" t="s">
        <v>28</v>
      </c>
      <c r="C31" s="39" t="s">
        <v>61</v>
      </c>
      <c r="D31" s="82">
        <v>0</v>
      </c>
      <c r="E31" s="84">
        <v>0.11849562090458782</v>
      </c>
      <c r="F31" s="82">
        <v>0.15044731542290482</v>
      </c>
      <c r="G31" s="86">
        <v>0.15044731542290482</v>
      </c>
      <c r="H31" s="84">
        <v>0.8495526845770951</v>
      </c>
      <c r="I31" s="86">
        <v>0.8495526845770951</v>
      </c>
    </row>
    <row r="32" spans="2:9" ht="13.5">
      <c r="B32" s="34" t="s">
        <v>29</v>
      </c>
      <c r="C32" s="39" t="s">
        <v>62</v>
      </c>
      <c r="D32" s="82">
        <v>0.42233805243280254</v>
      </c>
      <c r="E32" s="84">
        <v>0.17665519272893918</v>
      </c>
      <c r="F32" s="82">
        <v>0.5484240748857618</v>
      </c>
      <c r="G32" s="86">
        <v>0.21826956576240833</v>
      </c>
      <c r="H32" s="84">
        <v>0.45157592511423816</v>
      </c>
      <c r="I32" s="86">
        <v>0.7817304342375918</v>
      </c>
    </row>
    <row r="33" spans="2:9" ht="13.5">
      <c r="B33" s="34" t="s">
        <v>30</v>
      </c>
      <c r="C33" s="39" t="s">
        <v>63</v>
      </c>
      <c r="D33" s="82">
        <v>0.2088726334286054</v>
      </c>
      <c r="E33" s="84">
        <v>0.20046496535998398</v>
      </c>
      <c r="F33" s="82">
        <v>0.41510040670658177</v>
      </c>
      <c r="G33" s="86">
        <v>0.2606758178164546</v>
      </c>
      <c r="H33" s="84">
        <v>0.5848995932934183</v>
      </c>
      <c r="I33" s="86">
        <v>0.7393241821835455</v>
      </c>
    </row>
    <row r="34" spans="2:9" ht="13.5">
      <c r="B34" s="34" t="s">
        <v>31</v>
      </c>
      <c r="C34" s="39" t="s">
        <v>64</v>
      </c>
      <c r="D34" s="82">
        <v>0</v>
      </c>
      <c r="E34" s="84">
        <v>0.7143328735562569</v>
      </c>
      <c r="F34" s="82">
        <v>0.7995841100193992</v>
      </c>
      <c r="G34" s="86">
        <v>0.7995841100193992</v>
      </c>
      <c r="H34" s="84">
        <v>0.2004158899806005</v>
      </c>
      <c r="I34" s="86">
        <v>0.2004158899806005</v>
      </c>
    </row>
    <row r="35" spans="2:9" ht="13.5">
      <c r="B35" s="34" t="s">
        <v>32</v>
      </c>
      <c r="C35" s="39" t="s">
        <v>65</v>
      </c>
      <c r="D35" s="82">
        <v>0</v>
      </c>
      <c r="E35" s="84">
        <v>0.14861993172782892</v>
      </c>
      <c r="F35" s="82">
        <v>0.24380621926949403</v>
      </c>
      <c r="G35" s="86">
        <v>0.24380621926949403</v>
      </c>
      <c r="H35" s="84">
        <v>0.7561937807305059</v>
      </c>
      <c r="I35" s="86">
        <v>0.7561937807305059</v>
      </c>
    </row>
    <row r="36" spans="2:9" ht="13.5">
      <c r="B36" s="42"/>
      <c r="C36" s="51" t="s">
        <v>100</v>
      </c>
      <c r="D36" s="87">
        <v>14.689698927269774</v>
      </c>
      <c r="E36" s="88">
        <v>8.77189336910762</v>
      </c>
      <c r="F36" s="87">
        <v>19.255592262941654</v>
      </c>
      <c r="G36" s="89">
        <v>10.610116020711681</v>
      </c>
      <c r="H36" s="88">
        <v>12.744407737058348</v>
      </c>
      <c r="I36" s="89">
        <v>21.389883979288317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高橋英也</cp:lastModifiedBy>
  <cp:lastPrinted>2005-02-15T01:26:03Z</cp:lastPrinted>
  <dcterms:created xsi:type="dcterms:W3CDTF">2005-02-14T00:40:08Z</dcterms:created>
  <dcterms:modified xsi:type="dcterms:W3CDTF">2009-02-20T00:55:33Z</dcterms:modified>
  <cp:category/>
  <cp:version/>
  <cp:contentType/>
  <cp:contentStatus/>
</cp:coreProperties>
</file>