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O6" i="5"/>
  <c r="I10" i="4" s="1"/>
  <c r="N6" i="5"/>
  <c r="M6" i="5"/>
  <c r="L6" i="5"/>
  <c r="W8" i="4" s="1"/>
  <c r="K6" i="5"/>
  <c r="P8" i="4" s="1"/>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P10" i="4"/>
  <c r="B10"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<sst xmlns="http://schemas.openxmlformats.org/spreadsheetml/2006/main" count="245" uniqueCount="125">
  <si>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</si>
  <si>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</si>
  <si>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</si>
  <si>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</si>
  <si>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</si>
  <si>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</si>
  <si>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</si>
  <si>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</si>
  <si>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</si>
  <si>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</si>
  <si>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</si>
  <si>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</si>
  <si>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</si>
  <si>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</si>
  <si>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</si>
  <si>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</si>
  <si>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</si>
  <si>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</si>
  <si>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</si>
  <si>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</si>
  <si>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</si>
  <si>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</si>
  <si>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</si>
  <si>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</si>
  <si>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</si>
  <si>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</si>
  <si>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</si>
  <si>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</si>
  <si>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</si>
  <si>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</si>
  <si>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</si>
  <si>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</si>
  <si>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</si>
  <si>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</si>
  <si>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</si>
  <si>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</si>
  <si>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</si>
  <si>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</si>
  <si>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</si>
  <si>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</si>
  <si>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</si>
  <si>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</si>
  <si>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</si>
  <si>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</si>
  <si>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</si>
  <si>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</si>
  <si>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</si>
  <si>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</si>
  <si>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</si>
  <si>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</si>
  <si>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</si>
  <si>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</si>
  <si>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</si>
  <si>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</si>
  <si>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</si>
  <si>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</si>
  <si>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</si>
  <si>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</si>
  <si>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</si>
  <si>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</si>
  <si>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</si>
  <si>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</si>
  <si>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</si>
  <si>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</si>
  <si>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</si>
  <si>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</si>
  <si>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</si>
  <si>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</si>
  <si>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</si>
  <si>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</si>
  <si>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</si>
  <si>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</si>
  <si>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</si>
  <si>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</si>
  <si>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</si>
  <si>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</si>
  <si>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</si>
  <si>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</si>
  <si>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</si>
  <si>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</si>
  <si>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</si>
  <si>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</si>
  <si>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</si>
  <si>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</si>
  <si>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</si>
  <si>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</si>
  <si>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</si>
  <si>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</si>
  <si>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</si>
  <si>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</si>
  <si>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</si>
  <si>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</si>
  <si>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</si>
  <si>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</si>
  <si>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</si>
  <si>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</si>
  <si>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</si>
  <si>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</si>
  <si>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</si>
  <si>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</si>
  <si>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</si>
  <si>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</si>
  <si>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</si>
  <si>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</si>
  <si>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</si>
  <si>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</si>
  <si>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</si>
  <si>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</si>
  <si>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</si>
  <si>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川西町</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</si>
  <si>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</si>
  <si>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</si>
  <si>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</si>
  <si>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</si>
  <si>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</si>
  <si>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</si>
  <si>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</si>
  <si>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</si>
  <si>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</si>
  <si>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</si>
  <si>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</si>
  <si>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管渠については、建設から２０年を経過したものがあるため、今後、耐用年数を見据え更新計画を策定していく。</t>
    <phoneticPr fontId="4"/>
  </si>
  <si>
    <t>　厳しい経営状況であるため、下水道使用料の改定も視野に入れ、維持管理費の削減、接続世帯の更なる増加及び収納体制の強化による滞納額の減少に努め、下水道経営の安定化を図る。</t>
    <phoneticPr fontId="4"/>
  </si>
  <si>
    <t>非設置</t>
    <rPh sb="0" eb="1">
      <t>ヒ</t>
    </rPh>
    <rPh sb="1" eb="3">
      <t>セッチ</t>
    </rPh>
    <phoneticPr fontId="4"/>
  </si>
  <si>
    <t>　接続率は年々増加してはいるが、平成７年度から平成２２年度までの長期に渡り順次整備を行ってきたことから、既に合併処理浄化槽を設置している家庭が多く、水洗化率は未だに６３％と低い状況にある。
　業務については、必要最小限の職員数２名で行っている。
　起債残高の減少、汚水処理費の抑制により、収益的収支比率は改善傾向にあるため、今後も更なる改善を図る。
　未収金（下水道料金・受益者分担金）については、税務会計課と連携を密にし、滞納額の減少に努めている。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t>
    <rPh sb="162" eb="164">
      <t>コンゴ</t>
    </rPh>
    <rPh sb="165" eb="166">
      <t>サラ</t>
    </rPh>
    <rPh sb="168" eb="170">
      <t>カイゼン</t>
    </rPh>
    <rPh sb="171" eb="172">
      <t>ハカ</t>
    </rPh>
    <rPh sb="201" eb="203">
      <t>カイケイ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</si>
</sst>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0825984"/>
        <c:axId val="4082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40825984"/>
        <c:axId val="40827904"/>
      </c:lineChart>
      <c:dateAx>
        <c:axId val="40825984"/>
        <c:scaling>
          <c:orientation val="minMax"/>
        </c:scaling>
        <c:delete val="1"/>
        <c:axPos val="b"/>
        <c:numFmt formatCode="ge" sourceLinked="1"/>
        <c:majorTickMark val="none"/>
        <c:minorTickMark val="none"/>
        <c:tickLblPos val="none"/>
        <c:crossAx val="40827904"/>
        <c:crosses val="autoZero"/>
        <c:auto val="1"/>
        <c:lblOffset val="100"/>
        <c:baseTimeUnit val="years"/>
      </c:dateAx>
      <c:valAx>
        <c:axId val="4082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82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8129792"/>
        <c:axId val="9813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98129792"/>
        <c:axId val="98131968"/>
      </c:lineChart>
      <c:dateAx>
        <c:axId val="98129792"/>
        <c:scaling>
          <c:orientation val="minMax"/>
        </c:scaling>
        <c:delete val="1"/>
        <c:axPos val="b"/>
        <c:numFmt formatCode="ge" sourceLinked="1"/>
        <c:majorTickMark val="none"/>
        <c:minorTickMark val="none"/>
        <c:tickLblPos val="none"/>
        <c:crossAx val="98131968"/>
        <c:crosses val="autoZero"/>
        <c:auto val="1"/>
        <c:lblOffset val="100"/>
        <c:baseTimeUnit val="years"/>
      </c:dateAx>
      <c:valAx>
        <c:axId val="9813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2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53.7</c:v>
                </c:pt>
                <c:pt idx="1">
                  <c:v>54.73</c:v>
                </c:pt>
                <c:pt idx="2">
                  <c:v>58.07</c:v>
                </c:pt>
                <c:pt idx="3">
                  <c:v>59.05</c:v>
                </c:pt>
                <c:pt idx="4">
                  <c:v>63.11</c:v>
                </c:pt>
              </c:numCache>
            </c:numRef>
          </c:val>
        </c:ser>
        <c:dLbls>
          <c:showLegendKey val="0"/>
          <c:showVal val="0"/>
          <c:showCatName val="0"/>
          <c:showSerName val="0"/>
          <c:showPercent val="0"/>
          <c:showBubbleSize val="0"/>
        </c:dLbls>
        <c:gapWidth val="150"/>
        <c:axId val="98174080"/>
        <c:axId val="9817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98174080"/>
        <c:axId val="98176000"/>
      </c:lineChart>
      <c:dateAx>
        <c:axId val="98174080"/>
        <c:scaling>
          <c:orientation val="minMax"/>
        </c:scaling>
        <c:delete val="1"/>
        <c:axPos val="b"/>
        <c:numFmt formatCode="ge" sourceLinked="1"/>
        <c:majorTickMark val="none"/>
        <c:minorTickMark val="none"/>
        <c:tickLblPos val="none"/>
        <c:crossAx val="98176000"/>
        <c:crosses val="autoZero"/>
        <c:auto val="1"/>
        <c:lblOffset val="100"/>
        <c:baseTimeUnit val="years"/>
      </c:dateAx>
      <c:valAx>
        <c:axId val="9817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7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56.96</c:v>
                </c:pt>
                <c:pt idx="1">
                  <c:v>62.7</c:v>
                </c:pt>
                <c:pt idx="2">
                  <c:v>60.52</c:v>
                </c:pt>
                <c:pt idx="3">
                  <c:v>76.33</c:v>
                </c:pt>
                <c:pt idx="4">
                  <c:v>85.6</c:v>
                </c:pt>
              </c:numCache>
            </c:numRef>
          </c:val>
        </c:ser>
        <c:dLbls>
          <c:showLegendKey val="0"/>
          <c:showVal val="0"/>
          <c:showCatName val="0"/>
          <c:showSerName val="0"/>
          <c:showPercent val="0"/>
          <c:showBubbleSize val="0"/>
        </c:dLbls>
        <c:gapWidth val="150"/>
        <c:axId val="41394944"/>
        <c:axId val="4139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1394944"/>
        <c:axId val="41396864"/>
      </c:lineChart>
      <c:dateAx>
        <c:axId val="41394944"/>
        <c:scaling>
          <c:orientation val="minMax"/>
        </c:scaling>
        <c:delete val="1"/>
        <c:axPos val="b"/>
        <c:numFmt formatCode="ge" sourceLinked="1"/>
        <c:majorTickMark val="none"/>
        <c:minorTickMark val="none"/>
        <c:tickLblPos val="none"/>
        <c:crossAx val="41396864"/>
        <c:crosses val="autoZero"/>
        <c:auto val="1"/>
        <c:lblOffset val="100"/>
        <c:baseTimeUnit val="years"/>
      </c:dateAx>
      <c:valAx>
        <c:axId val="4139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9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464704"/>
        <c:axId val="9746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464704"/>
        <c:axId val="97466624"/>
      </c:lineChart>
      <c:dateAx>
        <c:axId val="97464704"/>
        <c:scaling>
          <c:orientation val="minMax"/>
        </c:scaling>
        <c:delete val="1"/>
        <c:axPos val="b"/>
        <c:numFmt formatCode="ge" sourceLinked="1"/>
        <c:majorTickMark val="none"/>
        <c:minorTickMark val="none"/>
        <c:tickLblPos val="none"/>
        <c:crossAx val="97466624"/>
        <c:crosses val="autoZero"/>
        <c:auto val="1"/>
        <c:lblOffset val="100"/>
        <c:baseTimeUnit val="years"/>
      </c:dateAx>
      <c:valAx>
        <c:axId val="9746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6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510912"/>
        <c:axId val="9751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510912"/>
        <c:axId val="97512832"/>
      </c:lineChart>
      <c:dateAx>
        <c:axId val="97510912"/>
        <c:scaling>
          <c:orientation val="minMax"/>
        </c:scaling>
        <c:delete val="1"/>
        <c:axPos val="b"/>
        <c:numFmt formatCode="ge" sourceLinked="1"/>
        <c:majorTickMark val="none"/>
        <c:minorTickMark val="none"/>
        <c:tickLblPos val="none"/>
        <c:crossAx val="97512832"/>
        <c:crosses val="autoZero"/>
        <c:auto val="1"/>
        <c:lblOffset val="100"/>
        <c:baseTimeUnit val="years"/>
      </c:dateAx>
      <c:valAx>
        <c:axId val="9751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1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879936"/>
        <c:axId val="9789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879936"/>
        <c:axId val="97890304"/>
      </c:lineChart>
      <c:dateAx>
        <c:axId val="97879936"/>
        <c:scaling>
          <c:orientation val="minMax"/>
        </c:scaling>
        <c:delete val="1"/>
        <c:axPos val="b"/>
        <c:numFmt formatCode="ge" sourceLinked="1"/>
        <c:majorTickMark val="none"/>
        <c:minorTickMark val="none"/>
        <c:tickLblPos val="none"/>
        <c:crossAx val="97890304"/>
        <c:crosses val="autoZero"/>
        <c:auto val="1"/>
        <c:lblOffset val="100"/>
        <c:baseTimeUnit val="years"/>
      </c:dateAx>
      <c:valAx>
        <c:axId val="9789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7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924608"/>
        <c:axId val="9792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924608"/>
        <c:axId val="97926528"/>
      </c:lineChart>
      <c:dateAx>
        <c:axId val="97924608"/>
        <c:scaling>
          <c:orientation val="minMax"/>
        </c:scaling>
        <c:delete val="1"/>
        <c:axPos val="b"/>
        <c:numFmt formatCode="ge" sourceLinked="1"/>
        <c:majorTickMark val="none"/>
        <c:minorTickMark val="none"/>
        <c:tickLblPos val="none"/>
        <c:crossAx val="97926528"/>
        <c:crosses val="autoZero"/>
        <c:auto val="1"/>
        <c:lblOffset val="100"/>
        <c:baseTimeUnit val="years"/>
      </c:dateAx>
      <c:valAx>
        <c:axId val="9792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2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1974.84</c:v>
                </c:pt>
                <c:pt idx="1">
                  <c:v>1868.34</c:v>
                </c:pt>
                <c:pt idx="2">
                  <c:v>1963.45</c:v>
                </c:pt>
                <c:pt idx="3">
                  <c:v>750.22</c:v>
                </c:pt>
                <c:pt idx="4">
                  <c:v>10.47</c:v>
                </c:pt>
              </c:numCache>
            </c:numRef>
          </c:val>
        </c:ser>
        <c:dLbls>
          <c:showLegendKey val="0"/>
          <c:showVal val="0"/>
          <c:showCatName val="0"/>
          <c:showSerName val="0"/>
          <c:showPercent val="0"/>
          <c:showBubbleSize val="0"/>
        </c:dLbls>
        <c:gapWidth val="150"/>
        <c:axId val="97956992"/>
        <c:axId val="9795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97956992"/>
        <c:axId val="97958912"/>
      </c:lineChart>
      <c:dateAx>
        <c:axId val="97956992"/>
        <c:scaling>
          <c:orientation val="minMax"/>
        </c:scaling>
        <c:delete val="1"/>
        <c:axPos val="b"/>
        <c:numFmt formatCode="ge" sourceLinked="1"/>
        <c:majorTickMark val="none"/>
        <c:minorTickMark val="none"/>
        <c:tickLblPos val="none"/>
        <c:crossAx val="97958912"/>
        <c:crosses val="autoZero"/>
        <c:auto val="1"/>
        <c:lblOffset val="100"/>
        <c:baseTimeUnit val="years"/>
      </c:dateAx>
      <c:valAx>
        <c:axId val="9795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5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56.3</c:v>
                </c:pt>
                <c:pt idx="1">
                  <c:v>59.77</c:v>
                </c:pt>
                <c:pt idx="2">
                  <c:v>56.55</c:v>
                </c:pt>
                <c:pt idx="3">
                  <c:v>76.61</c:v>
                </c:pt>
                <c:pt idx="4">
                  <c:v>99.07</c:v>
                </c:pt>
              </c:numCache>
            </c:numRef>
          </c:val>
        </c:ser>
        <c:dLbls>
          <c:showLegendKey val="0"/>
          <c:showVal val="0"/>
          <c:showCatName val="0"/>
          <c:showSerName val="0"/>
          <c:showPercent val="0"/>
          <c:showBubbleSize val="0"/>
        </c:dLbls>
        <c:gapWidth val="150"/>
        <c:axId val="98071296"/>
        <c:axId val="9807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98071296"/>
        <c:axId val="98073216"/>
      </c:lineChart>
      <c:dateAx>
        <c:axId val="98071296"/>
        <c:scaling>
          <c:orientation val="minMax"/>
        </c:scaling>
        <c:delete val="1"/>
        <c:axPos val="b"/>
        <c:numFmt formatCode="ge" sourceLinked="1"/>
        <c:majorTickMark val="none"/>
        <c:minorTickMark val="none"/>
        <c:tickLblPos val="none"/>
        <c:crossAx val="98073216"/>
        <c:crosses val="autoZero"/>
        <c:auto val="1"/>
        <c:lblOffset val="100"/>
        <c:baseTimeUnit val="years"/>
      </c:dateAx>
      <c:valAx>
        <c:axId val="9807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7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338.22</c:v>
                </c:pt>
                <c:pt idx="1">
                  <c:v>310.83999999999997</c:v>
                </c:pt>
                <c:pt idx="2">
                  <c:v>335.71</c:v>
                </c:pt>
                <c:pt idx="3">
                  <c:v>251.14</c:v>
                </c:pt>
                <c:pt idx="4">
                  <c:v>184.44</c:v>
                </c:pt>
              </c:numCache>
            </c:numRef>
          </c:val>
        </c:ser>
        <c:dLbls>
          <c:showLegendKey val="0"/>
          <c:showVal val="0"/>
          <c:showCatName val="0"/>
          <c:showSerName val="0"/>
          <c:showPercent val="0"/>
          <c:showBubbleSize val="0"/>
        </c:dLbls>
        <c:gapWidth val="150"/>
        <c:axId val="98099200"/>
        <c:axId val="9810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98099200"/>
        <c:axId val="98101120"/>
      </c:lineChart>
      <c:dateAx>
        <c:axId val="98099200"/>
        <c:scaling>
          <c:orientation val="minMax"/>
        </c:scaling>
        <c:delete val="1"/>
        <c:axPos val="b"/>
        <c:numFmt formatCode="ge" sourceLinked="1"/>
        <c:majorTickMark val="none"/>
        <c:minorTickMark val="none"/>
        <c:tickLblPos val="none"/>
        <c:crossAx val="98101120"/>
        <c:crosses val="autoZero"/>
        <c:auto val="1"/>
        <c:lblOffset val="100"/>
        <c:baseTimeUnit val="years"/>
      </c:dateAx>
      <c:valAx>
        <c:axId val="9810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9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12" zoomScale="85" zoomScaleNormal="85" workbookViewId="0">
      <selection activeCell="BL45" sqref="BL45:BZ46"/>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川西町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
        <v>123</v>
      </c>
      <c r="AE8" s="49"/>
      <c r="AF8" s="49"/>
      <c r="AG8" s="49"/>
      <c r="AH8" s="49"/>
      <c r="AI8" s="49"/>
      <c r="AJ8" s="49"/>
      <c r="AK8" s="4"/>
      <c r="AL8" s="50">
        <f>データ!S6</f>
        <v>15817</v>
      </c>
      <c r="AM8" s="50"/>
      <c r="AN8" s="50"/>
      <c r="AO8" s="50"/>
      <c r="AP8" s="50"/>
      <c r="AQ8" s="50"/>
      <c r="AR8" s="50"/>
      <c r="AS8" s="50"/>
      <c r="AT8" s="45">
        <f>データ!T6</f>
        <v>166.6</v>
      </c>
      <c r="AU8" s="45"/>
      <c r="AV8" s="45"/>
      <c r="AW8" s="45"/>
      <c r="AX8" s="45"/>
      <c r="AY8" s="45"/>
      <c r="AZ8" s="45"/>
      <c r="BA8" s="45"/>
      <c r="BB8" s="45">
        <f>データ!U6</f>
        <v>94.94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8.41</v>
      </c>
      <c r="Q10" s="45"/>
      <c r="R10" s="45"/>
      <c r="S10" s="45"/>
      <c r="T10" s="45"/>
      <c r="U10" s="45"/>
      <c r="V10" s="45"/>
      <c r="W10" s="45">
        <f>データ!Q6</f>
        <v>84.9</v>
      </c>
      <c r="X10" s="45"/>
      <c r="Y10" s="45"/>
      <c r="Z10" s="45"/>
      <c r="AA10" s="45"/>
      <c r="AB10" s="45"/>
      <c r="AC10" s="45"/>
      <c r="AD10" s="50">
        <f>データ!R6</f>
        <v>3780</v>
      </c>
      <c r="AE10" s="50"/>
      <c r="AF10" s="50"/>
      <c r="AG10" s="50"/>
      <c r="AH10" s="50"/>
      <c r="AI10" s="50"/>
      <c r="AJ10" s="50"/>
      <c r="AK10" s="2"/>
      <c r="AL10" s="50">
        <f>データ!V6</f>
        <v>1323</v>
      </c>
      <c r="AM10" s="50"/>
      <c r="AN10" s="50"/>
      <c r="AO10" s="50"/>
      <c r="AP10" s="50"/>
      <c r="AQ10" s="50"/>
      <c r="AR10" s="50"/>
      <c r="AS10" s="50"/>
      <c r="AT10" s="45">
        <f>データ!W6</f>
        <v>1.02</v>
      </c>
      <c r="AU10" s="45"/>
      <c r="AV10" s="45"/>
      <c r="AW10" s="45"/>
      <c r="AX10" s="45"/>
      <c r="AY10" s="45"/>
      <c r="AZ10" s="45"/>
      <c r="BA10" s="45"/>
      <c r="BB10" s="45">
        <f>データ!X6</f>
        <v>1297.06</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121</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63827</v>
      </c>
      <c r="D6" s="33">
        <f t="shared" si="3"/>
        <v>47</v>
      </c>
      <c r="E6" s="33">
        <f t="shared" si="3"/>
        <v>17</v>
      </c>
      <c r="F6" s="33">
        <f t="shared" si="3"/>
        <v>4</v>
      </c>
      <c r="G6" s="33">
        <f t="shared" si="3"/>
        <v>0</v>
      </c>
      <c r="H6" s="33" t="str">
        <f t="shared" si="3"/>
        <v>山形県　川西町</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8.41</v>
      </c>
      <c r="Q6" s="34">
        <f t="shared" si="3"/>
        <v>84.9</v>
      </c>
      <c r="R6" s="34">
        <f t="shared" si="3"/>
        <v>3780</v>
      </c>
      <c r="S6" s="34">
        <f t="shared" si="3"/>
        <v>15817</v>
      </c>
      <c r="T6" s="34">
        <f t="shared" si="3"/>
        <v>166.6</v>
      </c>
      <c r="U6" s="34">
        <f t="shared" si="3"/>
        <v>94.94</v>
      </c>
      <c r="V6" s="34">
        <f t="shared" si="3"/>
        <v>1323</v>
      </c>
      <c r="W6" s="34">
        <f t="shared" si="3"/>
        <v>1.02</v>
      </c>
      <c r="X6" s="34">
        <f t="shared" si="3"/>
        <v>1297.06</v>
      </c>
      <c r="Y6" s="35">
        <f>IF(Y7="",NA(),Y7)</f>
        <v>56.96</v>
      </c>
      <c r="Z6" s="35">
        <f t="shared" ref="Z6:AH6" si="4">IF(Z7="",NA(),Z7)</f>
        <v>62.7</v>
      </c>
      <c r="AA6" s="35">
        <f t="shared" si="4"/>
        <v>60.52</v>
      </c>
      <c r="AB6" s="35">
        <f t="shared" si="4"/>
        <v>76.33</v>
      </c>
      <c r="AC6" s="35">
        <f t="shared" si="4"/>
        <v>85.6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1974.84</v>
      </c>
      <c r="BG6" s="35">
        <f t="shared" ref="BG6:BO6" si="7">IF(BG7="",NA(),BG7)</f>
        <v>1868.34</v>
      </c>
      <c r="BH6" s="35">
        <f t="shared" si="7"/>
        <v>1963.45</v>
      </c>
      <c r="BI6" s="35">
        <f t="shared" si="7"/>
        <v>750.22</v>
      </c>
      <c r="BJ6" s="35">
        <f t="shared" si="7"/>
        <v>10.47</v>
      </c>
      <c r="BK6" s="35">
        <f t="shared" si="7"/>
        <v>1622.51</v>
      </c>
      <c r="BL6" s="35">
        <f t="shared" si="7"/>
        <v>1569.13</v>
      </c>
      <c r="BM6" s="35">
        <f t="shared" si="7"/>
        <v>1436</v>
      </c>
      <c r="BN6" s="35">
        <f t="shared" si="7"/>
        <v>1434.89</v>
      </c>
      <c r="BO6" s="35">
        <f t="shared" si="7"/>
        <v>1298.9100000000001</v>
      </c>
      <c r="BP6" s="34" t="str">
        <f>IF(BP7="","",IF(BP7="-","【-】","【"&amp;SUBSTITUTE(TEXT(BP7,"#,##0.00"),"-","△")&amp;"】"))</f>
        <v>【1,348.09】</v>
      </c>
      <c r="BQ6" s="35">
        <f>IF(BQ7="",NA(),BQ7)</f>
        <v>56.3</v>
      </c>
      <c r="BR6" s="35">
        <f t="shared" ref="BR6:BZ6" si="8">IF(BR7="",NA(),BR7)</f>
        <v>59.77</v>
      </c>
      <c r="BS6" s="35">
        <f t="shared" si="8"/>
        <v>56.55</v>
      </c>
      <c r="BT6" s="35">
        <f t="shared" si="8"/>
        <v>76.61</v>
      </c>
      <c r="BU6" s="35">
        <f t="shared" si="8"/>
        <v>99.07</v>
      </c>
      <c r="BV6" s="35">
        <f t="shared" si="8"/>
        <v>62.83</v>
      </c>
      <c r="BW6" s="35">
        <f t="shared" si="8"/>
        <v>64.63</v>
      </c>
      <c r="BX6" s="35">
        <f t="shared" si="8"/>
        <v>66.56</v>
      </c>
      <c r="BY6" s="35">
        <f t="shared" si="8"/>
        <v>66.22</v>
      </c>
      <c r="BZ6" s="35">
        <f t="shared" si="8"/>
        <v>69.87</v>
      </c>
      <c r="CA6" s="34" t="str">
        <f>IF(CA7="","",IF(CA7="-","【-】","【"&amp;SUBSTITUTE(TEXT(CA7,"#,##0.00"),"-","△")&amp;"】"))</f>
        <v>【69.80】</v>
      </c>
      <c r="CB6" s="35">
        <f>IF(CB7="",NA(),CB7)</f>
        <v>338.22</v>
      </c>
      <c r="CC6" s="35">
        <f t="shared" ref="CC6:CK6" si="9">IF(CC7="",NA(),CC7)</f>
        <v>310.83999999999997</v>
      </c>
      <c r="CD6" s="35">
        <f t="shared" si="9"/>
        <v>335.71</v>
      </c>
      <c r="CE6" s="35">
        <f t="shared" si="9"/>
        <v>251.14</v>
      </c>
      <c r="CF6" s="35">
        <f t="shared" si="9"/>
        <v>184.44</v>
      </c>
      <c r="CG6" s="35">
        <f t="shared" si="9"/>
        <v>250.43</v>
      </c>
      <c r="CH6" s="35">
        <f t="shared" si="9"/>
        <v>245.75</v>
      </c>
      <c r="CI6" s="35">
        <f t="shared" si="9"/>
        <v>244.29</v>
      </c>
      <c r="CJ6" s="35">
        <f t="shared" si="9"/>
        <v>246.72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42.31</v>
      </c>
      <c r="CS6" s="35">
        <f t="shared" si="10"/>
        <v>43.65</v>
      </c>
      <c r="CT6" s="35">
        <f t="shared" si="10"/>
        <v>43.58</v>
      </c>
      <c r="CU6" s="35">
        <f t="shared" si="10"/>
        <v>41.35</v>
      </c>
      <c r="CV6" s="35">
        <f t="shared" si="10"/>
        <v>42.9</v>
      </c>
      <c r="CW6" s="34" t="str">
        <f>IF(CW7="","",IF(CW7="-","【-】","【"&amp;SUBSTITUTE(TEXT(CW7,"#,##0.00"),"-","△")&amp;"】"))</f>
        <v>【42.17】</v>
      </c>
      <c r="CX6" s="35">
        <f>IF(CX7="",NA(),CX7)</f>
        <v>53.7</v>
      </c>
      <c r="CY6" s="35">
        <f t="shared" ref="CY6:DG6" si="11">IF(CY7="",NA(),CY7)</f>
        <v>54.73</v>
      </c>
      <c r="CZ6" s="35">
        <f t="shared" si="11"/>
        <v>58.07</v>
      </c>
      <c r="DA6" s="35">
        <f t="shared" si="11"/>
        <v>59.05</v>
      </c>
      <c r="DB6" s="35">
        <f t="shared" si="11"/>
        <v>63.11</v>
      </c>
      <c r="DC6" s="35">
        <f t="shared" si="11"/>
        <v>81.3</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0.04</v>
      </c>
      <c r="EM6" s="35">
        <f t="shared" si="14"/>
        <v>7.0000000000000007E-2</v>
      </c>
      <c r="EN6" s="35">
        <f t="shared" si="14"/>
        <v>0.09</v>
      </c>
      <c r="EO6" s="34" t="str">
        <f>IF(EO7="","",IF(EO7="-","【-】","【"&amp;SUBSTITUTE(TEXT(EO7,"#,##0.00"),"-","△")&amp;"】"))</f>
        <v>【0.09】</v>
      </c>
    </row>
    <row r="7" spans="1:145" s="36" customFormat="1">
      <c r="A7" s="28"/>
      <c r="B7" s="37">
        <v>2016</v>
      </c>
      <c r="C7" s="37">
        <v>63827</v>
      </c>
      <c r="D7" s="37">
        <v>47</v>
      </c>
      <c r="E7" s="37">
        <v>17</v>
      </c>
      <c r="F7" s="37">
        <v>4</v>
      </c>
      <c r="G7" s="37">
        <v>0</v>
      </c>
      <c r="H7" s="37" t="s">
        <v>109</v>
      </c>
      <c r="I7" s="37" t="s">
        <v>110</v>
      </c>
      <c r="J7" s="37" t="s">
        <v>111</v>
      </c>
      <c r="K7" s="37" t="s">
        <v>112</v>
      </c>
      <c r="L7" s="37" t="s">
        <v>113</v>
      </c>
      <c r="M7" s="37"/>
      <c r="N7" s="38" t="s">
        <v>114</v>
      </c>
      <c r="O7" s="38" t="s">
        <v>115</v>
      </c>
      <c r="P7" s="38">
        <v>8.41</v>
      </c>
      <c r="Q7" s="38">
        <v>84.9</v>
      </c>
      <c r="R7" s="38">
        <v>3780</v>
      </c>
      <c r="S7" s="38">
        <v>15817</v>
      </c>
      <c r="T7" s="38">
        <v>166.6</v>
      </c>
      <c r="U7" s="38">
        <v>94.94</v>
      </c>
      <c r="V7" s="38">
        <v>1323</v>
      </c>
      <c r="W7" s="38">
        <v>1.02</v>
      </c>
      <c r="X7" s="38">
        <v>1297.06</v>
      </c>
      <c r="Y7" s="38">
        <v>56.96</v>
      </c>
      <c r="Z7" s="38">
        <v>62.7</v>
      </c>
      <c r="AA7" s="38">
        <v>60.52</v>
      </c>
      <c r="AB7" s="38">
        <v>76.33</v>
      </c>
      <c r="AC7" s="38">
        <v>85.6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1974.84</v>
      </c>
      <c r="BG7" s="38">
        <v>1868.34</v>
      </c>
      <c r="BH7" s="38">
        <v>1963.45</v>
      </c>
      <c r="BI7" s="38">
        <v>750.22</v>
      </c>
      <c r="BJ7" s="38">
        <v>10.47</v>
      </c>
      <c r="BK7" s="38">
        <v>1622.51</v>
      </c>
      <c r="BL7" s="38">
        <v>1569.13</v>
      </c>
      <c r="BM7" s="38">
        <v>1436</v>
      </c>
      <c r="BN7" s="38">
        <v>1434.89</v>
      </c>
      <c r="BO7" s="38">
        <v>1298.9100000000001</v>
      </c>
      <c r="BP7" s="38">
        <v>1348.09</v>
      </c>
      <c r="BQ7" s="38">
        <v>56.3</v>
      </c>
      <c r="BR7" s="38">
        <v>59.77</v>
      </c>
      <c r="BS7" s="38">
        <v>56.55</v>
      </c>
      <c r="BT7" s="38">
        <v>76.61</v>
      </c>
      <c r="BU7" s="38">
        <v>99.07</v>
      </c>
      <c r="BV7" s="38">
        <v>62.83</v>
      </c>
      <c r="BW7" s="38">
        <v>64.63</v>
      </c>
      <c r="BX7" s="38">
        <v>66.56</v>
      </c>
      <c r="BY7" s="38">
        <v>66.22</v>
      </c>
      <c r="BZ7" s="38">
        <v>69.87</v>
      </c>
      <c r="CA7" s="38">
        <v>69.8</v>
      </c>
      <c r="CB7" s="38">
        <v>338.22</v>
      </c>
      <c r="CC7" s="38">
        <v>310.83999999999997</v>
      </c>
      <c r="CD7" s="38">
        <v>335.71</v>
      </c>
      <c r="CE7" s="38">
        <v>251.14</v>
      </c>
      <c r="CF7" s="38">
        <v>184.44</v>
      </c>
      <c r="CG7" s="38">
        <v>250.43</v>
      </c>
      <c r="CH7" s="38">
        <v>245.75</v>
      </c>
      <c r="CI7" s="38">
        <v>244.29</v>
      </c>
      <c r="CJ7" s="38">
        <v>246.72</v>
      </c>
      <c r="CK7" s="38">
        <v>234.96</v>
      </c>
      <c r="CL7" s="38">
        <v>232.54</v>
      </c>
      <c r="CM7" s="38" t="s">
        <v>114</v>
      </c>
      <c r="CN7" s="38" t="s">
        <v>114</v>
      </c>
      <c r="CO7" s="38" t="s">
        <v>114</v>
      </c>
      <c r="CP7" s="38" t="s">
        <v>114</v>
      </c>
      <c r="CQ7" s="38" t="s">
        <v>114</v>
      </c>
      <c r="CR7" s="38">
        <v>42.31</v>
      </c>
      <c r="CS7" s="38">
        <v>43.65</v>
      </c>
      <c r="CT7" s="38">
        <v>43.58</v>
      </c>
      <c r="CU7" s="38">
        <v>41.35</v>
      </c>
      <c r="CV7" s="38">
        <v>42.9</v>
      </c>
      <c r="CW7" s="38">
        <v>42.17</v>
      </c>
      <c r="CX7" s="38">
        <v>53.7</v>
      </c>
      <c r="CY7" s="38">
        <v>54.73</v>
      </c>
      <c r="CZ7" s="38">
        <v>58.07</v>
      </c>
      <c r="DA7" s="38">
        <v>59.05</v>
      </c>
      <c r="DB7" s="38">
        <v>63.11</v>
      </c>
      <c r="DC7" s="38">
        <v>81.3</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0.04</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2018-02-20T08:08:04Z</cp:lastPrinted>
  <dcterms:created xsi:type="dcterms:W3CDTF">2017-12-25T02:17:02Z</dcterms:created>
  <dcterms:modified xsi:type="dcterms:W3CDTF">2018-02-20T08:08:07Z</dcterms:modified>
  <cp:category/>
</cp:coreProperties>
</file>