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68.10\地域整備課\上下水道係\takao\上下水道係\共通（調査・報告等）\経営比較分析表\Ｈ28年度\【経営比較分析表】2016_063657_47_010\"/>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B10" i="4" s="1"/>
  <c r="M6" i="5"/>
  <c r="L6" i="5"/>
  <c r="W8" i="4" s="1"/>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E85" i="4"/>
  <c r="BB10" i="4"/>
  <c r="AT10" i="4"/>
  <c r="AL10" i="4"/>
  <c r="W10" i="4"/>
  <c r="BB8" i="4"/>
  <c r="AT8" i="4"/>
  <c r="AL8" i="4"/>
  <c r="B8" i="4"/>
  <c r="D10" i="5" l="1"/>
  <c r="C10" i="5"/>
  <c r="E10" i="5"/>
  <c r="B10" i="5"/>
</calcChain>
</file>

<file path=xl/sharedStrings.xml><?xml version="1.0" encoding="utf-8"?>
<sst xmlns="http://schemas.openxmlformats.org/spreadsheetml/2006/main" count="237" uniqueCount="125">
  <si>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</si>
  <si>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</si>
  <si>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</si>
  <si>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</si>
  <si>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</si>
  <si>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</si>
  <si>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</si>
  <si>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</si>
  <si>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</si>
  <si>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</si>
  <si>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</si>
  <si>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</si>
  <si>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</si>
  <si>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</si>
  <si>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</si>
  <si>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</si>
  <si>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</si>
  <si>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</si>
  <si>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</si>
  <si>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</si>
  <si>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</si>
  <si>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</si>
  <si>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</si>
  <si>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</si>
  <si>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</si>
  <si>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</si>
  <si>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</si>
  <si>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</si>
  <si>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</si>
  <si>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</si>
  <si>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</si>
  <si>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</si>
  <si>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</si>
  <si>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</si>
  <si>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</si>
  <si>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</si>
  <si>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</si>
  <si>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</si>
  <si>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</si>
  <si>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</si>
  <si>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</si>
  <si>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</si>
  <si>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</si>
  <si>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</si>
  <si>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</si>
  <si>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</si>
  <si>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</si>
  <si>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</si>
  <si>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</si>
  <si>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</si>
  <si>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</si>
  <si>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</si>
  <si>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</si>
  <si>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</si>
  <si>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</si>
  <si>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</si>
  <si>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</si>
  <si>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</si>
  <si>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</si>
  <si>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</si>
  <si>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</si>
  <si>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</si>
  <si>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</si>
  <si>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</si>
  <si>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</si>
  <si>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</si>
  <si>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</si>
  <si>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</si>
  <si>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</si>
  <si>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</si>
  <si>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</si>
  <si>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</si>
  <si>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</si>
  <si>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</si>
  <si>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</si>
  <si>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</si>
  <si>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</si>
  <si>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</si>
  <si>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</si>
  <si>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</si>
  <si>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</si>
  <si>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</si>
  <si>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</si>
  <si>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</si>
  <si>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</si>
  <si>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</si>
  <si>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</si>
  <si>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</si>
  <si>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</si>
  <si>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</si>
  <si>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</si>
  <si>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</si>
  <si>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</si>
  <si>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</si>
  <si>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</si>
  <si>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</si>
  <si>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</si>
  <si>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</si>
  <si>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</si>
  <si>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</si>
  <si>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</si>
  <si>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</si>
  <si>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</si>
  <si>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</si>
  <si>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</si>
  <si>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</si>
  <si>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</si>
  <si>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</si>
  <si>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</si>
  <si>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山形県　大蔵村</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</si>
  <si>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</si>
  <si>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</si>
  <si>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</si>
  <si>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</si>
  <si>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</si>
  <si>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</si>
  <si>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</si>
  <si>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</si>
  <si>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</si>
  <si>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</si>
  <si>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</si>
  <si>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近年では修繕事業を主とし、老朽管や設備等の計画的な更新は行っていない。　　　　　　　　　　　　　　　　　　　　　　　　法定耐用年数と老朽化を見ながら、管路や設備等の更新を行い水の安定供給に努めたい。</t>
    <rPh sb="0" eb="2">
      <t>キンネン</t>
    </rPh>
    <rPh sb="4" eb="6">
      <t>シュウゼン</t>
    </rPh>
    <rPh sb="6" eb="8">
      <t>ジギョウ</t>
    </rPh>
    <rPh sb="9" eb="10">
      <t>シュ</t>
    </rPh>
    <rPh sb="13" eb="15">
      <t>ロウキュウ</t>
    </rPh>
    <rPh sb="15" eb="16">
      <t>カン</t>
    </rPh>
    <rPh sb="17" eb="20">
      <t>セツビトウ</t>
    </rPh>
    <rPh sb="21" eb="24">
      <t>ケイカクテキ</t>
    </rPh>
    <rPh sb="25" eb="27">
      <t>コウシン</t>
    </rPh>
    <rPh sb="28" eb="29">
      <t>オコナ</t>
    </rPh>
    <rPh sb="59" eb="61">
      <t>ホウテイ</t>
    </rPh>
    <rPh sb="61" eb="63">
      <t>タイヨウ</t>
    </rPh>
    <rPh sb="63" eb="65">
      <t>ネンスウ</t>
    </rPh>
    <rPh sb="66" eb="69">
      <t>ロウキュウカ</t>
    </rPh>
    <rPh sb="70" eb="71">
      <t>ミ</t>
    </rPh>
    <rPh sb="75" eb="77">
      <t>カンロ</t>
    </rPh>
    <rPh sb="78" eb="81">
      <t>セツビトウ</t>
    </rPh>
    <rPh sb="82" eb="84">
      <t>コウシン</t>
    </rPh>
    <rPh sb="85" eb="86">
      <t>オコナ</t>
    </rPh>
    <rPh sb="87" eb="88">
      <t>ミズ</t>
    </rPh>
    <rPh sb="89" eb="91">
      <t>アンテイ</t>
    </rPh>
    <rPh sb="91" eb="93">
      <t>キョウキュウ</t>
    </rPh>
    <rPh sb="94" eb="95">
      <t>ツト</t>
    </rPh>
    <phoneticPr fontId="4"/>
  </si>
  <si>
    <t>大蔵村の水道は地理・地形的な要件により、施設や設備の集約が困難な状況にある。そのため、漏水の抑制や適切な施設・設備更新により効率的な配水に努める必要がある。</t>
    <rPh sb="0" eb="2">
      <t>オオクラ</t>
    </rPh>
    <rPh sb="2" eb="3">
      <t>ムラ</t>
    </rPh>
    <rPh sb="4" eb="6">
      <t>スイドウ</t>
    </rPh>
    <rPh sb="7" eb="9">
      <t>チリ</t>
    </rPh>
    <rPh sb="10" eb="13">
      <t>チケイテキ</t>
    </rPh>
    <rPh sb="14" eb="16">
      <t>ヨウケン</t>
    </rPh>
    <rPh sb="20" eb="22">
      <t>シセツ</t>
    </rPh>
    <rPh sb="23" eb="25">
      <t>セツビ</t>
    </rPh>
    <rPh sb="26" eb="28">
      <t>シュウヤク</t>
    </rPh>
    <rPh sb="29" eb="31">
      <t>コンナン</t>
    </rPh>
    <rPh sb="32" eb="34">
      <t>ジョウキョウ</t>
    </rPh>
    <rPh sb="43" eb="45">
      <t>ロウスイ</t>
    </rPh>
    <rPh sb="46" eb="48">
      <t>ヨクセイ</t>
    </rPh>
    <rPh sb="49" eb="51">
      <t>テキセツ</t>
    </rPh>
    <rPh sb="52" eb="54">
      <t>シセツ</t>
    </rPh>
    <rPh sb="55" eb="57">
      <t>セツビ</t>
    </rPh>
    <rPh sb="57" eb="59">
      <t>コウシン</t>
    </rPh>
    <rPh sb="62" eb="64">
      <t>コウリツ</t>
    </rPh>
    <rPh sb="64" eb="65">
      <t>テキ</t>
    </rPh>
    <rPh sb="66" eb="68">
      <t>ハイスイ</t>
    </rPh>
    <rPh sb="69" eb="70">
      <t>ツト</t>
    </rPh>
    <rPh sb="72" eb="74">
      <t>ヒツヨウ</t>
    </rPh>
    <phoneticPr fontId="4"/>
  </si>
  <si>
    <t>非設置</t>
    <rPh sb="0" eb="1">
      <t>ヒ</t>
    </rPh>
    <rPh sb="1" eb="3">
      <t>セッチ</t>
    </rPh>
    <phoneticPr fontId="4"/>
  </si>
  <si>
    <t>①収益的収支比率                                    総費用と地方債償還金の合計額に占める料金収入等の割合は、75％前後で推移しており、一般会計からの繰入金なしに経営が成り立っていない。　　                    　⑤料金回収率                                         給水費用に対する料金収入等の割合は、50％前後で推移しており、一般会計からの繰入金に大きく依存している。　　　　　　　　　　　　　　　　　　　　　　　　　　　⑥給水原価                                           使用水量1㎥当たりの費用は、300円前後で推移している。今後住民サービスの向上のため投資の効率化を行う必要がある。　　　　　　　　　　　　　　　　　　　　　　　⑦施設利用率　　　　　　　　　　　　　　　　　　　　日当たり配水能力に対する平均配水量の割合は、65％前後で推移しており、使用量に見合った施設の更新を検討する必要がある。　　　　　　　　　　　　　　　　　　　　　⑧有収率　　　　　　　　　　　　　　　　　　　　　　　総配水量に対する使用水量の割合は、漏水修繕をしたため前年度より高くなっているが、類似団体平均より低いため漏水の抑制など効率的な配水に努める必要がある。　　　　　　　　　　　　　　　</t>
    <rPh sb="1" eb="4">
      <t>シュウエキテキ</t>
    </rPh>
    <rPh sb="4" eb="6">
      <t>シュウシ</t>
    </rPh>
    <rPh sb="6" eb="8">
      <t>ヒリツ</t>
    </rPh>
    <rPh sb="44" eb="47">
      <t>ソウヒヨウ</t>
    </rPh>
    <rPh sb="48" eb="51">
      <t>チホウサイ</t>
    </rPh>
    <rPh sb="51" eb="54">
      <t>ショウカンキン</t>
    </rPh>
    <rPh sb="55" eb="57">
      <t>ゴウケイ</t>
    </rPh>
    <rPh sb="57" eb="58">
      <t>ガク</t>
    </rPh>
    <rPh sb="59" eb="60">
      <t>シ</t>
    </rPh>
    <rPh sb="62" eb="64">
      <t>リョウキン</t>
    </rPh>
    <rPh sb="64" eb="67">
      <t>シュウニュウトウ</t>
    </rPh>
    <rPh sb="68" eb="70">
      <t>ワリアイ</t>
    </rPh>
    <rPh sb="75" eb="77">
      <t>ゼンゴ</t>
    </rPh>
    <rPh sb="78" eb="80">
      <t>スイイ</t>
    </rPh>
    <rPh sb="85" eb="87">
      <t>イッパン</t>
    </rPh>
    <rPh sb="87" eb="89">
      <t>カイケイ</t>
    </rPh>
    <rPh sb="92" eb="94">
      <t>クリイレ</t>
    </rPh>
    <rPh sb="94" eb="95">
      <t>キン</t>
    </rPh>
    <rPh sb="98" eb="100">
      <t>ケイエイ</t>
    </rPh>
    <rPh sb="101" eb="102">
      <t>ナ</t>
    </rPh>
    <rPh sb="103" eb="104">
      <t>タ</t>
    </rPh>
    <rPh sb="134" eb="136">
      <t>リョウキン</t>
    </rPh>
    <rPh sb="136" eb="138">
      <t>カイシュウ</t>
    </rPh>
    <rPh sb="138" eb="139">
      <t>リツ</t>
    </rPh>
    <rPh sb="180" eb="182">
      <t>キュウスイ</t>
    </rPh>
    <rPh sb="182" eb="184">
      <t>ヒヨウ</t>
    </rPh>
    <rPh sb="185" eb="186">
      <t>タイ</t>
    </rPh>
    <rPh sb="188" eb="190">
      <t>リョウキン</t>
    </rPh>
    <rPh sb="190" eb="192">
      <t>シュウニュウ</t>
    </rPh>
    <rPh sb="192" eb="193">
      <t>トウ</t>
    </rPh>
    <rPh sb="194" eb="196">
      <t>ワリアイ</t>
    </rPh>
    <rPh sb="201" eb="203">
      <t>ゼンゴ</t>
    </rPh>
    <rPh sb="204" eb="206">
      <t>スイイ</t>
    </rPh>
    <rPh sb="211" eb="213">
      <t>イッパン</t>
    </rPh>
    <rPh sb="213" eb="215">
      <t>カイケイ</t>
    </rPh>
    <rPh sb="218" eb="220">
      <t>クリイレ</t>
    </rPh>
    <rPh sb="220" eb="221">
      <t>キン</t>
    </rPh>
    <rPh sb="222" eb="223">
      <t>オオ</t>
    </rPh>
    <rPh sb="225" eb="227">
      <t>イゾン</t>
    </rPh>
    <rPh sb="260" eb="262">
      <t>キュウスイ</t>
    </rPh>
    <rPh sb="262" eb="264">
      <t>ゲンカ</t>
    </rPh>
    <rPh sb="307" eb="309">
      <t>シヨウ</t>
    </rPh>
    <rPh sb="309" eb="311">
      <t>スイリョウ</t>
    </rPh>
    <rPh sb="313" eb="314">
      <t>アタ</t>
    </rPh>
    <rPh sb="317" eb="319">
      <t>ヒヨウ</t>
    </rPh>
    <rPh sb="324" eb="325">
      <t>エン</t>
    </rPh>
    <rPh sb="325" eb="327">
      <t>ゼンゴ</t>
    </rPh>
    <rPh sb="328" eb="330">
      <t>スイイ</t>
    </rPh>
    <rPh sb="335" eb="337">
      <t>コンゴ</t>
    </rPh>
    <rPh sb="337" eb="339">
      <t>ジュウミン</t>
    </rPh>
    <rPh sb="344" eb="346">
      <t>コウジョウ</t>
    </rPh>
    <rPh sb="349" eb="351">
      <t>トウシ</t>
    </rPh>
    <rPh sb="352" eb="354">
      <t>コウリツ</t>
    </rPh>
    <rPh sb="354" eb="355">
      <t>カ</t>
    </rPh>
    <rPh sb="356" eb="357">
      <t>オコナ</t>
    </rPh>
    <rPh sb="358" eb="360">
      <t>ヒツヨウ</t>
    </rPh>
    <rPh sb="388" eb="390">
      <t>シセツ</t>
    </rPh>
    <rPh sb="390" eb="393">
      <t>リヨウリツ</t>
    </rPh>
    <rPh sb="413" eb="414">
      <t>ヒ</t>
    </rPh>
    <rPh sb="414" eb="415">
      <t>ア</t>
    </rPh>
    <rPh sb="417" eb="419">
      <t>ハイスイ</t>
    </rPh>
    <rPh sb="419" eb="421">
      <t>ノウリョク</t>
    </rPh>
    <rPh sb="422" eb="423">
      <t>タイ</t>
    </rPh>
    <rPh sb="425" eb="427">
      <t>ヘイキン</t>
    </rPh>
    <rPh sb="427" eb="429">
      <t>ハイスイ</t>
    </rPh>
    <rPh sb="429" eb="430">
      <t>リョウ</t>
    </rPh>
    <rPh sb="431" eb="433">
      <t>ワリアイ</t>
    </rPh>
    <rPh sb="438" eb="440">
      <t>ゼンゴ</t>
    </rPh>
    <rPh sb="441" eb="443">
      <t>スイイ</t>
    </rPh>
    <rPh sb="448" eb="450">
      <t>シヨウ</t>
    </rPh>
    <rPh sb="450" eb="451">
      <t>リョウ</t>
    </rPh>
    <rPh sb="452" eb="454">
      <t>ミア</t>
    </rPh>
    <rPh sb="456" eb="458">
      <t>シセツ</t>
    </rPh>
    <rPh sb="459" eb="461">
      <t>コウシン</t>
    </rPh>
    <rPh sb="462" eb="464">
      <t>ケントウ</t>
    </rPh>
    <rPh sb="466" eb="468">
      <t>ヒツヨウ</t>
    </rPh>
    <rPh sb="494" eb="495">
      <t>ユウ</t>
    </rPh>
    <rPh sb="495" eb="496">
      <t>シュウ</t>
    </rPh>
    <rPh sb="496" eb="497">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</si>
</sst>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0.03</c:v>
                </c:pt>
                <c:pt idx="1">
                  <c:v>0.11</c:v>
                </c:pt>
                <c:pt idx="2">
                  <c:v>0.59</c:v>
                </c:pt>
                <c:pt idx="3" formatCode="#,##0.00;&quot;△&quot;#,##0.00">
                  <c:v>0</c:v>
                </c:pt>
                <c:pt idx="4">
                  <c:v>0.22</c:v>
                </c:pt>
              </c:numCache>
            </c:numRef>
          </c:val>
        </c:ser>
        <c:dLbls>
          <c:showLegendKey val="0"/>
          <c:showVal val="0"/>
          <c:showCatName val="0"/>
          <c:showSerName val="0"/>
          <c:showPercent val="0"/>
          <c:showBubbleSize val="0"/>
        </c:dLbls>
        <c:gapWidth val="150"/>
        <c:axId val="225468704"/>
        <c:axId val="22547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225468704"/>
        <c:axId val="225471136"/>
      </c:lineChart>
      <c:dateAx>
        <c:axId val="225468704"/>
        <c:scaling>
          <c:orientation val="minMax"/>
        </c:scaling>
        <c:delete val="1"/>
        <c:axPos val="b"/>
        <c:numFmt formatCode="ge" sourceLinked="1"/>
        <c:majorTickMark val="none"/>
        <c:minorTickMark val="none"/>
        <c:tickLblPos val="none"/>
        <c:crossAx val="225471136"/>
        <c:crosses val="autoZero"/>
        <c:auto val="1"/>
        <c:lblOffset val="100"/>
        <c:baseTimeUnit val="years"/>
      </c:dateAx>
      <c:valAx>
        <c:axId val="22547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46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60.97</c:v>
                </c:pt>
                <c:pt idx="1">
                  <c:v>60.03</c:v>
                </c:pt>
                <c:pt idx="2">
                  <c:v>64.55</c:v>
                </c:pt>
                <c:pt idx="3">
                  <c:v>67.59</c:v>
                </c:pt>
                <c:pt idx="4">
                  <c:v>65.349999999999994</c:v>
                </c:pt>
              </c:numCache>
            </c:numRef>
          </c:val>
        </c:ser>
        <c:dLbls>
          <c:showLegendKey val="0"/>
          <c:showVal val="0"/>
          <c:showCatName val="0"/>
          <c:showSerName val="0"/>
          <c:showPercent val="0"/>
          <c:showBubbleSize val="0"/>
        </c:dLbls>
        <c:gapWidth val="150"/>
        <c:axId val="225965176"/>
        <c:axId val="22596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225965176"/>
        <c:axId val="225965568"/>
      </c:lineChart>
      <c:dateAx>
        <c:axId val="225965176"/>
        <c:scaling>
          <c:orientation val="minMax"/>
        </c:scaling>
        <c:delete val="1"/>
        <c:axPos val="b"/>
        <c:numFmt formatCode="ge" sourceLinked="1"/>
        <c:majorTickMark val="none"/>
        <c:minorTickMark val="none"/>
        <c:tickLblPos val="none"/>
        <c:crossAx val="225965568"/>
        <c:crosses val="autoZero"/>
        <c:auto val="1"/>
        <c:lblOffset val="100"/>
        <c:baseTimeUnit val="years"/>
      </c:dateAx>
      <c:valAx>
        <c:axId val="22596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965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73.459999999999994</c:v>
                </c:pt>
                <c:pt idx="1">
                  <c:v>70.33</c:v>
                </c:pt>
                <c:pt idx="2">
                  <c:v>63.55</c:v>
                </c:pt>
                <c:pt idx="3">
                  <c:v>57.65</c:v>
                </c:pt>
                <c:pt idx="4">
                  <c:v>70.25</c:v>
                </c:pt>
              </c:numCache>
            </c:numRef>
          </c:val>
        </c:ser>
        <c:dLbls>
          <c:showLegendKey val="0"/>
          <c:showVal val="0"/>
          <c:showCatName val="0"/>
          <c:showSerName val="0"/>
          <c:showPercent val="0"/>
          <c:showBubbleSize val="0"/>
        </c:dLbls>
        <c:gapWidth val="150"/>
        <c:axId val="225966744"/>
        <c:axId val="22596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225966744"/>
        <c:axId val="225967136"/>
      </c:lineChart>
      <c:dateAx>
        <c:axId val="225966744"/>
        <c:scaling>
          <c:orientation val="minMax"/>
        </c:scaling>
        <c:delete val="1"/>
        <c:axPos val="b"/>
        <c:numFmt formatCode="ge" sourceLinked="1"/>
        <c:majorTickMark val="none"/>
        <c:minorTickMark val="none"/>
        <c:tickLblPos val="none"/>
        <c:crossAx val="225967136"/>
        <c:crosses val="autoZero"/>
        <c:auto val="1"/>
        <c:lblOffset val="100"/>
        <c:baseTimeUnit val="years"/>
      </c:dateAx>
      <c:valAx>
        <c:axId val="22596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966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74.989999999999995</c:v>
                </c:pt>
                <c:pt idx="1">
                  <c:v>76.150000000000006</c:v>
                </c:pt>
                <c:pt idx="2">
                  <c:v>74.599999999999994</c:v>
                </c:pt>
                <c:pt idx="3">
                  <c:v>75.52</c:v>
                </c:pt>
                <c:pt idx="4">
                  <c:v>77.900000000000006</c:v>
                </c:pt>
              </c:numCache>
            </c:numRef>
          </c:val>
        </c:ser>
        <c:dLbls>
          <c:showLegendKey val="0"/>
          <c:showVal val="0"/>
          <c:showCatName val="0"/>
          <c:showSerName val="0"/>
          <c:showPercent val="0"/>
          <c:showBubbleSize val="0"/>
        </c:dLbls>
        <c:gapWidth val="150"/>
        <c:axId val="225517880"/>
        <c:axId val="225518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225517880"/>
        <c:axId val="225518264"/>
      </c:lineChart>
      <c:dateAx>
        <c:axId val="225517880"/>
        <c:scaling>
          <c:orientation val="minMax"/>
        </c:scaling>
        <c:delete val="1"/>
        <c:axPos val="b"/>
        <c:numFmt formatCode="ge" sourceLinked="1"/>
        <c:majorTickMark val="none"/>
        <c:minorTickMark val="none"/>
        <c:tickLblPos val="none"/>
        <c:crossAx val="225518264"/>
        <c:crosses val="autoZero"/>
        <c:auto val="1"/>
        <c:lblOffset val="100"/>
        <c:baseTimeUnit val="years"/>
      </c:dateAx>
      <c:valAx>
        <c:axId val="225518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517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5603456"/>
        <c:axId val="22560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5603456"/>
        <c:axId val="225603840"/>
      </c:lineChart>
      <c:dateAx>
        <c:axId val="225603456"/>
        <c:scaling>
          <c:orientation val="minMax"/>
        </c:scaling>
        <c:delete val="1"/>
        <c:axPos val="b"/>
        <c:numFmt formatCode="ge" sourceLinked="1"/>
        <c:majorTickMark val="none"/>
        <c:minorTickMark val="none"/>
        <c:tickLblPos val="none"/>
        <c:crossAx val="225603840"/>
        <c:crosses val="autoZero"/>
        <c:auto val="1"/>
        <c:lblOffset val="100"/>
        <c:baseTimeUnit val="years"/>
      </c:dateAx>
      <c:valAx>
        <c:axId val="22560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6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5704616"/>
        <c:axId val="22570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5704616"/>
        <c:axId val="225705024"/>
      </c:lineChart>
      <c:dateAx>
        <c:axId val="225704616"/>
        <c:scaling>
          <c:orientation val="minMax"/>
        </c:scaling>
        <c:delete val="1"/>
        <c:axPos val="b"/>
        <c:numFmt formatCode="ge" sourceLinked="1"/>
        <c:majorTickMark val="none"/>
        <c:minorTickMark val="none"/>
        <c:tickLblPos val="none"/>
        <c:crossAx val="225705024"/>
        <c:crosses val="autoZero"/>
        <c:auto val="1"/>
        <c:lblOffset val="100"/>
        <c:baseTimeUnit val="years"/>
      </c:dateAx>
      <c:valAx>
        <c:axId val="22570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704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5706200"/>
        <c:axId val="22570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5706200"/>
        <c:axId val="225706592"/>
      </c:lineChart>
      <c:dateAx>
        <c:axId val="225706200"/>
        <c:scaling>
          <c:orientation val="minMax"/>
        </c:scaling>
        <c:delete val="1"/>
        <c:axPos val="b"/>
        <c:numFmt formatCode="ge" sourceLinked="1"/>
        <c:majorTickMark val="none"/>
        <c:minorTickMark val="none"/>
        <c:tickLblPos val="none"/>
        <c:crossAx val="225706592"/>
        <c:crosses val="autoZero"/>
        <c:auto val="1"/>
        <c:lblOffset val="100"/>
        <c:baseTimeUnit val="years"/>
      </c:dateAx>
      <c:valAx>
        <c:axId val="22570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706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5707768"/>
        <c:axId val="22570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5707768"/>
        <c:axId val="225708160"/>
      </c:lineChart>
      <c:dateAx>
        <c:axId val="225707768"/>
        <c:scaling>
          <c:orientation val="minMax"/>
        </c:scaling>
        <c:delete val="1"/>
        <c:axPos val="b"/>
        <c:numFmt formatCode="ge" sourceLinked="1"/>
        <c:majorTickMark val="none"/>
        <c:minorTickMark val="none"/>
        <c:tickLblPos val="none"/>
        <c:crossAx val="225708160"/>
        <c:crosses val="autoZero"/>
        <c:auto val="1"/>
        <c:lblOffset val="100"/>
        <c:baseTimeUnit val="years"/>
      </c:dateAx>
      <c:valAx>
        <c:axId val="22570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707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1200.1600000000001</c:v>
                </c:pt>
                <c:pt idx="1">
                  <c:v>1238.2</c:v>
                </c:pt>
                <c:pt idx="2">
                  <c:v>1165.8499999999999</c:v>
                </c:pt>
                <c:pt idx="3">
                  <c:v>1115.56</c:v>
                </c:pt>
                <c:pt idx="4">
                  <c:v>1055.43</c:v>
                </c:pt>
              </c:numCache>
            </c:numRef>
          </c:val>
        </c:ser>
        <c:dLbls>
          <c:showLegendKey val="0"/>
          <c:showVal val="0"/>
          <c:showCatName val="0"/>
          <c:showSerName val="0"/>
          <c:showPercent val="0"/>
          <c:showBubbleSize val="0"/>
        </c:dLbls>
        <c:gapWidth val="150"/>
        <c:axId val="225791624"/>
        <c:axId val="22579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225791624"/>
        <c:axId val="225792016"/>
      </c:lineChart>
      <c:dateAx>
        <c:axId val="225791624"/>
        <c:scaling>
          <c:orientation val="minMax"/>
        </c:scaling>
        <c:delete val="1"/>
        <c:axPos val="b"/>
        <c:numFmt formatCode="ge" sourceLinked="1"/>
        <c:majorTickMark val="none"/>
        <c:minorTickMark val="none"/>
        <c:tickLblPos val="none"/>
        <c:crossAx val="225792016"/>
        <c:crosses val="autoZero"/>
        <c:auto val="1"/>
        <c:lblOffset val="100"/>
        <c:baseTimeUnit val="years"/>
      </c:dateAx>
      <c:valAx>
        <c:axId val="22579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791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57.47</c:v>
                </c:pt>
                <c:pt idx="1">
                  <c:v>51.46</c:v>
                </c:pt>
                <c:pt idx="2">
                  <c:v>57.07</c:v>
                </c:pt>
                <c:pt idx="3">
                  <c:v>51.63</c:v>
                </c:pt>
                <c:pt idx="4">
                  <c:v>48.94</c:v>
                </c:pt>
              </c:numCache>
            </c:numRef>
          </c:val>
        </c:ser>
        <c:dLbls>
          <c:showLegendKey val="0"/>
          <c:showVal val="0"/>
          <c:showCatName val="0"/>
          <c:showSerName val="0"/>
          <c:showPercent val="0"/>
          <c:showBubbleSize val="0"/>
        </c:dLbls>
        <c:gapWidth val="150"/>
        <c:axId val="225793192"/>
        <c:axId val="22579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225793192"/>
        <c:axId val="225793584"/>
      </c:lineChart>
      <c:dateAx>
        <c:axId val="225793192"/>
        <c:scaling>
          <c:orientation val="minMax"/>
        </c:scaling>
        <c:delete val="1"/>
        <c:axPos val="b"/>
        <c:numFmt formatCode="ge" sourceLinked="1"/>
        <c:majorTickMark val="none"/>
        <c:minorTickMark val="none"/>
        <c:tickLblPos val="none"/>
        <c:crossAx val="225793584"/>
        <c:crosses val="autoZero"/>
        <c:auto val="1"/>
        <c:lblOffset val="100"/>
        <c:baseTimeUnit val="years"/>
      </c:dateAx>
      <c:valAx>
        <c:axId val="22579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793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279.45999999999998</c:v>
                </c:pt>
                <c:pt idx="1">
                  <c:v>314.82</c:v>
                </c:pt>
                <c:pt idx="2">
                  <c:v>289.83999999999997</c:v>
                </c:pt>
                <c:pt idx="3">
                  <c:v>325.5</c:v>
                </c:pt>
                <c:pt idx="4">
                  <c:v>337.88</c:v>
                </c:pt>
              </c:numCache>
            </c:numRef>
          </c:val>
        </c:ser>
        <c:dLbls>
          <c:showLegendKey val="0"/>
          <c:showVal val="0"/>
          <c:showCatName val="0"/>
          <c:showSerName val="0"/>
          <c:showPercent val="0"/>
          <c:showBubbleSize val="0"/>
        </c:dLbls>
        <c:gapWidth val="150"/>
        <c:axId val="225794760"/>
        <c:axId val="22596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225794760"/>
        <c:axId val="225964000"/>
      </c:lineChart>
      <c:dateAx>
        <c:axId val="225794760"/>
        <c:scaling>
          <c:orientation val="minMax"/>
        </c:scaling>
        <c:delete val="1"/>
        <c:axPos val="b"/>
        <c:numFmt formatCode="ge" sourceLinked="1"/>
        <c:majorTickMark val="none"/>
        <c:minorTickMark val="none"/>
        <c:tickLblPos val="none"/>
        <c:crossAx val="225964000"/>
        <c:crosses val="autoZero"/>
        <c:auto val="1"/>
        <c:lblOffset val="100"/>
        <c:baseTimeUnit val="years"/>
      </c:dateAx>
      <c:valAx>
        <c:axId val="22596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794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E4" zoomScale="85" zoomScaleNormal="85" workbookViewId="0">
      <selection activeCell="AV34" sqref="AV34:BI3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山形県　大蔵村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123</v>
      </c>
      <c r="AE8" s="50"/>
      <c r="AF8" s="50"/>
      <c r="AG8" s="50"/>
      <c r="AH8" s="50"/>
      <c r="AI8" s="50"/>
      <c r="AJ8" s="50"/>
      <c r="AK8" s="2"/>
      <c r="AL8" s="51">
        <f>データ!$R$6</f>
        <v>3436</v>
      </c>
      <c r="AM8" s="51"/>
      <c r="AN8" s="51"/>
      <c r="AO8" s="51"/>
      <c r="AP8" s="51"/>
      <c r="AQ8" s="51"/>
      <c r="AR8" s="51"/>
      <c r="AS8" s="51"/>
      <c r="AT8" s="46">
        <f>データ!$S$6</f>
        <v>211.63</v>
      </c>
      <c r="AU8" s="46"/>
      <c r="AV8" s="46"/>
      <c r="AW8" s="46"/>
      <c r="AX8" s="46"/>
      <c r="AY8" s="46"/>
      <c r="AZ8" s="46"/>
      <c r="BA8" s="46"/>
      <c r="BB8" s="46">
        <f>データ!$T$6</f>
        <v>16.239999999999998</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97.38</v>
      </c>
      <c r="Q10" s="46"/>
      <c r="R10" s="46"/>
      <c r="S10" s="46"/>
      <c r="T10" s="46"/>
      <c r="U10" s="46"/>
      <c r="V10" s="46"/>
      <c r="W10" s="51">
        <f>データ!$Q$6</f>
        <v>3130</v>
      </c>
      <c r="X10" s="51"/>
      <c r="Y10" s="51"/>
      <c r="Z10" s="51"/>
      <c r="AA10" s="51"/>
      <c r="AB10" s="51"/>
      <c r="AC10" s="51"/>
      <c r="AD10" s="2"/>
      <c r="AE10" s="2"/>
      <c r="AF10" s="2"/>
      <c r="AG10" s="2"/>
      <c r="AH10" s="2"/>
      <c r="AI10" s="2"/>
      <c r="AJ10" s="2"/>
      <c r="AK10" s="2"/>
      <c r="AL10" s="51">
        <f>データ!$U$6</f>
        <v>3314</v>
      </c>
      <c r="AM10" s="51"/>
      <c r="AN10" s="51"/>
      <c r="AO10" s="51"/>
      <c r="AP10" s="51"/>
      <c r="AQ10" s="51"/>
      <c r="AR10" s="51"/>
      <c r="AS10" s="51"/>
      <c r="AT10" s="46">
        <f>データ!$V$6</f>
        <v>6.83</v>
      </c>
      <c r="AU10" s="46"/>
      <c r="AV10" s="46"/>
      <c r="AW10" s="46"/>
      <c r="AX10" s="46"/>
      <c r="AY10" s="46"/>
      <c r="AZ10" s="46"/>
      <c r="BA10" s="46"/>
      <c r="BB10" s="46">
        <f>データ!$W$6</f>
        <v>485.21</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124</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55</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56</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57</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58</v>
      </c>
      <c r="B3" s="30" t="s">
        <v>59</v>
      </c>
      <c r="C3" s="30" t="s">
        <v>60</v>
      </c>
      <c r="D3" s="30" t="s">
        <v>61</v>
      </c>
      <c r="E3" s="30" t="s">
        <v>62</v>
      </c>
      <c r="F3" s="30" t="s">
        <v>63</v>
      </c>
      <c r="G3" s="30" t="s">
        <v>64</v>
      </c>
      <c r="H3" s="78" t="s">
        <v>65</v>
      </c>
      <c r="I3" s="79"/>
      <c r="J3" s="79"/>
      <c r="K3" s="79"/>
      <c r="L3" s="79"/>
      <c r="M3" s="79"/>
      <c r="N3" s="79"/>
      <c r="O3" s="79"/>
      <c r="P3" s="79"/>
      <c r="Q3" s="79"/>
      <c r="R3" s="79"/>
      <c r="S3" s="79"/>
      <c r="T3" s="79"/>
      <c r="U3" s="79"/>
      <c r="V3" s="79"/>
      <c r="W3" s="80"/>
      <c r="X3" s="84" t="s">
        <v>66</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67</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68</v>
      </c>
      <c r="B4" s="31"/>
      <c r="C4" s="31"/>
      <c r="D4" s="31"/>
      <c r="E4" s="31"/>
      <c r="F4" s="31"/>
      <c r="G4" s="31"/>
      <c r="H4" s="81"/>
      <c r="I4" s="82"/>
      <c r="J4" s="82"/>
      <c r="K4" s="82"/>
      <c r="L4" s="82"/>
      <c r="M4" s="82"/>
      <c r="N4" s="82"/>
      <c r="O4" s="82"/>
      <c r="P4" s="82"/>
      <c r="Q4" s="82"/>
      <c r="R4" s="82"/>
      <c r="S4" s="82"/>
      <c r="T4" s="82"/>
      <c r="U4" s="82"/>
      <c r="V4" s="82"/>
      <c r="W4" s="83"/>
      <c r="X4" s="77" t="s">
        <v>69</v>
      </c>
      <c r="Y4" s="77"/>
      <c r="Z4" s="77"/>
      <c r="AA4" s="77"/>
      <c r="AB4" s="77"/>
      <c r="AC4" s="77"/>
      <c r="AD4" s="77"/>
      <c r="AE4" s="77"/>
      <c r="AF4" s="77"/>
      <c r="AG4" s="77"/>
      <c r="AH4" s="77"/>
      <c r="AI4" s="77" t="s">
        <v>70</v>
      </c>
      <c r="AJ4" s="77"/>
      <c r="AK4" s="77"/>
      <c r="AL4" s="77"/>
      <c r="AM4" s="77"/>
      <c r="AN4" s="77"/>
      <c r="AO4" s="77"/>
      <c r="AP4" s="77"/>
      <c r="AQ4" s="77"/>
      <c r="AR4" s="77"/>
      <c r="AS4" s="77"/>
      <c r="AT4" s="77" t="s">
        <v>71</v>
      </c>
      <c r="AU4" s="77"/>
      <c r="AV4" s="77"/>
      <c r="AW4" s="77"/>
      <c r="AX4" s="77"/>
      <c r="AY4" s="77"/>
      <c r="AZ4" s="77"/>
      <c r="BA4" s="77"/>
      <c r="BB4" s="77"/>
      <c r="BC4" s="77"/>
      <c r="BD4" s="77"/>
      <c r="BE4" s="77" t="s">
        <v>72</v>
      </c>
      <c r="BF4" s="77"/>
      <c r="BG4" s="77"/>
      <c r="BH4" s="77"/>
      <c r="BI4" s="77"/>
      <c r="BJ4" s="77"/>
      <c r="BK4" s="77"/>
      <c r="BL4" s="77"/>
      <c r="BM4" s="77"/>
      <c r="BN4" s="77"/>
      <c r="BO4" s="77"/>
      <c r="BP4" s="77" t="s">
        <v>73</v>
      </c>
      <c r="BQ4" s="77"/>
      <c r="BR4" s="77"/>
      <c r="BS4" s="77"/>
      <c r="BT4" s="77"/>
      <c r="BU4" s="77"/>
      <c r="BV4" s="77"/>
      <c r="BW4" s="77"/>
      <c r="BX4" s="77"/>
      <c r="BY4" s="77"/>
      <c r="BZ4" s="77"/>
      <c r="CA4" s="77" t="s">
        <v>74</v>
      </c>
      <c r="CB4" s="77"/>
      <c r="CC4" s="77"/>
      <c r="CD4" s="77"/>
      <c r="CE4" s="77"/>
      <c r="CF4" s="77"/>
      <c r="CG4" s="77"/>
      <c r="CH4" s="77"/>
      <c r="CI4" s="77"/>
      <c r="CJ4" s="77"/>
      <c r="CK4" s="77"/>
      <c r="CL4" s="77" t="s">
        <v>75</v>
      </c>
      <c r="CM4" s="77"/>
      <c r="CN4" s="77"/>
      <c r="CO4" s="77"/>
      <c r="CP4" s="77"/>
      <c r="CQ4" s="77"/>
      <c r="CR4" s="77"/>
      <c r="CS4" s="77"/>
      <c r="CT4" s="77"/>
      <c r="CU4" s="77"/>
      <c r="CV4" s="77"/>
      <c r="CW4" s="77" t="s">
        <v>76</v>
      </c>
      <c r="CX4" s="77"/>
      <c r="CY4" s="77"/>
      <c r="CZ4" s="77"/>
      <c r="DA4" s="77"/>
      <c r="DB4" s="77"/>
      <c r="DC4" s="77"/>
      <c r="DD4" s="77"/>
      <c r="DE4" s="77"/>
      <c r="DF4" s="77"/>
      <c r="DG4" s="77"/>
      <c r="DH4" s="77" t="s">
        <v>77</v>
      </c>
      <c r="DI4" s="77"/>
      <c r="DJ4" s="77"/>
      <c r="DK4" s="77"/>
      <c r="DL4" s="77"/>
      <c r="DM4" s="77"/>
      <c r="DN4" s="77"/>
      <c r="DO4" s="77"/>
      <c r="DP4" s="77"/>
      <c r="DQ4" s="77"/>
      <c r="DR4" s="77"/>
      <c r="DS4" s="77" t="s">
        <v>78</v>
      </c>
      <c r="DT4" s="77"/>
      <c r="DU4" s="77"/>
      <c r="DV4" s="77"/>
      <c r="DW4" s="77"/>
      <c r="DX4" s="77"/>
      <c r="DY4" s="77"/>
      <c r="DZ4" s="77"/>
      <c r="EA4" s="77"/>
      <c r="EB4" s="77"/>
      <c r="EC4" s="77"/>
      <c r="ED4" s="77" t="s">
        <v>79</v>
      </c>
      <c r="EE4" s="77"/>
      <c r="EF4" s="77"/>
      <c r="EG4" s="77"/>
      <c r="EH4" s="77"/>
      <c r="EI4" s="77"/>
      <c r="EJ4" s="77"/>
      <c r="EK4" s="77"/>
      <c r="EL4" s="77"/>
      <c r="EM4" s="77"/>
      <c r="EN4" s="77"/>
    </row>
    <row r="5" spans="1:144">
      <c r="A5" s="29" t="s">
        <v>80</v>
      </c>
      <c r="B5" s="32"/>
      <c r="C5" s="32"/>
      <c r="D5" s="32"/>
      <c r="E5" s="32"/>
      <c r="F5" s="32"/>
      <c r="G5" s="32"/>
      <c r="H5" s="33" t="s">
        <v>81</v>
      </c>
      <c r="I5" s="33" t="s">
        <v>82</v>
      </c>
      <c r="J5" s="33" t="s">
        <v>83</v>
      </c>
      <c r="K5" s="33" t="s">
        <v>84</v>
      </c>
      <c r="L5" s="33" t="s">
        <v>85</v>
      </c>
      <c r="M5" s="33" t="s">
        <v>86</v>
      </c>
      <c r="N5" s="33" t="s">
        <v>87</v>
      </c>
      <c r="O5" s="33" t="s">
        <v>88</v>
      </c>
      <c r="P5" s="33" t="s">
        <v>89</v>
      </c>
      <c r="Q5" s="33" t="s">
        <v>90</v>
      </c>
      <c r="R5" s="33" t="s">
        <v>91</v>
      </c>
      <c r="S5" s="33" t="s">
        <v>92</v>
      </c>
      <c r="T5" s="33" t="s">
        <v>93</v>
      </c>
      <c r="U5" s="33" t="s">
        <v>94</v>
      </c>
      <c r="V5" s="33" t="s">
        <v>95</v>
      </c>
      <c r="W5" s="33" t="s">
        <v>96</v>
      </c>
      <c r="X5" s="33" t="s">
        <v>97</v>
      </c>
      <c r="Y5" s="33" t="s">
        <v>98</v>
      </c>
      <c r="Z5" s="33" t="s">
        <v>99</v>
      </c>
      <c r="AA5" s="33" t="s">
        <v>100</v>
      </c>
      <c r="AB5" s="33" t="s">
        <v>101</v>
      </c>
      <c r="AC5" s="33" t="s">
        <v>102</v>
      </c>
      <c r="AD5" s="33" t="s">
        <v>103</v>
      </c>
      <c r="AE5" s="33" t="s">
        <v>104</v>
      </c>
      <c r="AF5" s="33" t="s">
        <v>105</v>
      </c>
      <c r="AG5" s="33" t="s">
        <v>106</v>
      </c>
      <c r="AH5" s="33" t="s">
        <v>41</v>
      </c>
      <c r="AI5" s="33" t="s">
        <v>97</v>
      </c>
      <c r="AJ5" s="33" t="s">
        <v>98</v>
      </c>
      <c r="AK5" s="33" t="s">
        <v>99</v>
      </c>
      <c r="AL5" s="33" t="s">
        <v>100</v>
      </c>
      <c r="AM5" s="33" t="s">
        <v>101</v>
      </c>
      <c r="AN5" s="33" t="s">
        <v>102</v>
      </c>
      <c r="AO5" s="33" t="s">
        <v>103</v>
      </c>
      <c r="AP5" s="33" t="s">
        <v>104</v>
      </c>
      <c r="AQ5" s="33" t="s">
        <v>105</v>
      </c>
      <c r="AR5" s="33" t="s">
        <v>106</v>
      </c>
      <c r="AS5" s="33" t="s">
        <v>107</v>
      </c>
      <c r="AT5" s="33" t="s">
        <v>97</v>
      </c>
      <c r="AU5" s="33" t="s">
        <v>98</v>
      </c>
      <c r="AV5" s="33" t="s">
        <v>99</v>
      </c>
      <c r="AW5" s="33" t="s">
        <v>100</v>
      </c>
      <c r="AX5" s="33" t="s">
        <v>101</v>
      </c>
      <c r="AY5" s="33" t="s">
        <v>102</v>
      </c>
      <c r="AZ5" s="33" t="s">
        <v>103</v>
      </c>
      <c r="BA5" s="33" t="s">
        <v>104</v>
      </c>
      <c r="BB5" s="33" t="s">
        <v>105</v>
      </c>
      <c r="BC5" s="33" t="s">
        <v>106</v>
      </c>
      <c r="BD5" s="33" t="s">
        <v>107</v>
      </c>
      <c r="BE5" s="33" t="s">
        <v>97</v>
      </c>
      <c r="BF5" s="33" t="s">
        <v>98</v>
      </c>
      <c r="BG5" s="33" t="s">
        <v>99</v>
      </c>
      <c r="BH5" s="33" t="s">
        <v>100</v>
      </c>
      <c r="BI5" s="33" t="s">
        <v>101</v>
      </c>
      <c r="BJ5" s="33" t="s">
        <v>102</v>
      </c>
      <c r="BK5" s="33" t="s">
        <v>103</v>
      </c>
      <c r="BL5" s="33" t="s">
        <v>104</v>
      </c>
      <c r="BM5" s="33" t="s">
        <v>105</v>
      </c>
      <c r="BN5" s="33" t="s">
        <v>106</v>
      </c>
      <c r="BO5" s="33" t="s">
        <v>107</v>
      </c>
      <c r="BP5" s="33" t="s">
        <v>97</v>
      </c>
      <c r="BQ5" s="33" t="s">
        <v>98</v>
      </c>
      <c r="BR5" s="33" t="s">
        <v>99</v>
      </c>
      <c r="BS5" s="33" t="s">
        <v>100</v>
      </c>
      <c r="BT5" s="33" t="s">
        <v>101</v>
      </c>
      <c r="BU5" s="33" t="s">
        <v>102</v>
      </c>
      <c r="BV5" s="33" t="s">
        <v>103</v>
      </c>
      <c r="BW5" s="33" t="s">
        <v>104</v>
      </c>
      <c r="BX5" s="33" t="s">
        <v>105</v>
      </c>
      <c r="BY5" s="33" t="s">
        <v>106</v>
      </c>
      <c r="BZ5" s="33" t="s">
        <v>107</v>
      </c>
      <c r="CA5" s="33" t="s">
        <v>97</v>
      </c>
      <c r="CB5" s="33" t="s">
        <v>98</v>
      </c>
      <c r="CC5" s="33" t="s">
        <v>99</v>
      </c>
      <c r="CD5" s="33" t="s">
        <v>100</v>
      </c>
      <c r="CE5" s="33" t="s">
        <v>101</v>
      </c>
      <c r="CF5" s="33" t="s">
        <v>102</v>
      </c>
      <c r="CG5" s="33" t="s">
        <v>103</v>
      </c>
      <c r="CH5" s="33" t="s">
        <v>104</v>
      </c>
      <c r="CI5" s="33" t="s">
        <v>105</v>
      </c>
      <c r="CJ5" s="33" t="s">
        <v>106</v>
      </c>
      <c r="CK5" s="33" t="s">
        <v>107</v>
      </c>
      <c r="CL5" s="33" t="s">
        <v>97</v>
      </c>
      <c r="CM5" s="33" t="s">
        <v>98</v>
      </c>
      <c r="CN5" s="33" t="s">
        <v>99</v>
      </c>
      <c r="CO5" s="33" t="s">
        <v>100</v>
      </c>
      <c r="CP5" s="33" t="s">
        <v>101</v>
      </c>
      <c r="CQ5" s="33" t="s">
        <v>102</v>
      </c>
      <c r="CR5" s="33" t="s">
        <v>103</v>
      </c>
      <c r="CS5" s="33" t="s">
        <v>104</v>
      </c>
      <c r="CT5" s="33" t="s">
        <v>105</v>
      </c>
      <c r="CU5" s="33" t="s">
        <v>106</v>
      </c>
      <c r="CV5" s="33" t="s">
        <v>107</v>
      </c>
      <c r="CW5" s="33" t="s">
        <v>97</v>
      </c>
      <c r="CX5" s="33" t="s">
        <v>98</v>
      </c>
      <c r="CY5" s="33" t="s">
        <v>99</v>
      </c>
      <c r="CZ5" s="33" t="s">
        <v>100</v>
      </c>
      <c r="DA5" s="33" t="s">
        <v>101</v>
      </c>
      <c r="DB5" s="33" t="s">
        <v>102</v>
      </c>
      <c r="DC5" s="33" t="s">
        <v>103</v>
      </c>
      <c r="DD5" s="33" t="s">
        <v>104</v>
      </c>
      <c r="DE5" s="33" t="s">
        <v>105</v>
      </c>
      <c r="DF5" s="33" t="s">
        <v>106</v>
      </c>
      <c r="DG5" s="33" t="s">
        <v>107</v>
      </c>
      <c r="DH5" s="33" t="s">
        <v>97</v>
      </c>
      <c r="DI5" s="33" t="s">
        <v>98</v>
      </c>
      <c r="DJ5" s="33" t="s">
        <v>99</v>
      </c>
      <c r="DK5" s="33" t="s">
        <v>100</v>
      </c>
      <c r="DL5" s="33" t="s">
        <v>101</v>
      </c>
      <c r="DM5" s="33" t="s">
        <v>102</v>
      </c>
      <c r="DN5" s="33" t="s">
        <v>103</v>
      </c>
      <c r="DO5" s="33" t="s">
        <v>104</v>
      </c>
      <c r="DP5" s="33" t="s">
        <v>105</v>
      </c>
      <c r="DQ5" s="33" t="s">
        <v>106</v>
      </c>
      <c r="DR5" s="33" t="s">
        <v>107</v>
      </c>
      <c r="DS5" s="33" t="s">
        <v>97</v>
      </c>
      <c r="DT5" s="33" t="s">
        <v>98</v>
      </c>
      <c r="DU5" s="33" t="s">
        <v>99</v>
      </c>
      <c r="DV5" s="33" t="s">
        <v>100</v>
      </c>
      <c r="DW5" s="33" t="s">
        <v>101</v>
      </c>
      <c r="DX5" s="33" t="s">
        <v>102</v>
      </c>
      <c r="DY5" s="33" t="s">
        <v>103</v>
      </c>
      <c r="DZ5" s="33" t="s">
        <v>104</v>
      </c>
      <c r="EA5" s="33" t="s">
        <v>105</v>
      </c>
      <c r="EB5" s="33" t="s">
        <v>106</v>
      </c>
      <c r="EC5" s="33" t="s">
        <v>107</v>
      </c>
      <c r="ED5" s="33" t="s">
        <v>97</v>
      </c>
      <c r="EE5" s="33" t="s">
        <v>98</v>
      </c>
      <c r="EF5" s="33" t="s">
        <v>99</v>
      </c>
      <c r="EG5" s="33" t="s">
        <v>100</v>
      </c>
      <c r="EH5" s="33" t="s">
        <v>101</v>
      </c>
      <c r="EI5" s="33" t="s">
        <v>102</v>
      </c>
      <c r="EJ5" s="33" t="s">
        <v>103</v>
      </c>
      <c r="EK5" s="33" t="s">
        <v>104</v>
      </c>
      <c r="EL5" s="33" t="s">
        <v>105</v>
      </c>
      <c r="EM5" s="33" t="s">
        <v>106</v>
      </c>
      <c r="EN5" s="33" t="s">
        <v>107</v>
      </c>
    </row>
    <row r="6" spans="1:144" s="37" customFormat="1">
      <c r="A6" s="29" t="s">
        <v>108</v>
      </c>
      <c r="B6" s="34">
        <f>B7</f>
        <v>2016</v>
      </c>
      <c r="C6" s="34">
        <f t="shared" ref="C6:W6" si="3">C7</f>
        <v>63657</v>
      </c>
      <c r="D6" s="34">
        <f t="shared" si="3"/>
        <v>47</v>
      </c>
      <c r="E6" s="34">
        <f t="shared" si="3"/>
        <v>1</v>
      </c>
      <c r="F6" s="34">
        <f t="shared" si="3"/>
        <v>0</v>
      </c>
      <c r="G6" s="34">
        <f t="shared" si="3"/>
        <v>0</v>
      </c>
      <c r="H6" s="34" t="str">
        <f t="shared" si="3"/>
        <v>山形県　大蔵村</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97.38</v>
      </c>
      <c r="Q6" s="35">
        <f t="shared" si="3"/>
        <v>3130</v>
      </c>
      <c r="R6" s="35">
        <f t="shared" si="3"/>
        <v>3436</v>
      </c>
      <c r="S6" s="35">
        <f t="shared" si="3"/>
        <v>211.63</v>
      </c>
      <c r="T6" s="35">
        <f t="shared" si="3"/>
        <v>16.239999999999998</v>
      </c>
      <c r="U6" s="35">
        <f t="shared" si="3"/>
        <v>3314</v>
      </c>
      <c r="V6" s="35">
        <f t="shared" si="3"/>
        <v>6.83</v>
      </c>
      <c r="W6" s="35">
        <f t="shared" si="3"/>
        <v>485.21</v>
      </c>
      <c r="X6" s="36">
        <f>IF(X7="",NA(),X7)</f>
        <v>74.989999999999995</v>
      </c>
      <c r="Y6" s="36">
        <f t="shared" ref="Y6:AG6" si="4">IF(Y7="",NA(),Y7)</f>
        <v>76.150000000000006</v>
      </c>
      <c r="Z6" s="36">
        <f t="shared" si="4"/>
        <v>74.599999999999994</v>
      </c>
      <c r="AA6" s="36">
        <f t="shared" si="4"/>
        <v>75.52</v>
      </c>
      <c r="AB6" s="36">
        <f t="shared" si="4"/>
        <v>77.900000000000006</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1200.1600000000001</v>
      </c>
      <c r="BF6" s="36">
        <f t="shared" ref="BF6:BN6" si="7">IF(BF7="",NA(),BF7)</f>
        <v>1238.2</v>
      </c>
      <c r="BG6" s="36">
        <f t="shared" si="7"/>
        <v>1165.8499999999999</v>
      </c>
      <c r="BH6" s="36">
        <f t="shared" si="7"/>
        <v>1115.56</v>
      </c>
      <c r="BI6" s="36">
        <f t="shared" si="7"/>
        <v>1055.43</v>
      </c>
      <c r="BJ6" s="36">
        <f t="shared" si="7"/>
        <v>1108.26</v>
      </c>
      <c r="BK6" s="36">
        <f t="shared" si="7"/>
        <v>1113.76</v>
      </c>
      <c r="BL6" s="36">
        <f t="shared" si="7"/>
        <v>1125.69</v>
      </c>
      <c r="BM6" s="36">
        <f t="shared" si="7"/>
        <v>1134.67</v>
      </c>
      <c r="BN6" s="36">
        <f t="shared" si="7"/>
        <v>1144.79</v>
      </c>
      <c r="BO6" s="35" t="str">
        <f>IF(BO7="","",IF(BO7="-","【-】","【"&amp;SUBSTITUTE(TEXT(BO7,"#,##0.00"),"-","△")&amp;"】"))</f>
        <v>【1,280.76】</v>
      </c>
      <c r="BP6" s="36">
        <f>IF(BP7="",NA(),BP7)</f>
        <v>57.47</v>
      </c>
      <c r="BQ6" s="36">
        <f t="shared" ref="BQ6:BY6" si="8">IF(BQ7="",NA(),BQ7)</f>
        <v>51.46</v>
      </c>
      <c r="BR6" s="36">
        <f t="shared" si="8"/>
        <v>57.07</v>
      </c>
      <c r="BS6" s="36">
        <f t="shared" si="8"/>
        <v>51.63</v>
      </c>
      <c r="BT6" s="36">
        <f t="shared" si="8"/>
        <v>48.94</v>
      </c>
      <c r="BU6" s="36">
        <f t="shared" si="8"/>
        <v>19.77</v>
      </c>
      <c r="BV6" s="36">
        <f t="shared" si="8"/>
        <v>34.25</v>
      </c>
      <c r="BW6" s="36">
        <f t="shared" si="8"/>
        <v>46.48</v>
      </c>
      <c r="BX6" s="36">
        <f t="shared" si="8"/>
        <v>40.6</v>
      </c>
      <c r="BY6" s="36">
        <f t="shared" si="8"/>
        <v>56.04</v>
      </c>
      <c r="BZ6" s="35" t="str">
        <f>IF(BZ7="","",IF(BZ7="-","【-】","【"&amp;SUBSTITUTE(TEXT(BZ7,"#,##0.00"),"-","△")&amp;"】"))</f>
        <v>【53.06】</v>
      </c>
      <c r="CA6" s="36">
        <f>IF(CA7="",NA(),CA7)</f>
        <v>279.45999999999998</v>
      </c>
      <c r="CB6" s="36">
        <f t="shared" ref="CB6:CJ6" si="9">IF(CB7="",NA(),CB7)</f>
        <v>314.82</v>
      </c>
      <c r="CC6" s="36">
        <f t="shared" si="9"/>
        <v>289.83999999999997</v>
      </c>
      <c r="CD6" s="36">
        <f t="shared" si="9"/>
        <v>325.5</v>
      </c>
      <c r="CE6" s="36">
        <f t="shared" si="9"/>
        <v>337.88</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60.97</v>
      </c>
      <c r="CM6" s="36">
        <f t="shared" ref="CM6:CU6" si="10">IF(CM7="",NA(),CM7)</f>
        <v>60.03</v>
      </c>
      <c r="CN6" s="36">
        <f t="shared" si="10"/>
        <v>64.55</v>
      </c>
      <c r="CO6" s="36">
        <f t="shared" si="10"/>
        <v>67.59</v>
      </c>
      <c r="CP6" s="36">
        <f t="shared" si="10"/>
        <v>65.349999999999994</v>
      </c>
      <c r="CQ6" s="36">
        <f t="shared" si="10"/>
        <v>57.17</v>
      </c>
      <c r="CR6" s="36">
        <f t="shared" si="10"/>
        <v>57.55</v>
      </c>
      <c r="CS6" s="36">
        <f t="shared" si="10"/>
        <v>57.43</v>
      </c>
      <c r="CT6" s="36">
        <f t="shared" si="10"/>
        <v>57.29</v>
      </c>
      <c r="CU6" s="36">
        <f t="shared" si="10"/>
        <v>55.9</v>
      </c>
      <c r="CV6" s="35" t="str">
        <f>IF(CV7="","",IF(CV7="-","【-】","【"&amp;SUBSTITUTE(TEXT(CV7,"#,##0.00"),"-","△")&amp;"】"))</f>
        <v>【56.28】</v>
      </c>
      <c r="CW6" s="36">
        <f>IF(CW7="",NA(),CW7)</f>
        <v>73.459999999999994</v>
      </c>
      <c r="CX6" s="36">
        <f t="shared" ref="CX6:DF6" si="11">IF(CX7="",NA(),CX7)</f>
        <v>70.33</v>
      </c>
      <c r="CY6" s="36">
        <f t="shared" si="11"/>
        <v>63.55</v>
      </c>
      <c r="CZ6" s="36">
        <f t="shared" si="11"/>
        <v>57.65</v>
      </c>
      <c r="DA6" s="36">
        <f t="shared" si="11"/>
        <v>70.25</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0.03</v>
      </c>
      <c r="EE6" s="36">
        <f t="shared" ref="EE6:EM6" si="14">IF(EE7="",NA(),EE7)</f>
        <v>0.11</v>
      </c>
      <c r="EF6" s="36">
        <f t="shared" si="14"/>
        <v>0.59</v>
      </c>
      <c r="EG6" s="35">
        <f t="shared" si="14"/>
        <v>0</v>
      </c>
      <c r="EH6" s="36">
        <f t="shared" si="14"/>
        <v>0.22</v>
      </c>
      <c r="EI6" s="36">
        <f t="shared" si="14"/>
        <v>0.46</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63657</v>
      </c>
      <c r="D7" s="38">
        <v>47</v>
      </c>
      <c r="E7" s="38">
        <v>1</v>
      </c>
      <c r="F7" s="38">
        <v>0</v>
      </c>
      <c r="G7" s="38">
        <v>0</v>
      </c>
      <c r="H7" s="38" t="s">
        <v>109</v>
      </c>
      <c r="I7" s="38" t="s">
        <v>110</v>
      </c>
      <c r="J7" s="38" t="s">
        <v>111</v>
      </c>
      <c r="K7" s="38" t="s">
        <v>112</v>
      </c>
      <c r="L7" s="38" t="s">
        <v>113</v>
      </c>
      <c r="M7" s="38"/>
      <c r="N7" s="39" t="s">
        <v>114</v>
      </c>
      <c r="O7" s="39" t="s">
        <v>115</v>
      </c>
      <c r="P7" s="39">
        <v>97.38</v>
      </c>
      <c r="Q7" s="39">
        <v>3130</v>
      </c>
      <c r="R7" s="39">
        <v>3436</v>
      </c>
      <c r="S7" s="39">
        <v>211.63</v>
      </c>
      <c r="T7" s="39">
        <v>16.239999999999998</v>
      </c>
      <c r="U7" s="39">
        <v>3314</v>
      </c>
      <c r="V7" s="39">
        <v>6.83</v>
      </c>
      <c r="W7" s="39">
        <v>485.21</v>
      </c>
      <c r="X7" s="39">
        <v>74.989999999999995</v>
      </c>
      <c r="Y7" s="39">
        <v>76.150000000000006</v>
      </c>
      <c r="Z7" s="39">
        <v>74.599999999999994</v>
      </c>
      <c r="AA7" s="39">
        <v>75.52</v>
      </c>
      <c r="AB7" s="39">
        <v>77.900000000000006</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1200.1600000000001</v>
      </c>
      <c r="BF7" s="39">
        <v>1238.2</v>
      </c>
      <c r="BG7" s="39">
        <v>1165.8499999999999</v>
      </c>
      <c r="BH7" s="39">
        <v>1115.56</v>
      </c>
      <c r="BI7" s="39">
        <v>1055.43</v>
      </c>
      <c r="BJ7" s="39">
        <v>1108.26</v>
      </c>
      <c r="BK7" s="39">
        <v>1113.76</v>
      </c>
      <c r="BL7" s="39">
        <v>1125.69</v>
      </c>
      <c r="BM7" s="39">
        <v>1134.67</v>
      </c>
      <c r="BN7" s="39">
        <v>1144.79</v>
      </c>
      <c r="BO7" s="39">
        <v>1280.76</v>
      </c>
      <c r="BP7" s="39">
        <v>57.47</v>
      </c>
      <c r="BQ7" s="39">
        <v>51.46</v>
      </c>
      <c r="BR7" s="39">
        <v>57.07</v>
      </c>
      <c r="BS7" s="39">
        <v>51.63</v>
      </c>
      <c r="BT7" s="39">
        <v>48.94</v>
      </c>
      <c r="BU7" s="39">
        <v>19.77</v>
      </c>
      <c r="BV7" s="39">
        <v>34.25</v>
      </c>
      <c r="BW7" s="39">
        <v>46.48</v>
      </c>
      <c r="BX7" s="39">
        <v>40.6</v>
      </c>
      <c r="BY7" s="39">
        <v>56.04</v>
      </c>
      <c r="BZ7" s="39">
        <v>53.06</v>
      </c>
      <c r="CA7" s="39">
        <v>279.45999999999998</v>
      </c>
      <c r="CB7" s="39">
        <v>314.82</v>
      </c>
      <c r="CC7" s="39">
        <v>289.83999999999997</v>
      </c>
      <c r="CD7" s="39">
        <v>325.5</v>
      </c>
      <c r="CE7" s="39">
        <v>337.88</v>
      </c>
      <c r="CF7" s="39">
        <v>878.73</v>
      </c>
      <c r="CG7" s="39">
        <v>501.18</v>
      </c>
      <c r="CH7" s="39">
        <v>376.61</v>
      </c>
      <c r="CI7" s="39">
        <v>440.03</v>
      </c>
      <c r="CJ7" s="39">
        <v>304.35000000000002</v>
      </c>
      <c r="CK7" s="39">
        <v>314.83</v>
      </c>
      <c r="CL7" s="39">
        <v>60.97</v>
      </c>
      <c r="CM7" s="39">
        <v>60.03</v>
      </c>
      <c r="CN7" s="39">
        <v>64.55</v>
      </c>
      <c r="CO7" s="39">
        <v>67.59</v>
      </c>
      <c r="CP7" s="39">
        <v>65.349999999999994</v>
      </c>
      <c r="CQ7" s="39">
        <v>57.17</v>
      </c>
      <c r="CR7" s="39">
        <v>57.55</v>
      </c>
      <c r="CS7" s="39">
        <v>57.43</v>
      </c>
      <c r="CT7" s="39">
        <v>57.29</v>
      </c>
      <c r="CU7" s="39">
        <v>55.9</v>
      </c>
      <c r="CV7" s="39">
        <v>56.28</v>
      </c>
      <c r="CW7" s="39">
        <v>73.459999999999994</v>
      </c>
      <c r="CX7" s="39">
        <v>70.33</v>
      </c>
      <c r="CY7" s="39">
        <v>63.55</v>
      </c>
      <c r="CZ7" s="39">
        <v>57.65</v>
      </c>
      <c r="DA7" s="39">
        <v>70.25</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0.03</v>
      </c>
      <c r="EE7" s="39">
        <v>0.11</v>
      </c>
      <c r="EF7" s="39">
        <v>0.59</v>
      </c>
      <c r="EG7" s="39">
        <v>0</v>
      </c>
      <c r="EH7" s="39">
        <v>0.22</v>
      </c>
      <c r="EI7" s="39">
        <v>0.46</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116</v>
      </c>
      <c r="C9" s="41" t="s">
        <v>117</v>
      </c>
      <c r="D9" s="41" t="s">
        <v>118</v>
      </c>
      <c r="E9" s="41" t="s">
        <v>119</v>
      </c>
      <c r="F9" s="41" t="s">
        <v>120</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59</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横山 鳳夫</cp:lastModifiedBy>
  <cp:lastPrinted>2018-02-19T01:44:30Z</cp:lastPrinted>
  <dcterms:created xsi:type="dcterms:W3CDTF">2017-12-25T01:41:38Z</dcterms:created>
  <dcterms:modified xsi:type="dcterms:W3CDTF">2018-02-19T01:44:31Z</dcterms:modified>
  <cp:category/>
</cp:coreProperties>
</file>