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T7" i="5"/>
  <c r="S7" i="5"/>
  <c r="R7" i="5"/>
  <c r="Q7" i="5"/>
  <c r="CF10" i="4" s="1"/>
  <c r="P7" i="5"/>
  <c r="O7" i="5"/>
  <c r="B10" i="4" s="1"/>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AQ10" i="4"/>
  <c r="LJ8" i="4"/>
  <c r="JQ8" i="4"/>
  <c r="HX8" i="4"/>
  <c r="CF8" i="4"/>
  <c r="B8" i="4"/>
  <c r="BZ76" i="4" l="1"/>
  <c r="MA51" i="4"/>
  <c r="CS30" i="4"/>
  <c r="MI76" i="4"/>
  <c r="HJ51" i="4"/>
  <c r="MA30" i="4"/>
  <c r="IT76" i="4"/>
  <c r="CS51" i="4"/>
  <c r="HJ30" i="4"/>
  <c r="C11" i="5"/>
  <c r="D11" i="5"/>
  <c r="E11" i="5"/>
  <c r="B11" i="5"/>
  <c r="BZ30" i="4" l="1"/>
  <c r="BK76" i="4"/>
  <c r="LH51" i="4"/>
  <c r="LT76" i="4"/>
  <c r="GQ51" i="4"/>
  <c r="LH30" i="4"/>
  <c r="BZ51" i="4"/>
  <c r="IE76" i="4"/>
  <c r="GQ30" i="4"/>
  <c r="HP76" i="4"/>
  <c r="BG51" i="4"/>
  <c r="FX30" i="4"/>
  <c r="BG30" i="4"/>
  <c r="AV76" i="4"/>
  <c r="KO51" i="4"/>
  <c r="KO30" i="4"/>
  <c r="FX51" i="4"/>
  <c r="LE76" i="4"/>
  <c r="KP76" i="4"/>
  <c r="FE51" i="4"/>
  <c r="JV30" i="4"/>
  <c r="HA76" i="4"/>
  <c r="AN51" i="4"/>
  <c r="FE30" i="4"/>
  <c r="AN30" i="4"/>
  <c r="AG76" i="4"/>
  <c r="JV51" i="4"/>
  <c r="R76" i="4"/>
  <c r="JC51" i="4"/>
  <c r="KA76" i="4"/>
  <c r="EL51" i="4"/>
  <c r="JC30" i="4"/>
  <c r="EL30" i="4"/>
  <c r="U30" i="4"/>
  <c r="GL76" i="4"/>
  <c r="U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<sst xmlns="http://schemas.openxmlformats.org/spreadsheetml/2006/main" count="287" uniqueCount="135">
  <si>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</si>
  <si>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</si>
  <si>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</si>
  <si>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</si>
  <si>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</si>
  <si>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</si>
  <si>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</si>
  <si>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</si>
  <si>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</si>
  <si>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</si>
  <si>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</si>
  <si>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</si>
  <si>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</si>
  <si>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</si>
  <si>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</si>
  <si>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</si>
  <si>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</si>
  <si>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</si>
  <si>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</si>
  <si>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</si>
  <si>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</si>
  <si>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</si>
  <si>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</si>
  <si>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</si>
  <si>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</si>
  <si>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</si>
  <si>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</si>
  <si>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</si>
  <si>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</si>
  <si>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</si>
  <si>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</si>
  <si>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</si>
  <si>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</si>
  <si>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</si>
  <si>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</si>
  <si>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</si>
  <si>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</si>
  <si>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</si>
  <si>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</si>
  <si>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</si>
  <si>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</si>
  <si>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</si>
  <si>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</si>
  <si>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</si>
  <si>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</si>
  <si>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</si>
  <si>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</si>
  <si>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</si>
  <si>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</si>
  <si>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</si>
  <si>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</si>
  <si>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</si>
  <si>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</si>
  <si>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</si>
  <si>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</si>
  <si>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</si>
  <si>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</si>
  <si>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</si>
  <si>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</si>
  <si>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</si>
  <si>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</si>
  <si>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</si>
  <si>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</si>
  <si>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</si>
  <si>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</si>
  <si>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</si>
  <si>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</si>
  <si>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</si>
  <si>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</si>
  <si>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</si>
  <si>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</si>
  <si>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</si>
  <si>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</si>
  <si>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</si>
  <si>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</si>
  <si>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</si>
  <si>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</si>
  <si>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</si>
  <si>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</si>
  <si>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</si>
  <si>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</si>
  <si>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</si>
  <si>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</si>
  <si>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</si>
  <si>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</si>
  <si>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</si>
  <si>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</si>
  <si>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</si>
  <si>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</si>
  <si>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</si>
  <si>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</si>
  <si>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</si>
  <si>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</si>
  <si>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</si>
  <si>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</si>
  <si>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</si>
  <si>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</si>
  <si>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</si>
  <si>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</si>
  <si>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</si>
  <si>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</si>
  <si>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</si>
  <si>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</si>
  <si>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</si>
  <si>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</si>
  <si>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</si>
  <si>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</si>
  <si>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</si>
  <si>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</si>
  <si>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</si>
  <si>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</si>
  <si>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</si>
  <si>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</si>
  <si>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山形県　山形市</t>
  </si>
  <si>
    <t>山形市香澄駐車場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</si>
  <si>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</si>
  <si>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</si>
  <si>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</si>
  <si>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</si>
  <si>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</si>
  <si>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</si>
  <si>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</si>
  <si>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</si>
  <si>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</si>
  <si>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</si>
  <si>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</si>
  <si>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</si>
  <si>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</si>
  <si>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</si>
  <si>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</si>
  <si>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①収益的収支比率は、平成26年度以降、類似施設平均値を下回っているものの、100％を超えていることから健全な水準であるといえる。
④売上高GOP比率において、平成25年度以降、減少傾向にあるため改善に向けた取組みが必要である。
⑤EBITDAにおいて、収益性が低下しているため、改善に向けた取組みが必要である。</t>
    <rPh sb="1" eb="3">
      <t>シュウエキ</t>
    </rPh>
    <rPh sb="3" eb="4">
      <t>テキ</t>
    </rPh>
    <rPh sb="4" eb="6">
      <t>シュウシ</t>
    </rPh>
    <rPh sb="6" eb="8">
      <t>ヒリツ</t>
    </rPh>
    <rPh sb="10" eb="12">
      <t>ヘイセイ</t>
    </rPh>
    <rPh sb="14" eb="16">
      <t>ネンド</t>
    </rPh>
    <rPh sb="16" eb="18">
      <t>イコウ</t>
    </rPh>
    <rPh sb="19" eb="21">
      <t>ルイジ</t>
    </rPh>
    <rPh sb="21" eb="23">
      <t>シセツ</t>
    </rPh>
    <rPh sb="23" eb="26">
      <t>ヘイキンチ</t>
    </rPh>
    <rPh sb="27" eb="29">
      <t>シタマワ</t>
    </rPh>
    <rPh sb="42" eb="43">
      <t>コ</t>
    </rPh>
    <rPh sb="51" eb="53">
      <t>ケンゼン</t>
    </rPh>
    <rPh sb="54" eb="56">
      <t>スイジュン</t>
    </rPh>
    <rPh sb="67" eb="69">
      <t>ウリアゲ</t>
    </rPh>
    <rPh sb="69" eb="70">
      <t>タカ</t>
    </rPh>
    <rPh sb="73" eb="75">
      <t>ヒリツ</t>
    </rPh>
    <rPh sb="80" eb="82">
      <t>ヘイセイ</t>
    </rPh>
    <rPh sb="84" eb="86">
      <t>ネンド</t>
    </rPh>
    <rPh sb="86" eb="88">
      <t>イコウ</t>
    </rPh>
    <rPh sb="89" eb="91">
      <t>ゲンショウ</t>
    </rPh>
    <rPh sb="91" eb="93">
      <t>ケイコウ</t>
    </rPh>
    <rPh sb="98" eb="100">
      <t>カイゼン</t>
    </rPh>
    <rPh sb="101" eb="102">
      <t>ム</t>
    </rPh>
    <rPh sb="104" eb="106">
      <t>トリク</t>
    </rPh>
    <rPh sb="108" eb="110">
      <t>ヒツヨウ</t>
    </rPh>
    <rPh sb="128" eb="130">
      <t>シュウエキ</t>
    </rPh>
    <rPh sb="130" eb="131">
      <t>セイ</t>
    </rPh>
    <rPh sb="132" eb="134">
      <t>テイカ</t>
    </rPh>
    <rPh sb="141" eb="143">
      <t>カイゼン</t>
    </rPh>
    <rPh sb="144" eb="145">
      <t>ム</t>
    </rPh>
    <rPh sb="147" eb="149">
      <t>トリク</t>
    </rPh>
    <rPh sb="151" eb="153">
      <t>ヒツヨウ</t>
    </rPh>
    <phoneticPr fontId="6"/>
  </si>
  <si>
    <t>⑪稼動率は100%を上回っているものの、類似施設平均値を下回っている状況である。経年、利用台数が減少傾向にあることから、改善に向けた取組みが必要になる。</t>
    <rPh sb="1" eb="3">
      <t>カドウ</t>
    </rPh>
    <rPh sb="3" eb="4">
      <t>リツ</t>
    </rPh>
    <rPh sb="10" eb="12">
      <t>ウワマワ</t>
    </rPh>
    <rPh sb="20" eb="22">
      <t>ルイジ</t>
    </rPh>
    <rPh sb="22" eb="24">
      <t>シセツ</t>
    </rPh>
    <rPh sb="24" eb="27">
      <t>ヘイキンチ</t>
    </rPh>
    <rPh sb="28" eb="30">
      <t>シタマワ</t>
    </rPh>
    <rPh sb="34" eb="36">
      <t>ジョウキョウ</t>
    </rPh>
    <rPh sb="40" eb="42">
      <t>ケイネン</t>
    </rPh>
    <rPh sb="43" eb="45">
      <t>リヨウ</t>
    </rPh>
    <rPh sb="45" eb="47">
      <t>ダイスウ</t>
    </rPh>
    <rPh sb="48" eb="50">
      <t>ゲンショウ</t>
    </rPh>
    <rPh sb="50" eb="52">
      <t>ケイコウ</t>
    </rPh>
    <rPh sb="60" eb="62">
      <t>カイゼン</t>
    </rPh>
    <rPh sb="63" eb="64">
      <t>ム</t>
    </rPh>
    <rPh sb="66" eb="68">
      <t>トリク</t>
    </rPh>
    <rPh sb="70" eb="72">
      <t>ヒツヨウ</t>
    </rPh>
    <phoneticPr fontId="6"/>
  </si>
  <si>
    <t>近隣にコインパーキングが増加していること等の外的要因から利用台数及び利用料金が減少傾向である。
そのため、①収益的収支比率、④売上高GOP比率、⑤EBITDA及び⑪稼動率はいずれも低い水準にある。
今後は、利用拡大に向けた取組みを図っていき、利用台数及び利用料金の確保に努めていく必要がある。</t>
    <rPh sb="0" eb="2">
      <t>キンリン</t>
    </rPh>
    <rPh sb="12" eb="14">
      <t>ゾウカ</t>
    </rPh>
    <rPh sb="20" eb="21">
      <t>ナド</t>
    </rPh>
    <rPh sb="22" eb="24">
      <t>ガイテキ</t>
    </rPh>
    <rPh sb="24" eb="26">
      <t>ヨウイン</t>
    </rPh>
    <rPh sb="28" eb="30">
      <t>リヨウ</t>
    </rPh>
    <rPh sb="30" eb="32">
      <t>ダイスウ</t>
    </rPh>
    <rPh sb="32" eb="33">
      <t>オヨ</t>
    </rPh>
    <rPh sb="34" eb="36">
      <t>リヨウ</t>
    </rPh>
    <rPh sb="36" eb="38">
      <t>リョウキン</t>
    </rPh>
    <rPh sb="39" eb="41">
      <t>ゲンショウ</t>
    </rPh>
    <rPh sb="41" eb="43">
      <t>ケイコウ</t>
    </rPh>
    <rPh sb="79" eb="80">
      <t>オヨ</t>
    </rPh>
    <rPh sb="82" eb="84">
      <t>カドウ</t>
    </rPh>
    <rPh sb="84" eb="85">
      <t>リツ</t>
    </rPh>
    <rPh sb="92" eb="94">
      <t>スイジュン</t>
    </rPh>
    <rPh sb="99" eb="101">
      <t>コンゴ</t>
    </rPh>
    <rPh sb="103" eb="105">
      <t>リヨウ</t>
    </rPh>
    <rPh sb="105" eb="107">
      <t>カクダイ</t>
    </rPh>
    <rPh sb="108" eb="109">
      <t>ム</t>
    </rPh>
    <rPh sb="111" eb="113">
      <t>トリク</t>
    </rPh>
    <rPh sb="115" eb="116">
      <t>ハカ</t>
    </rPh>
    <rPh sb="121" eb="123">
      <t>リヨウ</t>
    </rPh>
    <rPh sb="123" eb="125">
      <t>ダイスウ</t>
    </rPh>
    <rPh sb="125" eb="126">
      <t>オヨ</t>
    </rPh>
    <rPh sb="127" eb="129">
      <t>リヨウ</t>
    </rPh>
    <rPh sb="129" eb="131">
      <t>リョウキン</t>
    </rPh>
    <rPh sb="132" eb="134">
      <t>カクホ</t>
    </rPh>
    <rPh sb="135" eb="136">
      <t>ツト</t>
    </rPh>
    <rPh sb="140" eb="142">
      <t>ヒツヨウ</t>
    </rPh>
    <phoneticPr fontId="6"/>
  </si>
  <si>
    <t>その他</t>
    <rPh sb="2" eb="3">
      <t>タ</t>
    </rPh>
    <phoneticPr fontId="6"/>
  </si>
  <si>
    <r>
      <rPr>
        <sz val="11"/>
        <color theme="1"/>
        <rFont val="ＭＳ ゴシック"/>
        <family val="3"/>
        <charset val="128"/>
      </rPr>
      <t>今後、施設の老朽化対策工事にあたっては駐車場事業債の活用を検討しながら進めていく予定である。</t>
    </r>
    <r>
      <rPr>
        <sz val="11"/>
        <color rgb="FFFF0000"/>
        <rFont val="ＭＳ ゴシック"/>
        <family val="3"/>
        <charset val="128"/>
      </rPr>
      <t xml:space="preserve">
</t>
    </r>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</si>
</sst>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23" fillId="0" borderId="9" xfId="1" applyFont="1" applyBorder="1" applyAlignment="1" applyProtection="1">
      <alignment horizontal="left" vertical="top" wrapText="1"/>
      <protection locked="0"/>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126.9</c:v>
                </c:pt>
                <c:pt idx="1">
                  <c:v>116.2</c:v>
                </c:pt>
                <c:pt idx="2">
                  <c:v>105</c:v>
                </c:pt>
                <c:pt idx="3">
                  <c:v>106.4</c:v>
                </c:pt>
                <c:pt idx="4">
                  <c:v>103.1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3556608"/>
        <c:axId val="103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3556608"/>
        <c:axId val="103558528"/>
      </c:lineChart>
      <c:dateAx>
        <c:axId val="103556608"/>
        <c:scaling>
          <c:orientation val="minMax"/>
        </c:scaling>
        <c:delete val="1"/>
        <c:axPos val="b"/>
        <c:numFmt formatCode="ge" sourceLinked="1"/>
        <c:majorTickMark val="none"/>
        <c:minorTickMark val="none"/>
        <c:tickLblPos val="none"/>
        <c:crossAx val="103558528"/>
        <c:crosses val="autoZero"/>
        <c:auto val="1"/>
        <c:lblOffset val="100"/>
        <c:baseTimeUnit val="years"/>
      </c:dateAx>
      <c:valAx>
        <c:axId val="10355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5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3863808"/>
        <c:axId val="103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3863808"/>
        <c:axId val="103865728"/>
      </c:lineChart>
      <c:dateAx>
        <c:axId val="103863808"/>
        <c:scaling>
          <c:orientation val="minMax"/>
        </c:scaling>
        <c:delete val="1"/>
        <c:axPos val="b"/>
        <c:numFmt formatCode="ge" sourceLinked="1"/>
        <c:majorTickMark val="none"/>
        <c:minorTickMark val="none"/>
        <c:tickLblPos val="none"/>
        <c:crossAx val="103865728"/>
        <c:crosses val="autoZero"/>
        <c:auto val="1"/>
        <c:lblOffset val="100"/>
        <c:baseTimeUnit val="years"/>
      </c:dateAx>
      <c:valAx>
        <c:axId val="1038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4182912"/>
        <c:axId val="104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4182912"/>
        <c:axId val="104184832"/>
      </c:lineChart>
      <c:dateAx>
        <c:axId val="104182912"/>
        <c:scaling>
          <c:orientation val="minMax"/>
        </c:scaling>
        <c:delete val="1"/>
        <c:axPos val="b"/>
        <c:numFmt formatCode="ge" sourceLinked="1"/>
        <c:majorTickMark val="none"/>
        <c:minorTickMark val="none"/>
        <c:tickLblPos val="none"/>
        <c:crossAx val="104184832"/>
        <c:crosses val="autoZero"/>
        <c:auto val="1"/>
        <c:lblOffset val="100"/>
        <c:baseTimeUnit val="years"/>
      </c:dateAx>
      <c:valAx>
        <c:axId val="1041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8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6455808"/>
        <c:axId val="1064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6455808"/>
        <c:axId val="106457728"/>
      </c:lineChart>
      <c:dateAx>
        <c:axId val="106455808"/>
        <c:scaling>
          <c:orientation val="minMax"/>
        </c:scaling>
        <c:delete val="1"/>
        <c:axPos val="b"/>
        <c:numFmt formatCode="ge" sourceLinked="1"/>
        <c:majorTickMark val="none"/>
        <c:minorTickMark val="none"/>
        <c:tickLblPos val="none"/>
        <c:crossAx val="106457728"/>
        <c:crosses val="autoZero"/>
        <c:auto val="1"/>
        <c:lblOffset val="100"/>
        <c:baseTimeUnit val="years"/>
      </c:dateAx>
      <c:valAx>
        <c:axId val="10645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6488192"/>
        <c:axId val="106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6488192"/>
        <c:axId val="106490112"/>
      </c:lineChart>
      <c:dateAx>
        <c:axId val="106488192"/>
        <c:scaling>
          <c:orientation val="minMax"/>
        </c:scaling>
        <c:delete val="1"/>
        <c:axPos val="b"/>
        <c:numFmt formatCode="ge" sourceLinked="1"/>
        <c:majorTickMark val="none"/>
        <c:minorTickMark val="none"/>
        <c:tickLblPos val="none"/>
        <c:crossAx val="106490112"/>
        <c:crosses val="autoZero"/>
        <c:auto val="1"/>
        <c:lblOffset val="100"/>
        <c:baseTimeUnit val="years"/>
      </c:dateAx>
      <c:valAx>
        <c:axId val="10649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8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8062208"/>
        <c:axId val="1080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8062208"/>
        <c:axId val="108064128"/>
      </c:lineChart>
      <c:dateAx>
        <c:axId val="108062208"/>
        <c:scaling>
          <c:orientation val="minMax"/>
        </c:scaling>
        <c:delete val="1"/>
        <c:axPos val="b"/>
        <c:numFmt formatCode="ge" sourceLinked="1"/>
        <c:majorTickMark val="none"/>
        <c:minorTickMark val="none"/>
        <c:tickLblPos val="none"/>
        <c:crossAx val="108064128"/>
        <c:crosses val="autoZero"/>
        <c:auto val="1"/>
        <c:lblOffset val="100"/>
        <c:baseTimeUnit val="years"/>
      </c:dateAx>
      <c:valAx>
        <c:axId val="10806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06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122.7</c:v>
                </c:pt>
                <c:pt idx="1">
                  <c:v>116.3</c:v>
                </c:pt>
                <c:pt idx="2">
                  <c:v>112.1</c:v>
                </c:pt>
                <c:pt idx="3">
                  <c:v>113.5</c:v>
                </c:pt>
                <c:pt idx="4">
                  <c:v>106.4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9133184"/>
        <c:axId val="1091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9133184"/>
        <c:axId val="109147648"/>
      </c:lineChart>
      <c:dateAx>
        <c:axId val="109133184"/>
        <c:scaling>
          <c:orientation val="minMax"/>
        </c:scaling>
        <c:delete val="1"/>
        <c:axPos val="b"/>
        <c:numFmt formatCode="ge" sourceLinked="1"/>
        <c:majorTickMark val="none"/>
        <c:minorTickMark val="none"/>
        <c:tickLblPos val="none"/>
        <c:crossAx val="109147648"/>
        <c:crosses val="autoZero"/>
        <c:auto val="1"/>
        <c:lblOffset val="100"/>
        <c:baseTimeUnit val="years"/>
      </c:dateAx>
      <c:valAx>
        <c:axId val="10914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3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21.2</c:v>
                </c:pt>
                <c:pt idx="1">
                  <c:v>13.9</c:v>
                </c:pt>
                <c:pt idx="2">
                  <c:v>4.8</c:v>
                </c:pt>
                <c:pt idx="3">
                  <c:v>6.1</c:v>
                </c:pt>
                <c:pt idx="4">
                  <c:v>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9202432"/>
        <c:axId val="1092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9202432"/>
        <c:axId val="109212800"/>
      </c:lineChart>
      <c:dateAx>
        <c:axId val="109202432"/>
        <c:scaling>
          <c:orientation val="minMax"/>
        </c:scaling>
        <c:delete val="1"/>
        <c:axPos val="b"/>
        <c:numFmt formatCode="ge" sourceLinked="1"/>
        <c:majorTickMark val="none"/>
        <c:minorTickMark val="none"/>
        <c:tickLblPos val="none"/>
        <c:crossAx val="109212800"/>
        <c:crosses val="autoZero"/>
        <c:auto val="1"/>
        <c:lblOffset val="100"/>
        <c:baseTimeUnit val="years"/>
      </c:dateAx>
      <c:valAx>
        <c:axId val="1092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7022</c:v>
                </c:pt>
                <c:pt idx="1">
                  <c:v>4199</c:v>
                </c:pt>
                <c:pt idx="2">
                  <c:v>1369</c:v>
                </c:pt>
                <c:pt idx="3">
                  <c:v>1743</c:v>
                </c:pt>
                <c:pt idx="4">
                  <c:v>836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9259008"/>
        <c:axId val="109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9259008"/>
        <c:axId val="109265280"/>
      </c:lineChart>
      <c:dateAx>
        <c:axId val="109259008"/>
        <c:scaling>
          <c:orientation val="minMax"/>
        </c:scaling>
        <c:delete val="1"/>
        <c:axPos val="b"/>
        <c:numFmt formatCode="ge" sourceLinked="1"/>
        <c:majorTickMark val="none"/>
        <c:minorTickMark val="none"/>
        <c:tickLblPos val="none"/>
        <c:crossAx val="109265280"/>
        <c:crosses val="autoZero"/>
        <c:auto val="1"/>
        <c:lblOffset val="100"/>
        <c:baseTimeUnit val="years"/>
      </c:dateAx>
      <c:valAx>
        <c:axId val="10926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25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L10"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9" t="str">
        <f>データ!H6&amp;"　"&amp;データ!I6</f>
        <v>山形県山形市　山形市香澄駐車場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5"/>
      <c r="GZ7" s="5"/>
      <c r="HA7" s="5"/>
      <c r="HB7" s="5"/>
      <c r="HC7" s="5"/>
      <c r="HD7" s="5"/>
      <c r="HE7" s="5"/>
      <c r="HF7" s="5"/>
      <c r="HG7" s="5"/>
      <c r="HH7" s="5"/>
      <c r="HI7" s="5"/>
      <c r="HJ7" s="5"/>
      <c r="HK7" s="5"/>
      <c r="HL7" s="5"/>
      <c r="HM7" s="5"/>
      <c r="HN7" s="5"/>
      <c r="HO7" s="5"/>
      <c r="HP7" s="5"/>
      <c r="HQ7" s="5"/>
      <c r="HR7" s="5"/>
      <c r="HS7" s="5"/>
      <c r="HT7" s="5"/>
      <c r="HU7" s="5"/>
      <c r="HV7" s="5"/>
      <c r="HW7" s="5"/>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4"/>
      <c r="ND7" s="7" t="s">
        <v>9</v>
      </c>
      <c r="NE7" s="8"/>
      <c r="NF7" s="8"/>
      <c r="NG7" s="8"/>
      <c r="NH7" s="8"/>
      <c r="NI7" s="8"/>
      <c r="NJ7" s="8"/>
      <c r="NK7" s="8"/>
      <c r="NL7" s="8"/>
      <c r="NM7" s="8"/>
      <c r="NN7" s="8"/>
      <c r="NO7" s="8"/>
      <c r="NP7" s="8"/>
      <c r="NQ7" s="9"/>
    </row>
    <row r="8" spans="1:382" ht="18.75" customHeight="1">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Ａ２Ｂ２</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35" t="s">
        <v>133</v>
      </c>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5"/>
      <c r="GZ8" s="5"/>
      <c r="HA8" s="5"/>
      <c r="HB8" s="5"/>
      <c r="HC8" s="5"/>
      <c r="HD8" s="5"/>
      <c r="HE8" s="5"/>
      <c r="HF8" s="5"/>
      <c r="HG8" s="5"/>
      <c r="HH8" s="5"/>
      <c r="HI8" s="5"/>
      <c r="HJ8" s="5"/>
      <c r="HK8" s="5"/>
      <c r="HL8" s="5"/>
      <c r="HM8" s="5"/>
      <c r="HN8" s="5"/>
      <c r="HO8" s="5"/>
      <c r="HP8" s="5"/>
      <c r="HQ8" s="5"/>
      <c r="HR8" s="5"/>
      <c r="HS8" s="5"/>
      <c r="HT8" s="5"/>
      <c r="HU8" s="5"/>
      <c r="HV8" s="5"/>
      <c r="HW8" s="5"/>
      <c r="HX8" s="125" t="str">
        <f>データ!S7</f>
        <v>公共施設</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4968</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4"/>
      <c r="ND8" s="129" t="s">
        <v>10</v>
      </c>
      <c r="NE8" s="130"/>
      <c r="NF8" s="10" t="s">
        <v>11</v>
      </c>
      <c r="NG8" s="11"/>
      <c r="NH8" s="11"/>
      <c r="NI8" s="11"/>
      <c r="NJ8" s="11"/>
      <c r="NK8" s="11"/>
      <c r="NL8" s="11"/>
      <c r="NM8" s="11"/>
      <c r="NN8" s="11"/>
      <c r="NO8" s="11"/>
      <c r="NP8" s="11"/>
      <c r="NQ8" s="12"/>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4"/>
      <c r="ND9" s="136" t="s">
        <v>19</v>
      </c>
      <c r="NE9" s="137"/>
      <c r="NF9" s="13" t="s">
        <v>20</v>
      </c>
      <c r="NG9" s="14"/>
      <c r="NH9" s="14"/>
      <c r="NI9" s="14"/>
      <c r="NJ9" s="14"/>
      <c r="NK9" s="14"/>
      <c r="NL9" s="14"/>
      <c r="NM9" s="14"/>
      <c r="NN9" s="14"/>
      <c r="NO9" s="14"/>
      <c r="NP9" s="14"/>
      <c r="NQ9" s="15"/>
    </row>
    <row r="10" spans="1:382" ht="18.75" customHeight="1">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tr">
        <f>データ!P7</f>
        <v>都市計画駐車場</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1" t="str">
        <f>データ!Q7</f>
        <v>地下式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43</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4">
        <f>データ!V7</f>
        <v>141</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250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代行制</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17"/>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7" t="s">
        <v>23</v>
      </c>
      <c r="NE11" s="127"/>
      <c r="NF11" s="127"/>
      <c r="NG11" s="127"/>
      <c r="NH11" s="127"/>
      <c r="NI11" s="127"/>
      <c r="NJ11" s="127"/>
      <c r="NK11" s="127"/>
      <c r="NL11" s="127"/>
      <c r="NM11" s="127"/>
      <c r="NN11" s="127"/>
      <c r="NO11" s="127"/>
      <c r="NP11" s="127"/>
      <c r="NQ11" s="127"/>
      <c r="NR11" s="127"/>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126.9</v>
      </c>
      <c r="V31" s="111"/>
      <c r="W31" s="111"/>
      <c r="X31" s="111"/>
      <c r="Y31" s="111"/>
      <c r="Z31" s="111"/>
      <c r="AA31" s="111"/>
      <c r="AB31" s="111"/>
      <c r="AC31" s="111"/>
      <c r="AD31" s="111"/>
      <c r="AE31" s="111"/>
      <c r="AF31" s="111"/>
      <c r="AG31" s="111"/>
      <c r="AH31" s="111"/>
      <c r="AI31" s="111"/>
      <c r="AJ31" s="111"/>
      <c r="AK31" s="111"/>
      <c r="AL31" s="111"/>
      <c r="AM31" s="111"/>
      <c r="AN31" s="111">
        <f>データ!Z7</f>
        <v>116.2</v>
      </c>
      <c r="AO31" s="111"/>
      <c r="AP31" s="111"/>
      <c r="AQ31" s="111"/>
      <c r="AR31" s="111"/>
      <c r="AS31" s="111"/>
      <c r="AT31" s="111"/>
      <c r="AU31" s="111"/>
      <c r="AV31" s="111"/>
      <c r="AW31" s="111"/>
      <c r="AX31" s="111"/>
      <c r="AY31" s="111"/>
      <c r="AZ31" s="111"/>
      <c r="BA31" s="111"/>
      <c r="BB31" s="111"/>
      <c r="BC31" s="111"/>
      <c r="BD31" s="111"/>
      <c r="BE31" s="111"/>
      <c r="BF31" s="111"/>
      <c r="BG31" s="111">
        <f>データ!AA7</f>
        <v>105</v>
      </c>
      <c r="BH31" s="111"/>
      <c r="BI31" s="111"/>
      <c r="BJ31" s="111"/>
      <c r="BK31" s="111"/>
      <c r="BL31" s="111"/>
      <c r="BM31" s="111"/>
      <c r="BN31" s="111"/>
      <c r="BO31" s="111"/>
      <c r="BP31" s="111"/>
      <c r="BQ31" s="111"/>
      <c r="BR31" s="111"/>
      <c r="BS31" s="111"/>
      <c r="BT31" s="111"/>
      <c r="BU31" s="111"/>
      <c r="BV31" s="111"/>
      <c r="BW31" s="111"/>
      <c r="BX31" s="111"/>
      <c r="BY31" s="111"/>
      <c r="BZ31" s="111">
        <f>データ!AB7</f>
        <v>106.4</v>
      </c>
      <c r="CA31" s="111"/>
      <c r="CB31" s="111"/>
      <c r="CC31" s="111"/>
      <c r="CD31" s="111"/>
      <c r="CE31" s="111"/>
      <c r="CF31" s="111"/>
      <c r="CG31" s="111"/>
      <c r="CH31" s="111"/>
      <c r="CI31" s="111"/>
      <c r="CJ31" s="111"/>
      <c r="CK31" s="111"/>
      <c r="CL31" s="111"/>
      <c r="CM31" s="111"/>
      <c r="CN31" s="111"/>
      <c r="CO31" s="111"/>
      <c r="CP31" s="111"/>
      <c r="CQ31" s="111"/>
      <c r="CR31" s="111"/>
      <c r="CS31" s="111">
        <f>データ!AC7</f>
        <v>103.1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122.7</v>
      </c>
      <c r="JD31" s="82"/>
      <c r="JE31" s="82"/>
      <c r="JF31" s="82"/>
      <c r="JG31" s="82"/>
      <c r="JH31" s="82"/>
      <c r="JI31" s="82"/>
      <c r="JJ31" s="82"/>
      <c r="JK31" s="82"/>
      <c r="JL31" s="82"/>
      <c r="JM31" s="82"/>
      <c r="JN31" s="82"/>
      <c r="JO31" s="82"/>
      <c r="JP31" s="82"/>
      <c r="JQ31" s="82"/>
      <c r="JR31" s="82"/>
      <c r="JS31" s="82"/>
      <c r="JT31" s="82"/>
      <c r="JU31" s="83"/>
      <c r="JV31" s="81">
        <f>データ!DL7</f>
        <v>116.3</v>
      </c>
      <c r="JW31" s="82"/>
      <c r="JX31" s="82"/>
      <c r="JY31" s="82"/>
      <c r="JZ31" s="82"/>
      <c r="KA31" s="82"/>
      <c r="KB31" s="82"/>
      <c r="KC31" s="82"/>
      <c r="KD31" s="82"/>
      <c r="KE31" s="82"/>
      <c r="KF31" s="82"/>
      <c r="KG31" s="82"/>
      <c r="KH31" s="82"/>
      <c r="KI31" s="82"/>
      <c r="KJ31" s="82"/>
      <c r="KK31" s="82"/>
      <c r="KL31" s="82"/>
      <c r="KM31" s="82"/>
      <c r="KN31" s="83"/>
      <c r="KO31" s="81">
        <f>データ!DM7</f>
        <v>112.1</v>
      </c>
      <c r="KP31" s="82"/>
      <c r="KQ31" s="82"/>
      <c r="KR31" s="82"/>
      <c r="KS31" s="82"/>
      <c r="KT31" s="82"/>
      <c r="KU31" s="82"/>
      <c r="KV31" s="82"/>
      <c r="KW31" s="82"/>
      <c r="KX31" s="82"/>
      <c r="KY31" s="82"/>
      <c r="KZ31" s="82"/>
      <c r="LA31" s="82"/>
      <c r="LB31" s="82"/>
      <c r="LC31" s="82"/>
      <c r="LD31" s="82"/>
      <c r="LE31" s="82"/>
      <c r="LF31" s="82"/>
      <c r="LG31" s="83"/>
      <c r="LH31" s="81">
        <f>データ!DN7</f>
        <v>113.5</v>
      </c>
      <c r="LI31" s="82"/>
      <c r="LJ31" s="82"/>
      <c r="LK31" s="82"/>
      <c r="LL31" s="82"/>
      <c r="LM31" s="82"/>
      <c r="LN31" s="82"/>
      <c r="LO31" s="82"/>
      <c r="LP31" s="82"/>
      <c r="LQ31" s="82"/>
      <c r="LR31" s="82"/>
      <c r="LS31" s="82"/>
      <c r="LT31" s="82"/>
      <c r="LU31" s="82"/>
      <c r="LV31" s="82"/>
      <c r="LW31" s="82"/>
      <c r="LX31" s="82"/>
      <c r="LY31" s="82"/>
      <c r="LZ31" s="83"/>
      <c r="MA31" s="81">
        <f>データ!DO7</f>
        <v>106.4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7"/>
      <c r="IQ35" s="117"/>
      <c r="IR35" s="117"/>
      <c r="IS35" s="117"/>
      <c r="IT35" s="117"/>
      <c r="IU35" s="117"/>
      <c r="IV35" s="117"/>
      <c r="IW35" s="117"/>
      <c r="IX35" s="117"/>
      <c r="IY35" s="117"/>
      <c r="IZ35" s="117"/>
      <c r="JA35" s="117"/>
      <c r="JB35" s="117"/>
      <c r="JC35" s="117"/>
      <c r="JD35" s="117"/>
      <c r="JE35" s="117"/>
      <c r="JF35" s="117"/>
      <c r="JG35" s="117"/>
      <c r="JH35" s="117"/>
      <c r="JI35" s="117"/>
      <c r="JJ35" s="117"/>
      <c r="JK35" s="117"/>
      <c r="JL35" s="117"/>
      <c r="JM35" s="117"/>
      <c r="JN35" s="117"/>
      <c r="JO35" s="117"/>
      <c r="JP35" s="117"/>
      <c r="JQ35" s="117"/>
      <c r="JR35" s="117"/>
      <c r="JS35" s="117"/>
      <c r="JT35" s="117"/>
      <c r="JU35" s="117"/>
      <c r="JV35" s="117"/>
      <c r="JW35" s="117"/>
      <c r="JX35" s="117"/>
      <c r="JY35" s="117"/>
      <c r="JZ35" s="117"/>
      <c r="KA35" s="117"/>
      <c r="KB35" s="117"/>
      <c r="KC35" s="117"/>
      <c r="KD35" s="117"/>
      <c r="KE35" s="117"/>
      <c r="KF35" s="117"/>
      <c r="KG35" s="117"/>
      <c r="KH35" s="117"/>
      <c r="KI35" s="117"/>
      <c r="KJ35" s="117"/>
      <c r="KK35" s="117"/>
      <c r="KL35" s="117"/>
      <c r="KM35" s="117"/>
      <c r="KN35" s="117"/>
      <c r="KO35" s="117"/>
      <c r="KP35" s="117"/>
      <c r="KQ35" s="117"/>
      <c r="KR35" s="117"/>
      <c r="KS35" s="117"/>
      <c r="KT35" s="117"/>
      <c r="KU35" s="117"/>
      <c r="KV35" s="117"/>
      <c r="KW35" s="117"/>
      <c r="KX35" s="117"/>
      <c r="KY35" s="117"/>
      <c r="KZ35" s="117"/>
      <c r="LA35" s="117"/>
      <c r="LB35" s="117"/>
      <c r="LC35" s="117"/>
      <c r="LD35" s="117"/>
      <c r="LE35" s="117"/>
      <c r="LF35" s="117"/>
      <c r="LG35" s="117"/>
      <c r="LH35" s="117"/>
      <c r="LI35" s="117"/>
      <c r="LJ35" s="117"/>
      <c r="LK35" s="117"/>
      <c r="LL35" s="117"/>
      <c r="LM35" s="117"/>
      <c r="LN35" s="117"/>
      <c r="LO35" s="117"/>
      <c r="LP35" s="117"/>
      <c r="LQ35" s="117"/>
      <c r="LR35" s="117"/>
      <c r="LS35" s="117"/>
      <c r="LT35" s="117"/>
      <c r="LU35" s="117"/>
      <c r="LV35" s="117"/>
      <c r="LW35" s="117"/>
      <c r="LX35" s="117"/>
      <c r="LY35" s="117"/>
      <c r="LZ35" s="117"/>
      <c r="MA35" s="117"/>
      <c r="MB35" s="117"/>
      <c r="MC35" s="117"/>
      <c r="MD35" s="117"/>
      <c r="ME35" s="117"/>
      <c r="MF35" s="117"/>
      <c r="MG35" s="117"/>
      <c r="MH35" s="117"/>
      <c r="MI35" s="117"/>
      <c r="MJ35" s="117"/>
      <c r="MK35" s="117"/>
      <c r="ML35" s="117"/>
      <c r="MM35" s="117"/>
      <c r="MN35" s="117"/>
      <c r="MO35" s="117"/>
      <c r="MP35" s="117"/>
      <c r="MQ35" s="117"/>
      <c r="MR35" s="117"/>
      <c r="MS35" s="117"/>
      <c r="MT35" s="117"/>
      <c r="MU35" s="117"/>
      <c r="MV35" s="117"/>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21.2</v>
      </c>
      <c r="EM52" s="111"/>
      <c r="EN52" s="111"/>
      <c r="EO52" s="111"/>
      <c r="EP52" s="111"/>
      <c r="EQ52" s="111"/>
      <c r="ER52" s="111"/>
      <c r="ES52" s="111"/>
      <c r="ET52" s="111"/>
      <c r="EU52" s="111"/>
      <c r="EV52" s="111"/>
      <c r="EW52" s="111"/>
      <c r="EX52" s="111"/>
      <c r="EY52" s="111"/>
      <c r="EZ52" s="111"/>
      <c r="FA52" s="111"/>
      <c r="FB52" s="111"/>
      <c r="FC52" s="111"/>
      <c r="FD52" s="111"/>
      <c r="FE52" s="111">
        <f>データ!BG7</f>
        <v>13.9</v>
      </c>
      <c r="FF52" s="111"/>
      <c r="FG52" s="111"/>
      <c r="FH52" s="111"/>
      <c r="FI52" s="111"/>
      <c r="FJ52" s="111"/>
      <c r="FK52" s="111"/>
      <c r="FL52" s="111"/>
      <c r="FM52" s="111"/>
      <c r="FN52" s="111"/>
      <c r="FO52" s="111"/>
      <c r="FP52" s="111"/>
      <c r="FQ52" s="111"/>
      <c r="FR52" s="111"/>
      <c r="FS52" s="111"/>
      <c r="FT52" s="111"/>
      <c r="FU52" s="111"/>
      <c r="FV52" s="111"/>
      <c r="FW52" s="111"/>
      <c r="FX52" s="111">
        <f>データ!BH7</f>
        <v>4.8</v>
      </c>
      <c r="FY52" s="111"/>
      <c r="FZ52" s="111"/>
      <c r="GA52" s="111"/>
      <c r="GB52" s="111"/>
      <c r="GC52" s="111"/>
      <c r="GD52" s="111"/>
      <c r="GE52" s="111"/>
      <c r="GF52" s="111"/>
      <c r="GG52" s="111"/>
      <c r="GH52" s="111"/>
      <c r="GI52" s="111"/>
      <c r="GJ52" s="111"/>
      <c r="GK52" s="111"/>
      <c r="GL52" s="111"/>
      <c r="GM52" s="111"/>
      <c r="GN52" s="111"/>
      <c r="GO52" s="111"/>
      <c r="GP52" s="111"/>
      <c r="GQ52" s="111">
        <f>データ!BI7</f>
        <v>6.1</v>
      </c>
      <c r="GR52" s="111"/>
      <c r="GS52" s="111"/>
      <c r="GT52" s="111"/>
      <c r="GU52" s="111"/>
      <c r="GV52" s="111"/>
      <c r="GW52" s="111"/>
      <c r="GX52" s="111"/>
      <c r="GY52" s="111"/>
      <c r="GZ52" s="111"/>
      <c r="HA52" s="111"/>
      <c r="HB52" s="111"/>
      <c r="HC52" s="111"/>
      <c r="HD52" s="111"/>
      <c r="HE52" s="111"/>
      <c r="HF52" s="111"/>
      <c r="HG52" s="111"/>
      <c r="HH52" s="111"/>
      <c r="HI52" s="111"/>
      <c r="HJ52" s="111">
        <f>データ!BJ7</f>
        <v>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7022</v>
      </c>
      <c r="JD52" s="110"/>
      <c r="JE52" s="110"/>
      <c r="JF52" s="110"/>
      <c r="JG52" s="110"/>
      <c r="JH52" s="110"/>
      <c r="JI52" s="110"/>
      <c r="JJ52" s="110"/>
      <c r="JK52" s="110"/>
      <c r="JL52" s="110"/>
      <c r="JM52" s="110"/>
      <c r="JN52" s="110"/>
      <c r="JO52" s="110"/>
      <c r="JP52" s="110"/>
      <c r="JQ52" s="110"/>
      <c r="JR52" s="110"/>
      <c r="JS52" s="110"/>
      <c r="JT52" s="110"/>
      <c r="JU52" s="110"/>
      <c r="JV52" s="110">
        <f>データ!BR7</f>
        <v>4199</v>
      </c>
      <c r="JW52" s="110"/>
      <c r="JX52" s="110"/>
      <c r="JY52" s="110"/>
      <c r="JZ52" s="110"/>
      <c r="KA52" s="110"/>
      <c r="KB52" s="110"/>
      <c r="KC52" s="110"/>
      <c r="KD52" s="110"/>
      <c r="KE52" s="110"/>
      <c r="KF52" s="110"/>
      <c r="KG52" s="110"/>
      <c r="KH52" s="110"/>
      <c r="KI52" s="110"/>
      <c r="KJ52" s="110"/>
      <c r="KK52" s="110"/>
      <c r="KL52" s="110"/>
      <c r="KM52" s="110"/>
      <c r="KN52" s="110"/>
      <c r="KO52" s="110">
        <f>データ!BS7</f>
        <v>1369</v>
      </c>
      <c r="KP52" s="110"/>
      <c r="KQ52" s="110"/>
      <c r="KR52" s="110"/>
      <c r="KS52" s="110"/>
      <c r="KT52" s="110"/>
      <c r="KU52" s="110"/>
      <c r="KV52" s="110"/>
      <c r="KW52" s="110"/>
      <c r="KX52" s="110"/>
      <c r="KY52" s="110"/>
      <c r="KZ52" s="110"/>
      <c r="LA52" s="110"/>
      <c r="LB52" s="110"/>
      <c r="LC52" s="110"/>
      <c r="LD52" s="110"/>
      <c r="LE52" s="110"/>
      <c r="LF52" s="110"/>
      <c r="LG52" s="110"/>
      <c r="LH52" s="110">
        <f>データ!BT7</f>
        <v>1743</v>
      </c>
      <c r="LI52" s="110"/>
      <c r="LJ52" s="110"/>
      <c r="LK52" s="110"/>
      <c r="LL52" s="110"/>
      <c r="LM52" s="110"/>
      <c r="LN52" s="110"/>
      <c r="LO52" s="110"/>
      <c r="LP52" s="110"/>
      <c r="LQ52" s="110"/>
      <c r="LR52" s="110"/>
      <c r="LS52" s="110"/>
      <c r="LT52" s="110"/>
      <c r="LU52" s="110"/>
      <c r="LV52" s="110"/>
      <c r="LW52" s="110"/>
      <c r="LX52" s="110"/>
      <c r="LY52" s="110"/>
      <c r="LZ52" s="110"/>
      <c r="MA52" s="110">
        <f>データ!BU7</f>
        <v>836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4" t="s">
        <v>67</v>
      </c>
      <c r="I3" s="145"/>
      <c r="J3" s="145"/>
      <c r="K3" s="145"/>
      <c r="L3" s="145"/>
      <c r="M3" s="145"/>
      <c r="N3" s="145"/>
      <c r="O3" s="145"/>
      <c r="P3" s="145"/>
      <c r="Q3" s="145"/>
      <c r="R3" s="145"/>
      <c r="S3" s="145"/>
      <c r="T3" s="145"/>
      <c r="U3" s="145"/>
      <c r="V3" s="145"/>
      <c r="W3" s="145"/>
      <c r="X3" s="145"/>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1"/>
      <c r="CN5" s="151"/>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1</v>
      </c>
      <c r="H6" s="61" t="str">
        <f>SUBSTITUTE(H8,"　","")</f>
        <v>山形県山形市</v>
      </c>
      <c r="I6" s="61" t="str">
        <f t="shared" si="1"/>
        <v>山形市香澄駐車場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43</v>
      </c>
      <c r="S6" s="63" t="str">
        <f t="shared" si="1"/>
        <v>公共施設</v>
      </c>
      <c r="T6" s="63" t="str">
        <f t="shared" si="1"/>
        <v>無</v>
      </c>
      <c r="U6" s="64">
        <f t="shared" si="1"/>
        <v>4968</v>
      </c>
      <c r="V6" s="64">
        <f t="shared" si="1"/>
        <v>141</v>
      </c>
      <c r="W6" s="64">
        <f t="shared" si="1"/>
        <v>250</v>
      </c>
      <c r="X6" s="63" t="str">
        <f t="shared" si="1"/>
        <v>代行制</v>
      </c>
      <c r="Y6" s="65">
        <f>IF(Y8="-",NA(),Y8)</f>
        <v>126.9</v>
      </c>
      <c r="Z6" s="65">
        <f t="shared" ref="Z6:AH6" si="2">IF(Z8="-",NA(),Z8)</f>
        <v>116.2</v>
      </c>
      <c r="AA6" s="65">
        <f t="shared" si="2"/>
        <v>105</v>
      </c>
      <c r="AB6" s="65">
        <f t="shared" si="2"/>
        <v>106.4</v>
      </c>
      <c r="AC6" s="65">
        <f t="shared" si="2"/>
        <v>103.1</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21.2</v>
      </c>
      <c r="BG6" s="65">
        <f t="shared" ref="BG6:BO6" si="5">IF(BG8="-",NA(),BG8)</f>
        <v>13.9</v>
      </c>
      <c r="BH6" s="65">
        <f t="shared" si="5"/>
        <v>4.8</v>
      </c>
      <c r="BI6" s="65">
        <f t="shared" si="5"/>
        <v>6.1</v>
      </c>
      <c r="BJ6" s="65">
        <f t="shared" si="5"/>
        <v>3</v>
      </c>
      <c r="BK6" s="65">
        <f t="shared" si="5"/>
        <v>13.1</v>
      </c>
      <c r="BL6" s="65">
        <f t="shared" si="5"/>
        <v>15.5</v>
      </c>
      <c r="BM6" s="65">
        <f t="shared" si="5"/>
        <v>12.9</v>
      </c>
      <c r="BN6" s="65">
        <f t="shared" si="5"/>
        <v>10.6</v>
      </c>
      <c r="BO6" s="65">
        <f t="shared" si="5"/>
        <v>13.9</v>
      </c>
      <c r="BP6" s="62" t="str">
        <f>IF(BP8="-","",IF(BP8="-","【-】","【"&amp;SUBSTITUTE(TEXT(BP8,"#,##0.0"),"-","△")&amp;"】"))</f>
        <v>【45.2】</v>
      </c>
      <c r="BQ6" s="66">
        <f>IF(BQ8="-",NA(),BQ8)</f>
        <v>7022</v>
      </c>
      <c r="BR6" s="66">
        <f t="shared" ref="BR6:BZ6" si="6">IF(BR8="-",NA(),BR8)</f>
        <v>4199</v>
      </c>
      <c r="BS6" s="66">
        <f t="shared" si="6"/>
        <v>1369</v>
      </c>
      <c r="BT6" s="66">
        <f t="shared" si="6"/>
        <v>1743</v>
      </c>
      <c r="BU6" s="66">
        <f t="shared" si="6"/>
        <v>836</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122.7</v>
      </c>
      <c r="DL6" s="65">
        <f t="shared" ref="DL6:DT6" si="9">IF(DL8="-",NA(),DL8)</f>
        <v>116.3</v>
      </c>
      <c r="DM6" s="65">
        <f t="shared" si="9"/>
        <v>112.1</v>
      </c>
      <c r="DN6" s="65">
        <f t="shared" si="9"/>
        <v>113.5</v>
      </c>
      <c r="DO6" s="65">
        <f t="shared" si="9"/>
        <v>106.4</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62014</v>
      </c>
      <c r="D7" s="61">
        <f t="shared" si="10"/>
        <v>47</v>
      </c>
      <c r="E7" s="61">
        <f t="shared" si="10"/>
        <v>14</v>
      </c>
      <c r="F7" s="61">
        <f t="shared" si="10"/>
        <v>0</v>
      </c>
      <c r="G7" s="61">
        <f t="shared" si="10"/>
        <v>1</v>
      </c>
      <c r="H7" s="61" t="str">
        <f t="shared" si="10"/>
        <v>山形県　山形市</v>
      </c>
      <c r="I7" s="61" t="str">
        <f t="shared" si="10"/>
        <v>山形市香澄駐車場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43</v>
      </c>
      <c r="S7" s="63" t="str">
        <f t="shared" si="10"/>
        <v>公共施設</v>
      </c>
      <c r="T7" s="63" t="str">
        <f t="shared" si="10"/>
        <v>無</v>
      </c>
      <c r="U7" s="64">
        <f t="shared" si="10"/>
        <v>4968</v>
      </c>
      <c r="V7" s="64">
        <f t="shared" si="10"/>
        <v>141</v>
      </c>
      <c r="W7" s="64">
        <f t="shared" si="10"/>
        <v>250</v>
      </c>
      <c r="X7" s="63" t="str">
        <f t="shared" si="10"/>
        <v>代行制</v>
      </c>
      <c r="Y7" s="65">
        <f>Y8</f>
        <v>126.9</v>
      </c>
      <c r="Z7" s="65">
        <f t="shared" ref="Z7:AH7" si="11">Z8</f>
        <v>116.2</v>
      </c>
      <c r="AA7" s="65">
        <f t="shared" si="11"/>
        <v>105</v>
      </c>
      <c r="AB7" s="65">
        <f t="shared" si="11"/>
        <v>106.4</v>
      </c>
      <c r="AC7" s="65">
        <f t="shared" si="11"/>
        <v>103.1</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21.2</v>
      </c>
      <c r="BG7" s="65">
        <f t="shared" ref="BG7:BO7" si="14">BG8</f>
        <v>13.9</v>
      </c>
      <c r="BH7" s="65">
        <f t="shared" si="14"/>
        <v>4.8</v>
      </c>
      <c r="BI7" s="65">
        <f t="shared" si="14"/>
        <v>6.1</v>
      </c>
      <c r="BJ7" s="65">
        <f t="shared" si="14"/>
        <v>3</v>
      </c>
      <c r="BK7" s="65">
        <f t="shared" si="14"/>
        <v>13.1</v>
      </c>
      <c r="BL7" s="65">
        <f t="shared" si="14"/>
        <v>15.5</v>
      </c>
      <c r="BM7" s="65">
        <f t="shared" si="14"/>
        <v>12.9</v>
      </c>
      <c r="BN7" s="65">
        <f t="shared" si="14"/>
        <v>10.6</v>
      </c>
      <c r="BO7" s="65">
        <f t="shared" si="14"/>
        <v>13.9</v>
      </c>
      <c r="BP7" s="62"/>
      <c r="BQ7" s="66">
        <f>BQ8</f>
        <v>7022</v>
      </c>
      <c r="BR7" s="66">
        <f t="shared" ref="BR7:BZ7" si="15">BR8</f>
        <v>4199</v>
      </c>
      <c r="BS7" s="66">
        <f t="shared" si="15"/>
        <v>1369</v>
      </c>
      <c r="BT7" s="66">
        <f t="shared" si="15"/>
        <v>1743</v>
      </c>
      <c r="BU7" s="66">
        <f t="shared" si="15"/>
        <v>836</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122.7</v>
      </c>
      <c r="DL7" s="65">
        <f t="shared" ref="DL7:DT7" si="17">DL8</f>
        <v>116.3</v>
      </c>
      <c r="DM7" s="65">
        <f t="shared" si="17"/>
        <v>112.1</v>
      </c>
      <c r="DN7" s="65">
        <f t="shared" si="17"/>
        <v>113.5</v>
      </c>
      <c r="DO7" s="65">
        <f t="shared" si="17"/>
        <v>106.4</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62014</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43</v>
      </c>
      <c r="S8" s="70" t="s">
        <v>122</v>
      </c>
      <c r="T8" s="70" t="s">
        <v>123</v>
      </c>
      <c r="U8" s="71">
        <v>4968</v>
      </c>
      <c r="V8" s="71">
        <v>141</v>
      </c>
      <c r="W8" s="71">
        <v>250</v>
      </c>
      <c r="X8" s="70" t="s">
        <v>124</v>
      </c>
      <c r="Y8" s="72">
        <v>126.9</v>
      </c>
      <c r="Z8" s="72">
        <v>116.2</v>
      </c>
      <c r="AA8" s="72">
        <v>105</v>
      </c>
      <c r="AB8" s="72">
        <v>106.4</v>
      </c>
      <c r="AC8" s="72">
        <v>103.1</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21.2</v>
      </c>
      <c r="BG8" s="72">
        <v>13.9</v>
      </c>
      <c r="BH8" s="72">
        <v>4.8</v>
      </c>
      <c r="BI8" s="72">
        <v>6.1</v>
      </c>
      <c r="BJ8" s="72">
        <v>3</v>
      </c>
      <c r="BK8" s="72">
        <v>13.1</v>
      </c>
      <c r="BL8" s="72">
        <v>15.5</v>
      </c>
      <c r="BM8" s="72">
        <v>12.9</v>
      </c>
      <c r="BN8" s="72">
        <v>10.6</v>
      </c>
      <c r="BO8" s="72">
        <v>13.9</v>
      </c>
      <c r="BP8" s="69">
        <v>45.2</v>
      </c>
      <c r="BQ8" s="73">
        <v>7022</v>
      </c>
      <c r="BR8" s="73">
        <v>4199</v>
      </c>
      <c r="BS8" s="73">
        <v>1369</v>
      </c>
      <c r="BT8" s="74">
        <v>1743</v>
      </c>
      <c r="BU8" s="74">
        <v>836</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122.7</v>
      </c>
      <c r="DL8" s="72">
        <v>116.3</v>
      </c>
      <c r="DM8" s="72">
        <v>112.1</v>
      </c>
      <c r="DN8" s="72">
        <v>113.5</v>
      </c>
      <c r="DO8" s="72">
        <v>106.4</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2018-03-21T08:08:33Z</cp:lastPrinted>
  <dcterms:created xsi:type="dcterms:W3CDTF">2018-02-09T01:44:25Z</dcterms:created>
  <dcterms:modified xsi:type="dcterms:W3CDTF">2018-03-21T08:08:36Z</dcterms:modified>
  <cp:category/>
</cp:coreProperties>
</file>