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440" windowHeight="77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B10" i="4" s="1"/>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AL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<sst xmlns="http://schemas.openxmlformats.org/spreadsheetml/2006/main" count="240" uniqueCount="125">
  <si>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</si>
  <si>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</si>
  <si>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</si>
  <si>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</si>
  <si>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</si>
  <si>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</si>
  <si>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</si>
  <si>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</si>
  <si>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</si>
  <si>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</si>
  <si>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</si>
  <si>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</si>
  <si>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</si>
  <si>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</si>
  <si>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</si>
  <si>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</si>
  <si>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</si>
  <si>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</si>
  <si>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</si>
  <si>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</si>
  <si>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</si>
  <si>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</si>
  <si>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</si>
  <si>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</si>
  <si>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</si>
  <si>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</si>
  <si>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</si>
  <si>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</si>
  <si>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</si>
  <si>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</si>
  <si>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</si>
  <si>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</si>
  <si>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</si>
  <si>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</si>
  <si>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</si>
  <si>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</si>
  <si>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</si>
  <si>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</si>
  <si>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</si>
  <si>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</si>
  <si>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</si>
  <si>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</si>
  <si>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</si>
  <si>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</si>
  <si>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</si>
  <si>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</si>
  <si>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</si>
  <si>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</si>
  <si>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</si>
  <si>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</si>
  <si>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</si>
  <si>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</si>
  <si>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</si>
  <si>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</si>
  <si>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</si>
  <si>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</si>
  <si>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</si>
  <si>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</si>
  <si>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</si>
  <si>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</si>
  <si>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</si>
  <si>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</si>
  <si>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</si>
  <si>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</si>
  <si>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</si>
  <si>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</si>
  <si>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</si>
  <si>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</si>
  <si>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</si>
  <si>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</si>
  <si>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</si>
  <si>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</si>
  <si>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</si>
  <si>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</si>
  <si>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</si>
  <si>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</si>
  <si>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</si>
  <si>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</si>
  <si>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</si>
  <si>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</si>
  <si>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</si>
  <si>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</si>
  <si>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</si>
  <si>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</si>
  <si>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</si>
  <si>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</si>
  <si>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</si>
  <si>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</si>
  <si>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</si>
  <si>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</si>
  <si>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</si>
  <si>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</si>
  <si>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</si>
  <si>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</si>
  <si>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</si>
  <si>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</si>
  <si>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</si>
  <si>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</si>
  <si>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</si>
  <si>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</si>
  <si>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</si>
  <si>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</si>
  <si>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</si>
  <si>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</si>
  <si>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</si>
  <si>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</si>
  <si>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</si>
  <si>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</si>
  <si>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</si>
  <si>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</si>
  <si>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</si>
  <si>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</si>
  <si>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</si>
  <si>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</si>
  <si>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</si>
  <si>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</si>
  <si>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</si>
  <si>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</si>
  <si>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</si>
  <si>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</si>
  <si>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</si>
  <si>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昭和52年度より事業に着手しており、22処理施設で汚水処理を行っている。現在、人口減少による施設稼働率の低下や水処理機能の低下がみられる。また、管路施設、機械・電気設備においては、劣化、故障により維持管理費が増加傾向にある。将来にわたり持続可能な施設とするために、処理区の統廃合、処理施設や管路施設の補修、機械・電気設備の更新を行い、施設の延命化を目的とした機能強化対策事業を実施している。</t>
    <rPh sb="26" eb="28">
      <t>オスイ</t>
    </rPh>
    <rPh sb="175" eb="177">
      <t>モクテキ</t>
    </rPh>
    <phoneticPr fontId="4"/>
  </si>
  <si>
    <t>　今後も広域化、共同化、施設の統廃合や官民連携による費用の削減と水洗化の促進による使用料の確保に努めなければならないが、それでも公債費のほとんどは一般会計繰入金に依存しなければならない状況が続くと見込まれる。
　平成29年度から地方公営企業法を適用しているため、固定資産等の数値を把握し、将来的な資本費を想定して事業を行っていくことが必要となってくる。経営健全化のため、水洗化率のさらなる向上は必須として、余力がある施設の見直しを行い、施設の統廃合等により維持管理費の低減に努めていく。</t>
    <rPh sb="218" eb="220">
      <t>シセツ</t>
    </rPh>
    <rPh sb="221" eb="224">
      <t>トウハイゴウ</t>
    </rPh>
    <rPh sb="224" eb="225">
      <t>トウ</t>
    </rPh>
    <rPh sb="228" eb="230">
      <t>イジ</t>
    </rPh>
    <rPh sb="230" eb="232">
      <t>カンリ</t>
    </rPh>
    <rPh sb="232" eb="233">
      <t>ヒ</t>
    </rPh>
    <rPh sb="234" eb="236">
      <t>テイゲン</t>
    </rPh>
    <rPh sb="237" eb="238">
      <t>ツト</t>
    </rPh>
    <phoneticPr fontId="4"/>
  </si>
  <si>
    <t>非設置</t>
    <rPh sb="0" eb="1">
      <t>ヒ</t>
    </rPh>
    <rPh sb="1" eb="3">
      <t>セッチ</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</si>
  <si>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収益的収支比率」は減少傾向に見えるが、平成28年度の数値の低下は打切決算の影響である。現在の経営状況としては、使用料により汚水処理に係る維持管理費の全額を賄えているものの、公債費については全体の１割程度にとどまっており、残りは一般会計繰入金に依存している。
　平成26年度以降、浜中地区の供給開始に伴い「汚水処理原価」の増加、「経費回収率」の下降が見られたが、平成28年度は水洗化率の向上に伴う有収水量と使用料の増加により「汚水処理原価」が減少し、「経費回収率」が上昇している。なお、「汚水処理原価」については、前述の打切決算の影響により減少の幅が大きくなっていることを留意する。
　「施設利用率」は50％台で、類似団体と比較してやや下回っており、施設能力に余裕がある状況となっている。要因としては「水洗化率」が低いことと人口減少により計画よりも汚水量が増加しないことが考えられる。
　「水洗化率」は平成26年度に下降しているが、浜中地区の供用開始に伴い未水洗化人口が増えたことによるものである。平成28年度は当該地区の水洗化人口が増えたことで、平成25年度とほぼ同率になるまでに回復している。なお、その分を勘案しても類似団体よりも低い傾向にあるため、水洗化率の向上対策が必要である。</t>
    <rPh sb="117" eb="119">
      <t>ゲンショウ</t>
    </rPh>
    <rPh sb="119" eb="121">
      <t>ケイコウ</t>
    </rPh>
    <rPh sb="122" eb="123">
      <t>ミ</t>
    </rPh>
    <rPh sb="127" eb="129">
      <t>ヘイセイ</t>
    </rPh>
    <rPh sb="131" eb="133">
      <t>ネンド</t>
    </rPh>
    <rPh sb="134" eb="136">
      <t>スウチ</t>
    </rPh>
    <rPh sb="137" eb="139">
      <t>テイカ</t>
    </rPh>
    <rPh sb="244" eb="246">
      <t>イコウ</t>
    </rPh>
    <rPh sb="247" eb="249">
      <t>ハマナカ</t>
    </rPh>
    <rPh sb="249" eb="251">
      <t>チク</t>
    </rPh>
    <rPh sb="252" eb="254">
      <t>キョウキュウ</t>
    </rPh>
    <rPh sb="254" eb="256">
      <t>カイシ</t>
    </rPh>
    <rPh sb="257" eb="258">
      <t>トモナ</t>
    </rPh>
    <rPh sb="282" eb="283">
      <t>ミ</t>
    </rPh>
    <rPh sb="288" eb="290">
      <t>ヘイセイ</t>
    </rPh>
    <rPh sb="292" eb="294">
      <t>ネンド</t>
    </rPh>
    <rPh sb="295" eb="298">
      <t>スイセンカ</t>
    </rPh>
    <rPh sb="298" eb="299">
      <t>リツ</t>
    </rPh>
    <rPh sb="300" eb="302">
      <t>コウジョウ</t>
    </rPh>
    <rPh sb="303" eb="304">
      <t>トモナ</t>
    </rPh>
    <rPh sb="314" eb="316">
      <t>ゾウカ</t>
    </rPh>
    <rPh sb="328" eb="330">
      <t>ゲンショウ</t>
    </rPh>
    <rPh sb="340" eb="342">
      <t>ジョウショウ</t>
    </rPh>
    <rPh sb="351" eb="353">
      <t>オスイ</t>
    </rPh>
    <rPh sb="353" eb="355">
      <t>ショリ</t>
    </rPh>
    <rPh sb="355" eb="357">
      <t>ゲンカ</t>
    </rPh>
    <rPh sb="364" eb="366">
      <t>ゼンジュツ</t>
    </rPh>
    <rPh sb="367" eb="369">
      <t>ウチキ</t>
    </rPh>
    <rPh sb="369" eb="371">
      <t>ケッサン</t>
    </rPh>
    <rPh sb="372" eb="374">
      <t>エイキョウ</t>
    </rPh>
    <rPh sb="377" eb="379">
      <t>ゲンショウ</t>
    </rPh>
    <rPh sb="380" eb="381">
      <t>ハバ</t>
    </rPh>
    <rPh sb="382" eb="383">
      <t>オオ</t>
    </rPh>
    <rPh sb="393" eb="395">
      <t>リュウイ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</si>
</sst>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102">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3" fillId="0" borderId="3" xfId="1" applyFont="1" applyBorder="1" applyAlignment="1">
      <alignment horizontal="left" vertical="center"/>
    </xf>
    <xf numFmtId="0" fontId="23" fillId="0" borderId="4" xfId="1" applyFont="1" applyBorder="1" applyAlignment="1">
      <alignment horizontal="left" vertical="center"/>
    </xf>
    <xf numFmtId="0" fontId="23" fillId="0" borderId="5" xfId="1" applyFont="1" applyBorder="1" applyAlignment="1">
      <alignment horizontal="left" vertical="center"/>
    </xf>
    <xf numFmtId="0" fontId="23" fillId="0" borderId="6" xfId="1" applyFont="1" applyBorder="1" applyAlignment="1">
      <alignment horizontal="left" vertical="center"/>
    </xf>
    <xf numFmtId="0" fontId="23" fillId="0" borderId="0" xfId="1" applyFont="1" applyBorder="1" applyAlignment="1">
      <alignment horizontal="left" vertical="center"/>
    </xf>
    <xf numFmtId="0" fontId="23" fillId="0" borderId="7" xfId="1" applyFont="1" applyBorder="1" applyAlignment="1">
      <alignment horizontal="left"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0.03</c:v>
                </c:pt>
                <c:pt idx="4">
                  <c:v>0</c:v>
                </c:pt>
              </c:numCache>
            </c:numRef>
          </c:val>
        </c:ser>
        <c:dLbls>
          <c:showLegendKey val="0"/>
          <c:showVal val="0"/>
          <c:showCatName val="0"/>
          <c:showSerName val="0"/>
          <c:showPercent val="0"/>
          <c:showBubbleSize val="0"/>
        </c:dLbls>
        <c:gapWidth val="150"/>
        <c:axId val="37577472"/>
        <c:axId val="3757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0.01</c:v>
                </c:pt>
                <c:pt idx="2">
                  <c:v>0.03</c:v>
                </c:pt>
                <c:pt idx="3">
                  <c:v>0.11</c:v>
                </c:pt>
                <c:pt idx="4">
                  <c:v>0.05</c:v>
                </c:pt>
              </c:numCache>
            </c:numRef>
          </c:val>
          <c:smooth val="0"/>
        </c:ser>
        <c:dLbls>
          <c:showLegendKey val="0"/>
          <c:showVal val="0"/>
          <c:showCatName val="0"/>
          <c:showSerName val="0"/>
          <c:showPercent val="0"/>
          <c:showBubbleSize val="0"/>
        </c:dLbls>
        <c:marker val="1"/>
        <c:smooth val="0"/>
        <c:axId val="37577472"/>
        <c:axId val="37579392"/>
      </c:lineChart>
      <c:dateAx>
        <c:axId val="37577472"/>
        <c:scaling>
          <c:orientation val="minMax"/>
        </c:scaling>
        <c:delete val="1"/>
        <c:axPos val="b"/>
        <c:numFmt formatCode="ge" sourceLinked="1"/>
        <c:majorTickMark val="none"/>
        <c:minorTickMark val="none"/>
        <c:tickLblPos val="none"/>
        <c:crossAx val="37579392"/>
        <c:crosses val="autoZero"/>
        <c:auto val="1"/>
        <c:lblOffset val="100"/>
        <c:baseTimeUnit val="years"/>
      </c:dateAx>
      <c:valAx>
        <c:axId val="375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57.08</c:v>
                </c:pt>
                <c:pt idx="1">
                  <c:v>57.91</c:v>
                </c:pt>
                <c:pt idx="2">
                  <c:v>53.12</c:v>
                </c:pt>
                <c:pt idx="3">
                  <c:v>55.37</c:v>
                </c:pt>
                <c:pt idx="4">
                  <c:v>54.6</c:v>
                </c:pt>
              </c:numCache>
            </c:numRef>
          </c:val>
        </c:ser>
        <c:dLbls>
          <c:showLegendKey val="0"/>
          <c:showVal val="0"/>
          <c:showCatName val="0"/>
          <c:showSerName val="0"/>
          <c:showPercent val="0"/>
          <c:showBubbleSize val="0"/>
        </c:dLbls>
        <c:gapWidth val="150"/>
        <c:axId val="106521728"/>
        <c:axId val="10652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57.91</c:v>
                </c:pt>
                <c:pt idx="1">
                  <c:v>60.63</c:v>
                </c:pt>
                <c:pt idx="2">
                  <c:v>58.47</c:v>
                </c:pt>
                <c:pt idx="3">
                  <c:v>57.3</c:v>
                </c:pt>
                <c:pt idx="4">
                  <c:v>56</c:v>
                </c:pt>
              </c:numCache>
            </c:numRef>
          </c:val>
          <c:smooth val="0"/>
        </c:ser>
        <c:dLbls>
          <c:showLegendKey val="0"/>
          <c:showVal val="0"/>
          <c:showCatName val="0"/>
          <c:showSerName val="0"/>
          <c:showPercent val="0"/>
          <c:showBubbleSize val="0"/>
        </c:dLbls>
        <c:marker val="1"/>
        <c:smooth val="0"/>
        <c:axId val="106521728"/>
        <c:axId val="106523648"/>
      </c:lineChart>
      <c:dateAx>
        <c:axId val="106521728"/>
        <c:scaling>
          <c:orientation val="minMax"/>
        </c:scaling>
        <c:delete val="1"/>
        <c:axPos val="b"/>
        <c:numFmt formatCode="ge" sourceLinked="1"/>
        <c:majorTickMark val="none"/>
        <c:minorTickMark val="none"/>
        <c:tickLblPos val="none"/>
        <c:crossAx val="106523648"/>
        <c:crosses val="autoZero"/>
        <c:auto val="1"/>
        <c:lblOffset val="100"/>
        <c:baseTimeUnit val="years"/>
      </c:dateAx>
      <c:valAx>
        <c:axId val="10652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2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83.78</c:v>
                </c:pt>
                <c:pt idx="1">
                  <c:v>84.83</c:v>
                </c:pt>
                <c:pt idx="2">
                  <c:v>80.38</c:v>
                </c:pt>
                <c:pt idx="3">
                  <c:v>83.66</c:v>
                </c:pt>
                <c:pt idx="4">
                  <c:v>85.22</c:v>
                </c:pt>
              </c:numCache>
            </c:numRef>
          </c:val>
        </c:ser>
        <c:dLbls>
          <c:showLegendKey val="0"/>
          <c:showVal val="0"/>
          <c:showCatName val="0"/>
          <c:showSerName val="0"/>
          <c:showPercent val="0"/>
          <c:showBubbleSize val="0"/>
        </c:dLbls>
        <c:gapWidth val="150"/>
        <c:axId val="106558208"/>
        <c:axId val="10656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87.72</c:v>
                </c:pt>
                <c:pt idx="1">
                  <c:v>88.66</c:v>
                </c:pt>
                <c:pt idx="2">
                  <c:v>88.58</c:v>
                </c:pt>
                <c:pt idx="3">
                  <c:v>89.43</c:v>
                </c:pt>
                <c:pt idx="4">
                  <c:v>89.51</c:v>
                </c:pt>
              </c:numCache>
            </c:numRef>
          </c:val>
          <c:smooth val="0"/>
        </c:ser>
        <c:dLbls>
          <c:showLegendKey val="0"/>
          <c:showVal val="0"/>
          <c:showCatName val="0"/>
          <c:showSerName val="0"/>
          <c:showPercent val="0"/>
          <c:showBubbleSize val="0"/>
        </c:dLbls>
        <c:marker val="1"/>
        <c:smooth val="0"/>
        <c:axId val="106558208"/>
        <c:axId val="106560128"/>
      </c:lineChart>
      <c:dateAx>
        <c:axId val="106558208"/>
        <c:scaling>
          <c:orientation val="minMax"/>
        </c:scaling>
        <c:delete val="1"/>
        <c:axPos val="b"/>
        <c:numFmt formatCode="ge" sourceLinked="1"/>
        <c:majorTickMark val="none"/>
        <c:minorTickMark val="none"/>
        <c:tickLblPos val="none"/>
        <c:crossAx val="106560128"/>
        <c:crosses val="autoZero"/>
        <c:auto val="1"/>
        <c:lblOffset val="100"/>
        <c:baseTimeUnit val="years"/>
      </c:dateAx>
      <c:valAx>
        <c:axId val="1065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5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97.05</c:v>
                </c:pt>
                <c:pt idx="1">
                  <c:v>97.47</c:v>
                </c:pt>
                <c:pt idx="2">
                  <c:v>96.28</c:v>
                </c:pt>
                <c:pt idx="3">
                  <c:v>96.12</c:v>
                </c:pt>
                <c:pt idx="4">
                  <c:v>96.03</c:v>
                </c:pt>
              </c:numCache>
            </c:numRef>
          </c:val>
        </c:ser>
        <c:dLbls>
          <c:showLegendKey val="0"/>
          <c:showVal val="0"/>
          <c:showCatName val="0"/>
          <c:showSerName val="0"/>
          <c:showPercent val="0"/>
          <c:showBubbleSize val="0"/>
        </c:dLbls>
        <c:gapWidth val="150"/>
        <c:axId val="37613952"/>
        <c:axId val="3761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613952"/>
        <c:axId val="37615872"/>
      </c:lineChart>
      <c:dateAx>
        <c:axId val="37613952"/>
        <c:scaling>
          <c:orientation val="minMax"/>
        </c:scaling>
        <c:delete val="1"/>
        <c:axPos val="b"/>
        <c:numFmt formatCode="ge" sourceLinked="1"/>
        <c:majorTickMark val="none"/>
        <c:minorTickMark val="none"/>
        <c:tickLblPos val="none"/>
        <c:crossAx val="37615872"/>
        <c:crosses val="autoZero"/>
        <c:auto val="1"/>
        <c:lblOffset val="100"/>
        <c:baseTimeUnit val="years"/>
      </c:dateAx>
      <c:valAx>
        <c:axId val="3761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2754048"/>
        <c:axId val="4275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2754048"/>
        <c:axId val="42755968"/>
      </c:lineChart>
      <c:dateAx>
        <c:axId val="42754048"/>
        <c:scaling>
          <c:orientation val="minMax"/>
        </c:scaling>
        <c:delete val="1"/>
        <c:axPos val="b"/>
        <c:numFmt formatCode="ge" sourceLinked="1"/>
        <c:majorTickMark val="none"/>
        <c:minorTickMark val="none"/>
        <c:tickLblPos val="none"/>
        <c:crossAx val="42755968"/>
        <c:crosses val="autoZero"/>
        <c:auto val="1"/>
        <c:lblOffset val="100"/>
        <c:baseTimeUnit val="years"/>
      </c:dateAx>
      <c:valAx>
        <c:axId val="4275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5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3874048"/>
        <c:axId val="5388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3874048"/>
        <c:axId val="53884416"/>
      </c:lineChart>
      <c:dateAx>
        <c:axId val="53874048"/>
        <c:scaling>
          <c:orientation val="minMax"/>
        </c:scaling>
        <c:delete val="1"/>
        <c:axPos val="b"/>
        <c:numFmt formatCode="ge" sourceLinked="1"/>
        <c:majorTickMark val="none"/>
        <c:minorTickMark val="none"/>
        <c:tickLblPos val="none"/>
        <c:crossAx val="53884416"/>
        <c:crosses val="autoZero"/>
        <c:auto val="1"/>
        <c:lblOffset val="100"/>
        <c:baseTimeUnit val="years"/>
      </c:dateAx>
      <c:valAx>
        <c:axId val="5388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7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3921280"/>
        <c:axId val="5392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3921280"/>
        <c:axId val="53923200"/>
      </c:lineChart>
      <c:dateAx>
        <c:axId val="53921280"/>
        <c:scaling>
          <c:orientation val="minMax"/>
        </c:scaling>
        <c:delete val="1"/>
        <c:axPos val="b"/>
        <c:numFmt formatCode="ge" sourceLinked="1"/>
        <c:majorTickMark val="none"/>
        <c:minorTickMark val="none"/>
        <c:tickLblPos val="none"/>
        <c:crossAx val="53923200"/>
        <c:crosses val="autoZero"/>
        <c:auto val="1"/>
        <c:lblOffset val="100"/>
        <c:baseTimeUnit val="years"/>
      </c:dateAx>
      <c:valAx>
        <c:axId val="5392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92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4019200"/>
        <c:axId val="5402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4019200"/>
        <c:axId val="54021120"/>
      </c:lineChart>
      <c:dateAx>
        <c:axId val="54019200"/>
        <c:scaling>
          <c:orientation val="minMax"/>
        </c:scaling>
        <c:delete val="1"/>
        <c:axPos val="b"/>
        <c:numFmt formatCode="ge" sourceLinked="1"/>
        <c:majorTickMark val="none"/>
        <c:minorTickMark val="none"/>
        <c:tickLblPos val="none"/>
        <c:crossAx val="54021120"/>
        <c:crosses val="autoZero"/>
        <c:auto val="1"/>
        <c:lblOffset val="100"/>
        <c:baseTimeUnit val="years"/>
      </c:dateAx>
      <c:valAx>
        <c:axId val="5402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1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404.1</c:v>
                </c:pt>
                <c:pt idx="1">
                  <c:v>372.8</c:v>
                </c:pt>
                <c:pt idx="2">
                  <c:v>321.79000000000002</c:v>
                </c:pt>
                <c:pt idx="3">
                  <c:v>326.33999999999997</c:v>
                </c:pt>
                <c:pt idx="4">
                  <c:v>224.51</c:v>
                </c:pt>
              </c:numCache>
            </c:numRef>
          </c:val>
        </c:ser>
        <c:dLbls>
          <c:showLegendKey val="0"/>
          <c:showVal val="0"/>
          <c:showCatName val="0"/>
          <c:showSerName val="0"/>
          <c:showPercent val="0"/>
          <c:showBubbleSize val="0"/>
        </c:dLbls>
        <c:gapWidth val="150"/>
        <c:axId val="54047488"/>
        <c:axId val="5404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439.72</c:v>
                </c:pt>
                <c:pt idx="1">
                  <c:v>547.95000000000005</c:v>
                </c:pt>
                <c:pt idx="2">
                  <c:v>632.94000000000005</c:v>
                </c:pt>
                <c:pt idx="3">
                  <c:v>721.43</c:v>
                </c:pt>
                <c:pt idx="4">
                  <c:v>685.34</c:v>
                </c:pt>
              </c:numCache>
            </c:numRef>
          </c:val>
          <c:smooth val="0"/>
        </c:ser>
        <c:dLbls>
          <c:showLegendKey val="0"/>
          <c:showVal val="0"/>
          <c:showCatName val="0"/>
          <c:showSerName val="0"/>
          <c:showPercent val="0"/>
          <c:showBubbleSize val="0"/>
        </c:dLbls>
        <c:marker val="1"/>
        <c:smooth val="0"/>
        <c:axId val="54047488"/>
        <c:axId val="54049408"/>
      </c:lineChart>
      <c:dateAx>
        <c:axId val="54047488"/>
        <c:scaling>
          <c:orientation val="minMax"/>
        </c:scaling>
        <c:delete val="1"/>
        <c:axPos val="b"/>
        <c:numFmt formatCode="ge" sourceLinked="1"/>
        <c:majorTickMark val="none"/>
        <c:minorTickMark val="none"/>
        <c:tickLblPos val="none"/>
        <c:crossAx val="54049408"/>
        <c:crosses val="autoZero"/>
        <c:auto val="1"/>
        <c:lblOffset val="100"/>
        <c:baseTimeUnit val="years"/>
      </c:dateAx>
      <c:valAx>
        <c:axId val="5404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4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100.68</c:v>
                </c:pt>
                <c:pt idx="1">
                  <c:v>102.17</c:v>
                </c:pt>
                <c:pt idx="2">
                  <c:v>97.95</c:v>
                </c:pt>
                <c:pt idx="3">
                  <c:v>97.9</c:v>
                </c:pt>
                <c:pt idx="4">
                  <c:v>99.77</c:v>
                </c:pt>
              </c:numCache>
            </c:numRef>
          </c:val>
        </c:ser>
        <c:dLbls>
          <c:showLegendKey val="0"/>
          <c:showVal val="0"/>
          <c:showCatName val="0"/>
          <c:showSerName val="0"/>
          <c:showPercent val="0"/>
          <c:showBubbleSize val="0"/>
        </c:dLbls>
        <c:gapWidth val="150"/>
        <c:axId val="68899200"/>
        <c:axId val="6890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68.73</c:v>
                </c:pt>
                <c:pt idx="1">
                  <c:v>64.86</c:v>
                </c:pt>
                <c:pt idx="2">
                  <c:v>62.3</c:v>
                </c:pt>
                <c:pt idx="3">
                  <c:v>59.3</c:v>
                </c:pt>
                <c:pt idx="4">
                  <c:v>59.83</c:v>
                </c:pt>
              </c:numCache>
            </c:numRef>
          </c:val>
          <c:smooth val="0"/>
        </c:ser>
        <c:dLbls>
          <c:showLegendKey val="0"/>
          <c:showVal val="0"/>
          <c:showCatName val="0"/>
          <c:showSerName val="0"/>
          <c:showPercent val="0"/>
          <c:showBubbleSize val="0"/>
        </c:dLbls>
        <c:marker val="1"/>
        <c:smooth val="0"/>
        <c:axId val="68899200"/>
        <c:axId val="68901120"/>
      </c:lineChart>
      <c:dateAx>
        <c:axId val="68899200"/>
        <c:scaling>
          <c:orientation val="minMax"/>
        </c:scaling>
        <c:delete val="1"/>
        <c:axPos val="b"/>
        <c:numFmt formatCode="ge" sourceLinked="1"/>
        <c:majorTickMark val="none"/>
        <c:minorTickMark val="none"/>
        <c:tickLblPos val="none"/>
        <c:crossAx val="68901120"/>
        <c:crosses val="autoZero"/>
        <c:auto val="1"/>
        <c:lblOffset val="100"/>
        <c:baseTimeUnit val="years"/>
      </c:dateAx>
      <c:valAx>
        <c:axId val="6890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89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205.45</c:v>
                </c:pt>
                <c:pt idx="1">
                  <c:v>203.36</c:v>
                </c:pt>
                <c:pt idx="2">
                  <c:v>216.99</c:v>
                </c:pt>
                <c:pt idx="3">
                  <c:v>217.71</c:v>
                </c:pt>
                <c:pt idx="4">
                  <c:v>185.94</c:v>
                </c:pt>
              </c:numCache>
            </c:numRef>
          </c:val>
        </c:ser>
        <c:dLbls>
          <c:showLegendKey val="0"/>
          <c:showVal val="0"/>
          <c:showCatName val="0"/>
          <c:showSerName val="0"/>
          <c:showPercent val="0"/>
          <c:showBubbleSize val="0"/>
        </c:dLbls>
        <c:gapWidth val="150"/>
        <c:axId val="68912640"/>
        <c:axId val="6891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205.91</c:v>
                </c:pt>
                <c:pt idx="1">
                  <c:v>214.41</c:v>
                </c:pt>
                <c:pt idx="2">
                  <c:v>235.07</c:v>
                </c:pt>
                <c:pt idx="3">
                  <c:v>248.14</c:v>
                </c:pt>
                <c:pt idx="4">
                  <c:v>246.66</c:v>
                </c:pt>
              </c:numCache>
            </c:numRef>
          </c:val>
          <c:smooth val="0"/>
        </c:ser>
        <c:dLbls>
          <c:showLegendKey val="0"/>
          <c:showVal val="0"/>
          <c:showCatName val="0"/>
          <c:showSerName val="0"/>
          <c:showPercent val="0"/>
          <c:showBubbleSize val="0"/>
        </c:dLbls>
        <c:marker val="1"/>
        <c:smooth val="0"/>
        <c:axId val="68912640"/>
        <c:axId val="68914560"/>
      </c:lineChart>
      <c:dateAx>
        <c:axId val="68912640"/>
        <c:scaling>
          <c:orientation val="minMax"/>
        </c:scaling>
        <c:delete val="1"/>
        <c:axPos val="b"/>
        <c:numFmt formatCode="ge" sourceLinked="1"/>
        <c:majorTickMark val="none"/>
        <c:minorTickMark val="none"/>
        <c:tickLblPos val="none"/>
        <c:crossAx val="68914560"/>
        <c:crosses val="autoZero"/>
        <c:auto val="1"/>
        <c:lblOffset val="100"/>
        <c:baseTimeUnit val="years"/>
      </c:dateAx>
      <c:valAx>
        <c:axId val="6891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1" zoomScale="80" zoomScaleNormal="8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
        <v>123</v>
      </c>
      <c r="AE8" s="49"/>
      <c r="AF8" s="49"/>
      <c r="AG8" s="49"/>
      <c r="AH8" s="49"/>
      <c r="AI8" s="49"/>
      <c r="AJ8" s="49"/>
      <c r="AK8" s="4"/>
      <c r="AL8" s="50">
        <f>データ!S6</f>
        <v>105468</v>
      </c>
      <c r="AM8" s="50"/>
      <c r="AN8" s="50"/>
      <c r="AO8" s="50"/>
      <c r="AP8" s="50"/>
      <c r="AQ8" s="50"/>
      <c r="AR8" s="50"/>
      <c r="AS8" s="50"/>
      <c r="AT8" s="45">
        <f>データ!T6</f>
        <v>602.97</v>
      </c>
      <c r="AU8" s="45"/>
      <c r="AV8" s="45"/>
      <c r="AW8" s="45"/>
      <c r="AX8" s="45"/>
      <c r="AY8" s="45"/>
      <c r="AZ8" s="45"/>
      <c r="BA8" s="45"/>
      <c r="BB8" s="45">
        <f>データ!U6</f>
        <v>174.91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15.81</v>
      </c>
      <c r="Q10" s="45"/>
      <c r="R10" s="45"/>
      <c r="S10" s="45"/>
      <c r="T10" s="45"/>
      <c r="U10" s="45"/>
      <c r="V10" s="45"/>
      <c r="W10" s="45">
        <f>データ!Q6</f>
        <v>91.3</v>
      </c>
      <c r="X10" s="45"/>
      <c r="Y10" s="45"/>
      <c r="Z10" s="45"/>
      <c r="AA10" s="45"/>
      <c r="AB10" s="45"/>
      <c r="AC10" s="45"/>
      <c r="AD10" s="50">
        <f>データ!R6</f>
        <v>4050</v>
      </c>
      <c r="AE10" s="50"/>
      <c r="AF10" s="50"/>
      <c r="AG10" s="50"/>
      <c r="AH10" s="50"/>
      <c r="AI10" s="50"/>
      <c r="AJ10" s="50"/>
      <c r="AK10" s="2"/>
      <c r="AL10" s="50">
        <f>データ!V6</f>
        <v>16608</v>
      </c>
      <c r="AM10" s="50"/>
      <c r="AN10" s="50"/>
      <c r="AO10" s="50"/>
      <c r="AP10" s="50"/>
      <c r="AQ10" s="50"/>
      <c r="AR10" s="50"/>
      <c r="AS10" s="50"/>
      <c r="AT10" s="45">
        <f>データ!W6</f>
        <v>10.8</v>
      </c>
      <c r="AU10" s="45"/>
      <c r="AV10" s="45"/>
      <c r="AW10" s="45"/>
      <c r="AX10" s="45"/>
      <c r="AY10" s="45"/>
      <c r="AZ10" s="45"/>
      <c r="BA10" s="45"/>
      <c r="BB10" s="45">
        <f>データ!X6</f>
        <v>1537.78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76" t="s">
        <v>31</v>
      </c>
      <c r="BM45" s="77"/>
      <c r="BN45" s="77"/>
      <c r="BO45" s="77"/>
      <c r="BP45" s="77"/>
      <c r="BQ45" s="77"/>
      <c r="BR45" s="77"/>
      <c r="BS45" s="77"/>
      <c r="BT45" s="77"/>
      <c r="BU45" s="77"/>
      <c r="BV45" s="77"/>
      <c r="BW45" s="77"/>
      <c r="BX45" s="77"/>
      <c r="BY45" s="77"/>
      <c r="BZ45" s="78"/>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79"/>
      <c r="BM46" s="80"/>
      <c r="BN46" s="80"/>
      <c r="BO46" s="80"/>
      <c r="BP46" s="80"/>
      <c r="BQ46" s="80"/>
      <c r="BR46" s="80"/>
      <c r="BS46" s="80"/>
      <c r="BT46" s="80"/>
      <c r="BU46" s="80"/>
      <c r="BV46" s="80"/>
      <c r="BW46" s="80"/>
      <c r="BX46" s="80"/>
      <c r="BY46" s="80"/>
      <c r="BZ46" s="81"/>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82" t="s">
        <v>121</v>
      </c>
      <c r="BM47" s="83"/>
      <c r="BN47" s="83"/>
      <c r="BO47" s="83"/>
      <c r="BP47" s="83"/>
      <c r="BQ47" s="83"/>
      <c r="BR47" s="83"/>
      <c r="BS47" s="83"/>
      <c r="BT47" s="83"/>
      <c r="BU47" s="83"/>
      <c r="BV47" s="83"/>
      <c r="BW47" s="83"/>
      <c r="BX47" s="83"/>
      <c r="BY47" s="83"/>
      <c r="BZ47" s="84"/>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82"/>
      <c r="BM48" s="83"/>
      <c r="BN48" s="83"/>
      <c r="BO48" s="83"/>
      <c r="BP48" s="83"/>
      <c r="BQ48" s="83"/>
      <c r="BR48" s="83"/>
      <c r="BS48" s="83"/>
      <c r="BT48" s="83"/>
      <c r="BU48" s="83"/>
      <c r="BV48" s="83"/>
      <c r="BW48" s="83"/>
      <c r="BX48" s="83"/>
      <c r="BY48" s="83"/>
      <c r="BZ48" s="84"/>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82"/>
      <c r="BM49" s="83"/>
      <c r="BN49" s="83"/>
      <c r="BO49" s="83"/>
      <c r="BP49" s="83"/>
      <c r="BQ49" s="83"/>
      <c r="BR49" s="83"/>
      <c r="BS49" s="83"/>
      <c r="BT49" s="83"/>
      <c r="BU49" s="83"/>
      <c r="BV49" s="83"/>
      <c r="BW49" s="83"/>
      <c r="BX49" s="83"/>
      <c r="BY49" s="83"/>
      <c r="BZ49" s="84"/>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82"/>
      <c r="BM50" s="83"/>
      <c r="BN50" s="83"/>
      <c r="BO50" s="83"/>
      <c r="BP50" s="83"/>
      <c r="BQ50" s="83"/>
      <c r="BR50" s="83"/>
      <c r="BS50" s="83"/>
      <c r="BT50" s="83"/>
      <c r="BU50" s="83"/>
      <c r="BV50" s="83"/>
      <c r="BW50" s="83"/>
      <c r="BX50" s="83"/>
      <c r="BY50" s="83"/>
      <c r="BZ50" s="84"/>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82"/>
      <c r="BM51" s="83"/>
      <c r="BN51" s="83"/>
      <c r="BO51" s="83"/>
      <c r="BP51" s="83"/>
      <c r="BQ51" s="83"/>
      <c r="BR51" s="83"/>
      <c r="BS51" s="83"/>
      <c r="BT51" s="83"/>
      <c r="BU51" s="83"/>
      <c r="BV51" s="83"/>
      <c r="BW51" s="83"/>
      <c r="BX51" s="83"/>
      <c r="BY51" s="83"/>
      <c r="BZ51" s="84"/>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82"/>
      <c r="BM52" s="83"/>
      <c r="BN52" s="83"/>
      <c r="BO52" s="83"/>
      <c r="BP52" s="83"/>
      <c r="BQ52" s="83"/>
      <c r="BR52" s="83"/>
      <c r="BS52" s="83"/>
      <c r="BT52" s="83"/>
      <c r="BU52" s="83"/>
      <c r="BV52" s="83"/>
      <c r="BW52" s="83"/>
      <c r="BX52" s="83"/>
      <c r="BY52" s="83"/>
      <c r="BZ52" s="84"/>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82"/>
      <c r="BM53" s="83"/>
      <c r="BN53" s="83"/>
      <c r="BO53" s="83"/>
      <c r="BP53" s="83"/>
      <c r="BQ53" s="83"/>
      <c r="BR53" s="83"/>
      <c r="BS53" s="83"/>
      <c r="BT53" s="83"/>
      <c r="BU53" s="83"/>
      <c r="BV53" s="83"/>
      <c r="BW53" s="83"/>
      <c r="BX53" s="83"/>
      <c r="BY53" s="83"/>
      <c r="BZ53" s="84"/>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82"/>
      <c r="BM54" s="83"/>
      <c r="BN54" s="83"/>
      <c r="BO54" s="83"/>
      <c r="BP54" s="83"/>
      <c r="BQ54" s="83"/>
      <c r="BR54" s="83"/>
      <c r="BS54" s="83"/>
      <c r="BT54" s="83"/>
      <c r="BU54" s="83"/>
      <c r="BV54" s="83"/>
      <c r="BW54" s="83"/>
      <c r="BX54" s="83"/>
      <c r="BY54" s="83"/>
      <c r="BZ54" s="84"/>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82"/>
      <c r="BM55" s="83"/>
      <c r="BN55" s="83"/>
      <c r="BO55" s="83"/>
      <c r="BP55" s="83"/>
      <c r="BQ55" s="83"/>
      <c r="BR55" s="83"/>
      <c r="BS55" s="83"/>
      <c r="BT55" s="83"/>
      <c r="BU55" s="83"/>
      <c r="BV55" s="83"/>
      <c r="BW55" s="83"/>
      <c r="BX55" s="83"/>
      <c r="BY55" s="83"/>
      <c r="BZ55" s="84"/>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82"/>
      <c r="BM56" s="83"/>
      <c r="BN56" s="83"/>
      <c r="BO56" s="83"/>
      <c r="BP56" s="83"/>
      <c r="BQ56" s="83"/>
      <c r="BR56" s="83"/>
      <c r="BS56" s="83"/>
      <c r="BT56" s="83"/>
      <c r="BU56" s="83"/>
      <c r="BV56" s="83"/>
      <c r="BW56" s="83"/>
      <c r="BX56" s="83"/>
      <c r="BY56" s="83"/>
      <c r="BZ56" s="84"/>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82"/>
      <c r="BM57" s="83"/>
      <c r="BN57" s="83"/>
      <c r="BO57" s="83"/>
      <c r="BP57" s="83"/>
      <c r="BQ57" s="83"/>
      <c r="BR57" s="83"/>
      <c r="BS57" s="83"/>
      <c r="BT57" s="83"/>
      <c r="BU57" s="83"/>
      <c r="BV57" s="83"/>
      <c r="BW57" s="83"/>
      <c r="BX57" s="83"/>
      <c r="BY57" s="83"/>
      <c r="BZ57" s="84"/>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2"/>
      <c r="BM58" s="83"/>
      <c r="BN58" s="83"/>
      <c r="BO58" s="83"/>
      <c r="BP58" s="83"/>
      <c r="BQ58" s="83"/>
      <c r="BR58" s="83"/>
      <c r="BS58" s="83"/>
      <c r="BT58" s="83"/>
      <c r="BU58" s="83"/>
      <c r="BV58" s="83"/>
      <c r="BW58" s="83"/>
      <c r="BX58" s="83"/>
      <c r="BY58" s="83"/>
      <c r="BZ58" s="84"/>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2"/>
      <c r="BM59" s="83"/>
      <c r="BN59" s="83"/>
      <c r="BO59" s="83"/>
      <c r="BP59" s="83"/>
      <c r="BQ59" s="83"/>
      <c r="BR59" s="83"/>
      <c r="BS59" s="83"/>
      <c r="BT59" s="83"/>
      <c r="BU59" s="83"/>
      <c r="BV59" s="83"/>
      <c r="BW59" s="83"/>
      <c r="BX59" s="83"/>
      <c r="BY59" s="83"/>
      <c r="BZ59" s="84"/>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82"/>
      <c r="BM60" s="83"/>
      <c r="BN60" s="83"/>
      <c r="BO60" s="83"/>
      <c r="BP60" s="83"/>
      <c r="BQ60" s="83"/>
      <c r="BR60" s="83"/>
      <c r="BS60" s="83"/>
      <c r="BT60" s="83"/>
      <c r="BU60" s="83"/>
      <c r="BV60" s="83"/>
      <c r="BW60" s="83"/>
      <c r="BX60" s="83"/>
      <c r="BY60" s="83"/>
      <c r="BZ60" s="84"/>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82"/>
      <c r="BM61" s="83"/>
      <c r="BN61" s="83"/>
      <c r="BO61" s="83"/>
      <c r="BP61" s="83"/>
      <c r="BQ61" s="83"/>
      <c r="BR61" s="83"/>
      <c r="BS61" s="83"/>
      <c r="BT61" s="83"/>
      <c r="BU61" s="83"/>
      <c r="BV61" s="83"/>
      <c r="BW61" s="83"/>
      <c r="BX61" s="83"/>
      <c r="BY61" s="83"/>
      <c r="BZ61" s="84"/>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82"/>
      <c r="BM62" s="83"/>
      <c r="BN62" s="83"/>
      <c r="BO62" s="83"/>
      <c r="BP62" s="83"/>
      <c r="BQ62" s="83"/>
      <c r="BR62" s="83"/>
      <c r="BS62" s="83"/>
      <c r="BT62" s="83"/>
      <c r="BU62" s="83"/>
      <c r="BV62" s="83"/>
      <c r="BW62" s="83"/>
      <c r="BX62" s="83"/>
      <c r="BY62" s="83"/>
      <c r="BZ62" s="84"/>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85"/>
      <c r="BM63" s="86"/>
      <c r="BN63" s="86"/>
      <c r="BO63" s="86"/>
      <c r="BP63" s="86"/>
      <c r="BQ63" s="86"/>
      <c r="BR63" s="86"/>
      <c r="BS63" s="86"/>
      <c r="BT63" s="86"/>
      <c r="BU63" s="86"/>
      <c r="BV63" s="86"/>
      <c r="BW63" s="86"/>
      <c r="BX63" s="86"/>
      <c r="BY63" s="86"/>
      <c r="BZ63" s="87"/>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76" t="s">
        <v>37</v>
      </c>
      <c r="BM64" s="77"/>
      <c r="BN64" s="77"/>
      <c r="BO64" s="77"/>
      <c r="BP64" s="77"/>
      <c r="BQ64" s="77"/>
      <c r="BR64" s="77"/>
      <c r="BS64" s="77"/>
      <c r="BT64" s="77"/>
      <c r="BU64" s="77"/>
      <c r="BV64" s="77"/>
      <c r="BW64" s="77"/>
      <c r="BX64" s="77"/>
      <c r="BY64" s="77"/>
      <c r="BZ64" s="78"/>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79"/>
      <c r="BM65" s="80"/>
      <c r="BN65" s="80"/>
      <c r="BO65" s="80"/>
      <c r="BP65" s="80"/>
      <c r="BQ65" s="80"/>
      <c r="BR65" s="80"/>
      <c r="BS65" s="80"/>
      <c r="BT65" s="80"/>
      <c r="BU65" s="80"/>
      <c r="BV65" s="80"/>
      <c r="BW65" s="80"/>
      <c r="BX65" s="80"/>
      <c r="BY65" s="80"/>
      <c r="BZ65" s="81"/>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88" t="s">
        <v>122</v>
      </c>
      <c r="BM66" s="89"/>
      <c r="BN66" s="89"/>
      <c r="BO66" s="89"/>
      <c r="BP66" s="89"/>
      <c r="BQ66" s="89"/>
      <c r="BR66" s="89"/>
      <c r="BS66" s="89"/>
      <c r="BT66" s="89"/>
      <c r="BU66" s="89"/>
      <c r="BV66" s="89"/>
      <c r="BW66" s="89"/>
      <c r="BX66" s="89"/>
      <c r="BY66" s="89"/>
      <c r="BZ66" s="9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88"/>
      <c r="BM67" s="89"/>
      <c r="BN67" s="89"/>
      <c r="BO67" s="89"/>
      <c r="BP67" s="89"/>
      <c r="BQ67" s="89"/>
      <c r="BR67" s="89"/>
      <c r="BS67" s="89"/>
      <c r="BT67" s="89"/>
      <c r="BU67" s="89"/>
      <c r="BV67" s="89"/>
      <c r="BW67" s="89"/>
      <c r="BX67" s="89"/>
      <c r="BY67" s="89"/>
      <c r="BZ67" s="9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88"/>
      <c r="BM68" s="89"/>
      <c r="BN68" s="89"/>
      <c r="BO68" s="89"/>
      <c r="BP68" s="89"/>
      <c r="BQ68" s="89"/>
      <c r="BR68" s="89"/>
      <c r="BS68" s="89"/>
      <c r="BT68" s="89"/>
      <c r="BU68" s="89"/>
      <c r="BV68" s="89"/>
      <c r="BW68" s="89"/>
      <c r="BX68" s="89"/>
      <c r="BY68" s="89"/>
      <c r="BZ68" s="9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88"/>
      <c r="BM69" s="89"/>
      <c r="BN69" s="89"/>
      <c r="BO69" s="89"/>
      <c r="BP69" s="89"/>
      <c r="BQ69" s="89"/>
      <c r="BR69" s="89"/>
      <c r="BS69" s="89"/>
      <c r="BT69" s="89"/>
      <c r="BU69" s="89"/>
      <c r="BV69" s="89"/>
      <c r="BW69" s="89"/>
      <c r="BX69" s="89"/>
      <c r="BY69" s="89"/>
      <c r="BZ69" s="9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88"/>
      <c r="BM70" s="89"/>
      <c r="BN70" s="89"/>
      <c r="BO70" s="89"/>
      <c r="BP70" s="89"/>
      <c r="BQ70" s="89"/>
      <c r="BR70" s="89"/>
      <c r="BS70" s="89"/>
      <c r="BT70" s="89"/>
      <c r="BU70" s="89"/>
      <c r="BV70" s="89"/>
      <c r="BW70" s="89"/>
      <c r="BX70" s="89"/>
      <c r="BY70" s="89"/>
      <c r="BZ70" s="9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88"/>
      <c r="BM71" s="89"/>
      <c r="BN71" s="89"/>
      <c r="BO71" s="89"/>
      <c r="BP71" s="89"/>
      <c r="BQ71" s="89"/>
      <c r="BR71" s="89"/>
      <c r="BS71" s="89"/>
      <c r="BT71" s="89"/>
      <c r="BU71" s="89"/>
      <c r="BV71" s="89"/>
      <c r="BW71" s="89"/>
      <c r="BX71" s="89"/>
      <c r="BY71" s="89"/>
      <c r="BZ71" s="9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88"/>
      <c r="BM72" s="89"/>
      <c r="BN72" s="89"/>
      <c r="BO72" s="89"/>
      <c r="BP72" s="89"/>
      <c r="BQ72" s="89"/>
      <c r="BR72" s="89"/>
      <c r="BS72" s="89"/>
      <c r="BT72" s="89"/>
      <c r="BU72" s="89"/>
      <c r="BV72" s="89"/>
      <c r="BW72" s="89"/>
      <c r="BX72" s="89"/>
      <c r="BY72" s="89"/>
      <c r="BZ72" s="9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88"/>
      <c r="BM73" s="89"/>
      <c r="BN73" s="89"/>
      <c r="BO73" s="89"/>
      <c r="BP73" s="89"/>
      <c r="BQ73" s="89"/>
      <c r="BR73" s="89"/>
      <c r="BS73" s="89"/>
      <c r="BT73" s="89"/>
      <c r="BU73" s="89"/>
      <c r="BV73" s="89"/>
      <c r="BW73" s="89"/>
      <c r="BX73" s="89"/>
      <c r="BY73" s="89"/>
      <c r="BZ73" s="9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88"/>
      <c r="BM74" s="89"/>
      <c r="BN74" s="89"/>
      <c r="BO74" s="89"/>
      <c r="BP74" s="89"/>
      <c r="BQ74" s="89"/>
      <c r="BR74" s="89"/>
      <c r="BS74" s="89"/>
      <c r="BT74" s="89"/>
      <c r="BU74" s="89"/>
      <c r="BV74" s="89"/>
      <c r="BW74" s="89"/>
      <c r="BX74" s="89"/>
      <c r="BY74" s="89"/>
      <c r="BZ74" s="9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88"/>
      <c r="BM75" s="89"/>
      <c r="BN75" s="89"/>
      <c r="BO75" s="89"/>
      <c r="BP75" s="89"/>
      <c r="BQ75" s="89"/>
      <c r="BR75" s="89"/>
      <c r="BS75" s="89"/>
      <c r="BT75" s="89"/>
      <c r="BU75" s="89"/>
      <c r="BV75" s="89"/>
      <c r="BW75" s="89"/>
      <c r="BX75" s="89"/>
      <c r="BY75" s="89"/>
      <c r="BZ75" s="9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88"/>
      <c r="BM76" s="89"/>
      <c r="BN76" s="89"/>
      <c r="BO76" s="89"/>
      <c r="BP76" s="89"/>
      <c r="BQ76" s="89"/>
      <c r="BR76" s="89"/>
      <c r="BS76" s="89"/>
      <c r="BT76" s="89"/>
      <c r="BU76" s="89"/>
      <c r="BV76" s="89"/>
      <c r="BW76" s="89"/>
      <c r="BX76" s="89"/>
      <c r="BY76" s="89"/>
      <c r="BZ76" s="9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88"/>
      <c r="BM77" s="89"/>
      <c r="BN77" s="89"/>
      <c r="BO77" s="89"/>
      <c r="BP77" s="89"/>
      <c r="BQ77" s="89"/>
      <c r="BR77" s="89"/>
      <c r="BS77" s="89"/>
      <c r="BT77" s="89"/>
      <c r="BU77" s="89"/>
      <c r="BV77" s="89"/>
      <c r="BW77" s="89"/>
      <c r="BX77" s="89"/>
      <c r="BY77" s="89"/>
      <c r="BZ77" s="9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88"/>
      <c r="BM78" s="89"/>
      <c r="BN78" s="89"/>
      <c r="BO78" s="89"/>
      <c r="BP78" s="89"/>
      <c r="BQ78" s="89"/>
      <c r="BR78" s="89"/>
      <c r="BS78" s="89"/>
      <c r="BT78" s="89"/>
      <c r="BU78" s="89"/>
      <c r="BV78" s="89"/>
      <c r="BW78" s="89"/>
      <c r="BX78" s="89"/>
      <c r="BY78" s="89"/>
      <c r="BZ78" s="90"/>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88"/>
      <c r="BM79" s="89"/>
      <c r="BN79" s="89"/>
      <c r="BO79" s="89"/>
      <c r="BP79" s="89"/>
      <c r="BQ79" s="89"/>
      <c r="BR79" s="89"/>
      <c r="BS79" s="89"/>
      <c r="BT79" s="89"/>
      <c r="BU79" s="89"/>
      <c r="BV79" s="89"/>
      <c r="BW79" s="89"/>
      <c r="BX79" s="89"/>
      <c r="BY79" s="89"/>
      <c r="BZ79" s="90"/>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88"/>
      <c r="BM80" s="89"/>
      <c r="BN80" s="89"/>
      <c r="BO80" s="89"/>
      <c r="BP80" s="89"/>
      <c r="BQ80" s="89"/>
      <c r="BR80" s="89"/>
      <c r="BS80" s="89"/>
      <c r="BT80" s="89"/>
      <c r="BU80" s="89"/>
      <c r="BV80" s="89"/>
      <c r="BW80" s="89"/>
      <c r="BX80" s="89"/>
      <c r="BY80" s="89"/>
      <c r="BZ80" s="9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88"/>
      <c r="BM81" s="89"/>
      <c r="BN81" s="89"/>
      <c r="BO81" s="89"/>
      <c r="BP81" s="89"/>
      <c r="BQ81" s="89"/>
      <c r="BR81" s="89"/>
      <c r="BS81" s="89"/>
      <c r="BT81" s="89"/>
      <c r="BU81" s="89"/>
      <c r="BV81" s="89"/>
      <c r="BW81" s="89"/>
      <c r="BX81" s="89"/>
      <c r="BY81" s="89"/>
      <c r="BZ81" s="9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1"/>
      <c r="BM82" s="92"/>
      <c r="BN82" s="92"/>
      <c r="BO82" s="92"/>
      <c r="BP82" s="92"/>
      <c r="BQ82" s="92"/>
      <c r="BR82" s="92"/>
      <c r="BS82" s="92"/>
      <c r="BT82" s="92"/>
      <c r="BU82" s="92"/>
      <c r="BV82" s="92"/>
      <c r="BW82" s="92"/>
      <c r="BX82" s="92"/>
      <c r="BY82" s="92"/>
      <c r="BZ82" s="9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95" t="s">
        <v>65</v>
      </c>
      <c r="I3" s="96"/>
      <c r="J3" s="96"/>
      <c r="K3" s="96"/>
      <c r="L3" s="96"/>
      <c r="M3" s="96"/>
      <c r="N3" s="96"/>
      <c r="O3" s="96"/>
      <c r="P3" s="96"/>
      <c r="Q3" s="96"/>
      <c r="R3" s="96"/>
      <c r="S3" s="96"/>
      <c r="T3" s="96"/>
      <c r="U3" s="96"/>
      <c r="V3" s="96"/>
      <c r="W3" s="96"/>
      <c r="X3" s="97"/>
      <c r="Y3" s="101" t="s">
        <v>66</v>
      </c>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t="s">
        <v>67</v>
      </c>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row>
    <row r="4" spans="1:145">
      <c r="A4" s="28" t="s">
        <v>68</v>
      </c>
      <c r="B4" s="30"/>
      <c r="C4" s="30"/>
      <c r="D4" s="30"/>
      <c r="E4" s="30"/>
      <c r="F4" s="30"/>
      <c r="G4" s="30"/>
      <c r="H4" s="98"/>
      <c r="I4" s="99"/>
      <c r="J4" s="99"/>
      <c r="K4" s="99"/>
      <c r="L4" s="99"/>
      <c r="M4" s="99"/>
      <c r="N4" s="99"/>
      <c r="O4" s="99"/>
      <c r="P4" s="99"/>
      <c r="Q4" s="99"/>
      <c r="R4" s="99"/>
      <c r="S4" s="99"/>
      <c r="T4" s="99"/>
      <c r="U4" s="99"/>
      <c r="V4" s="99"/>
      <c r="W4" s="99"/>
      <c r="X4" s="100"/>
      <c r="Y4" s="94" t="s">
        <v>69</v>
      </c>
      <c r="Z4" s="94"/>
      <c r="AA4" s="94"/>
      <c r="AB4" s="94"/>
      <c r="AC4" s="94"/>
      <c r="AD4" s="94"/>
      <c r="AE4" s="94"/>
      <c r="AF4" s="94"/>
      <c r="AG4" s="94"/>
      <c r="AH4" s="94"/>
      <c r="AI4" s="94"/>
      <c r="AJ4" s="94" t="s">
        <v>70</v>
      </c>
      <c r="AK4" s="94"/>
      <c r="AL4" s="94"/>
      <c r="AM4" s="94"/>
      <c r="AN4" s="94"/>
      <c r="AO4" s="94"/>
      <c r="AP4" s="94"/>
      <c r="AQ4" s="94"/>
      <c r="AR4" s="94"/>
      <c r="AS4" s="94"/>
      <c r="AT4" s="94"/>
      <c r="AU4" s="94" t="s">
        <v>71</v>
      </c>
      <c r="AV4" s="94"/>
      <c r="AW4" s="94"/>
      <c r="AX4" s="94"/>
      <c r="AY4" s="94"/>
      <c r="AZ4" s="94"/>
      <c r="BA4" s="94"/>
      <c r="BB4" s="94"/>
      <c r="BC4" s="94"/>
      <c r="BD4" s="94"/>
      <c r="BE4" s="94"/>
      <c r="BF4" s="94" t="s">
        <v>72</v>
      </c>
      <c r="BG4" s="94"/>
      <c r="BH4" s="94"/>
      <c r="BI4" s="94"/>
      <c r="BJ4" s="94"/>
      <c r="BK4" s="94"/>
      <c r="BL4" s="94"/>
      <c r="BM4" s="94"/>
      <c r="BN4" s="94"/>
      <c r="BO4" s="94"/>
      <c r="BP4" s="94"/>
      <c r="BQ4" s="94" t="s">
        <v>73</v>
      </c>
      <c r="BR4" s="94"/>
      <c r="BS4" s="94"/>
      <c r="BT4" s="94"/>
      <c r="BU4" s="94"/>
      <c r="BV4" s="94"/>
      <c r="BW4" s="94"/>
      <c r="BX4" s="94"/>
      <c r="BY4" s="94"/>
      <c r="BZ4" s="94"/>
      <c r="CA4" s="94"/>
      <c r="CB4" s="94" t="s">
        <v>74</v>
      </c>
      <c r="CC4" s="94"/>
      <c r="CD4" s="94"/>
      <c r="CE4" s="94"/>
      <c r="CF4" s="94"/>
      <c r="CG4" s="94"/>
      <c r="CH4" s="94"/>
      <c r="CI4" s="94"/>
      <c r="CJ4" s="94"/>
      <c r="CK4" s="94"/>
      <c r="CL4" s="94"/>
      <c r="CM4" s="94" t="s">
        <v>75</v>
      </c>
      <c r="CN4" s="94"/>
      <c r="CO4" s="94"/>
      <c r="CP4" s="94"/>
      <c r="CQ4" s="94"/>
      <c r="CR4" s="94"/>
      <c r="CS4" s="94"/>
      <c r="CT4" s="94"/>
      <c r="CU4" s="94"/>
      <c r="CV4" s="94"/>
      <c r="CW4" s="94"/>
      <c r="CX4" s="94" t="s">
        <v>76</v>
      </c>
      <c r="CY4" s="94"/>
      <c r="CZ4" s="94"/>
      <c r="DA4" s="94"/>
      <c r="DB4" s="94"/>
      <c r="DC4" s="94"/>
      <c r="DD4" s="94"/>
      <c r="DE4" s="94"/>
      <c r="DF4" s="94"/>
      <c r="DG4" s="94"/>
      <c r="DH4" s="94"/>
      <c r="DI4" s="94" t="s">
        <v>77</v>
      </c>
      <c r="DJ4" s="94"/>
      <c r="DK4" s="94"/>
      <c r="DL4" s="94"/>
      <c r="DM4" s="94"/>
      <c r="DN4" s="94"/>
      <c r="DO4" s="94"/>
      <c r="DP4" s="94"/>
      <c r="DQ4" s="94"/>
      <c r="DR4" s="94"/>
      <c r="DS4" s="94"/>
      <c r="DT4" s="94" t="s">
        <v>78</v>
      </c>
      <c r="DU4" s="94"/>
      <c r="DV4" s="94"/>
      <c r="DW4" s="94"/>
      <c r="DX4" s="94"/>
      <c r="DY4" s="94"/>
      <c r="DZ4" s="94"/>
      <c r="EA4" s="94"/>
      <c r="EB4" s="94"/>
      <c r="EC4" s="94"/>
      <c r="ED4" s="94"/>
      <c r="EE4" s="94" t="s">
        <v>79</v>
      </c>
      <c r="EF4" s="94"/>
      <c r="EG4" s="94"/>
      <c r="EH4" s="94"/>
      <c r="EI4" s="94"/>
      <c r="EJ4" s="94"/>
      <c r="EK4" s="94"/>
      <c r="EL4" s="94"/>
      <c r="EM4" s="94"/>
      <c r="EN4" s="94"/>
      <c r="EO4" s="94"/>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62049</v>
      </c>
      <c r="D6" s="33">
        <f t="shared" si="3"/>
        <v>47</v>
      </c>
      <c r="E6" s="33">
        <f t="shared" si="3"/>
        <v>17</v>
      </c>
      <c r="F6" s="33">
        <f t="shared" si="3"/>
        <v>5</v>
      </c>
      <c r="G6" s="33">
        <f t="shared" si="3"/>
        <v>0</v>
      </c>
      <c r="H6" s="33" t="str">
        <f t="shared" si="3"/>
        <v>山形県　酒田市</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15.81</v>
      </c>
      <c r="Q6" s="34">
        <f t="shared" si="3"/>
        <v>91.3</v>
      </c>
      <c r="R6" s="34">
        <f t="shared" si="3"/>
        <v>4050</v>
      </c>
      <c r="S6" s="34">
        <f t="shared" si="3"/>
        <v>105468</v>
      </c>
      <c r="T6" s="34">
        <f t="shared" si="3"/>
        <v>602.97</v>
      </c>
      <c r="U6" s="34">
        <f t="shared" si="3"/>
        <v>174.91</v>
      </c>
      <c r="V6" s="34">
        <f t="shared" si="3"/>
        <v>16608</v>
      </c>
      <c r="W6" s="34">
        <f t="shared" si="3"/>
        <v>10.8</v>
      </c>
      <c r="X6" s="34">
        <f t="shared" si="3"/>
        <v>1537.78</v>
      </c>
      <c r="Y6" s="35">
        <f>IF(Y7="",NA(),Y7)</f>
        <v>97.05</v>
      </c>
      <c r="Z6" s="35">
        <f t="shared" ref="Z6:AH6" si="4">IF(Z7="",NA(),Z7)</f>
        <v>97.47</v>
      </c>
      <c r="AA6" s="35">
        <f t="shared" si="4"/>
        <v>96.28</v>
      </c>
      <c r="AB6" s="35">
        <f t="shared" si="4"/>
        <v>96.12</v>
      </c>
      <c r="AC6" s="35">
        <f t="shared" si="4"/>
        <v>96.03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404.1</v>
      </c>
      <c r="BG6" s="35">
        <f t="shared" ref="BG6:BO6" si="7">IF(BG7="",NA(),BG7)</f>
        <v>372.8</v>
      </c>
      <c r="BH6" s="35">
        <f t="shared" si="7"/>
        <v>321.79000000000002</v>
      </c>
      <c r="BI6" s="35">
        <f t="shared" si="7"/>
        <v>326.33999999999997</v>
      </c>
      <c r="BJ6" s="35">
        <f t="shared" si="7"/>
        <v>224.51</v>
      </c>
      <c r="BK6" s="35">
        <f t="shared" si="7"/>
        <v>439.72</v>
      </c>
      <c r="BL6" s="35">
        <f t="shared" si="7"/>
        <v>547.95000000000005</v>
      </c>
      <c r="BM6" s="35">
        <f t="shared" si="7"/>
        <v>632.94000000000005</v>
      </c>
      <c r="BN6" s="35">
        <f t="shared" si="7"/>
        <v>721.43</v>
      </c>
      <c r="BO6" s="35">
        <f t="shared" si="7"/>
        <v>685.34</v>
      </c>
      <c r="BP6" s="34" t="str">
        <f>IF(BP7="","",IF(BP7="-","【-】","【"&amp;SUBSTITUTE(TEXT(BP7,"#,##0.00"),"-","△")&amp;"】"))</f>
        <v>【914.53】</v>
      </c>
      <c r="BQ6" s="35">
        <f>IF(BQ7="",NA(),BQ7)</f>
        <v>100.68</v>
      </c>
      <c r="BR6" s="35">
        <f t="shared" ref="BR6:BZ6" si="8">IF(BR7="",NA(),BR7)</f>
        <v>102.17</v>
      </c>
      <c r="BS6" s="35">
        <f t="shared" si="8"/>
        <v>97.95</v>
      </c>
      <c r="BT6" s="35">
        <f t="shared" si="8"/>
        <v>97.9</v>
      </c>
      <c r="BU6" s="35">
        <f t="shared" si="8"/>
        <v>99.77</v>
      </c>
      <c r="BV6" s="35">
        <f t="shared" si="8"/>
        <v>68.73</v>
      </c>
      <c r="BW6" s="35">
        <f t="shared" si="8"/>
        <v>64.86</v>
      </c>
      <c r="BX6" s="35">
        <f t="shared" si="8"/>
        <v>62.3</v>
      </c>
      <c r="BY6" s="35">
        <f t="shared" si="8"/>
        <v>59.3</v>
      </c>
      <c r="BZ6" s="35">
        <f t="shared" si="8"/>
        <v>59.83</v>
      </c>
      <c r="CA6" s="34" t="str">
        <f>IF(CA7="","",IF(CA7="-","【-】","【"&amp;SUBSTITUTE(TEXT(CA7,"#,##0.00"),"-","△")&amp;"】"))</f>
        <v>【55.73】</v>
      </c>
      <c r="CB6" s="35">
        <f>IF(CB7="",NA(),CB7)</f>
        <v>205.45</v>
      </c>
      <c r="CC6" s="35">
        <f t="shared" ref="CC6:CK6" si="9">IF(CC7="",NA(),CC7)</f>
        <v>203.36</v>
      </c>
      <c r="CD6" s="35">
        <f t="shared" si="9"/>
        <v>216.99</v>
      </c>
      <c r="CE6" s="35">
        <f t="shared" si="9"/>
        <v>217.71</v>
      </c>
      <c r="CF6" s="35">
        <f t="shared" si="9"/>
        <v>185.94</v>
      </c>
      <c r="CG6" s="35">
        <f t="shared" si="9"/>
        <v>205.91</v>
      </c>
      <c r="CH6" s="35">
        <f t="shared" si="9"/>
        <v>214.41</v>
      </c>
      <c r="CI6" s="35">
        <f t="shared" si="9"/>
        <v>235.07</v>
      </c>
      <c r="CJ6" s="35">
        <f t="shared" si="9"/>
        <v>248.14</v>
      </c>
      <c r="CK6" s="35">
        <f t="shared" si="9"/>
        <v>246.66</v>
      </c>
      <c r="CL6" s="34" t="str">
        <f>IF(CL7="","",IF(CL7="-","【-】","【"&amp;SUBSTITUTE(TEXT(CL7,"#,##0.00"),"-","△")&amp;"】"))</f>
        <v>【276.78】</v>
      </c>
      <c r="CM6" s="35">
        <f>IF(CM7="",NA(),CM7)</f>
        <v>57.08</v>
      </c>
      <c r="CN6" s="35">
        <f t="shared" ref="CN6:CV6" si="10">IF(CN7="",NA(),CN7)</f>
        <v>57.91</v>
      </c>
      <c r="CO6" s="35">
        <f t="shared" si="10"/>
        <v>53.12</v>
      </c>
      <c r="CP6" s="35">
        <f t="shared" si="10"/>
        <v>55.37</v>
      </c>
      <c r="CQ6" s="35">
        <f t="shared" si="10"/>
        <v>54.6</v>
      </c>
      <c r="CR6" s="35">
        <f t="shared" si="10"/>
        <v>57.91</v>
      </c>
      <c r="CS6" s="35">
        <f t="shared" si="10"/>
        <v>60.63</v>
      </c>
      <c r="CT6" s="35">
        <f t="shared" si="10"/>
        <v>58.47</v>
      </c>
      <c r="CU6" s="35">
        <f t="shared" si="10"/>
        <v>57.3</v>
      </c>
      <c r="CV6" s="35">
        <f t="shared" si="10"/>
        <v>56</v>
      </c>
      <c r="CW6" s="34" t="str">
        <f>IF(CW7="","",IF(CW7="-","【-】","【"&amp;SUBSTITUTE(TEXT(CW7,"#,##0.00"),"-","△")&amp;"】"))</f>
        <v>【59.15】</v>
      </c>
      <c r="CX6" s="35">
        <f>IF(CX7="",NA(),CX7)</f>
        <v>83.78</v>
      </c>
      <c r="CY6" s="35">
        <f t="shared" ref="CY6:DG6" si="11">IF(CY7="",NA(),CY7)</f>
        <v>84.83</v>
      </c>
      <c r="CZ6" s="35">
        <f t="shared" si="11"/>
        <v>80.38</v>
      </c>
      <c r="DA6" s="35">
        <f t="shared" si="11"/>
        <v>83.66</v>
      </c>
      <c r="DB6" s="35">
        <f t="shared" si="11"/>
        <v>85.22</v>
      </c>
      <c r="DC6" s="35">
        <f t="shared" si="11"/>
        <v>87.72</v>
      </c>
      <c r="DD6" s="35">
        <f t="shared" si="11"/>
        <v>88.66</v>
      </c>
      <c r="DE6" s="35">
        <f t="shared" si="11"/>
        <v>88.58</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0.03</v>
      </c>
      <c r="EI6" s="34">
        <f t="shared" si="14"/>
        <v>0</v>
      </c>
      <c r="EJ6" s="35">
        <f t="shared" si="14"/>
        <v>0.04</v>
      </c>
      <c r="EK6" s="35">
        <f t="shared" si="14"/>
        <v>0.01</v>
      </c>
      <c r="EL6" s="35">
        <f t="shared" si="14"/>
        <v>0.03</v>
      </c>
      <c r="EM6" s="35">
        <f t="shared" si="14"/>
        <v>0.11</v>
      </c>
      <c r="EN6" s="35">
        <f t="shared" si="14"/>
        <v>0.05</v>
      </c>
      <c r="EO6" s="34" t="str">
        <f>IF(EO7="","",IF(EO7="-","【-】","【"&amp;SUBSTITUTE(TEXT(EO7,"#,##0.00"),"-","△")&amp;"】"))</f>
        <v>【1.58】</v>
      </c>
    </row>
    <row r="7" spans="1:145" s="36" customFormat="1">
      <c r="A7" s="28"/>
      <c r="B7" s="37">
        <v>2016</v>
      </c>
      <c r="C7" s="37">
        <v>62049</v>
      </c>
      <c r="D7" s="37">
        <v>47</v>
      </c>
      <c r="E7" s="37">
        <v>17</v>
      </c>
      <c r="F7" s="37">
        <v>5</v>
      </c>
      <c r="G7" s="37">
        <v>0</v>
      </c>
      <c r="H7" s="37" t="s">
        <v>109</v>
      </c>
      <c r="I7" s="37" t="s">
        <v>110</v>
      </c>
      <c r="J7" s="37" t="s">
        <v>111</v>
      </c>
      <c r="K7" s="37" t="s">
        <v>112</v>
      </c>
      <c r="L7" s="37" t="s">
        <v>113</v>
      </c>
      <c r="M7" s="37"/>
      <c r="N7" s="38" t="s">
        <v>114</v>
      </c>
      <c r="O7" s="38" t="s">
        <v>115</v>
      </c>
      <c r="P7" s="38">
        <v>15.81</v>
      </c>
      <c r="Q7" s="38">
        <v>91.3</v>
      </c>
      <c r="R7" s="38">
        <v>4050</v>
      </c>
      <c r="S7" s="38">
        <v>105468</v>
      </c>
      <c r="T7" s="38">
        <v>602.97</v>
      </c>
      <c r="U7" s="38">
        <v>174.91</v>
      </c>
      <c r="V7" s="38">
        <v>16608</v>
      </c>
      <c r="W7" s="38">
        <v>10.8</v>
      </c>
      <c r="X7" s="38">
        <v>1537.78</v>
      </c>
      <c r="Y7" s="38">
        <v>97.05</v>
      </c>
      <c r="Z7" s="38">
        <v>97.47</v>
      </c>
      <c r="AA7" s="38">
        <v>96.28</v>
      </c>
      <c r="AB7" s="38">
        <v>96.12</v>
      </c>
      <c r="AC7" s="38">
        <v>96.03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404.1</v>
      </c>
      <c r="BG7" s="38">
        <v>372.8</v>
      </c>
      <c r="BH7" s="38">
        <v>321.79000000000002</v>
      </c>
      <c r="BI7" s="38">
        <v>326.33999999999997</v>
      </c>
      <c r="BJ7" s="38">
        <v>224.51</v>
      </c>
      <c r="BK7" s="38">
        <v>439.72</v>
      </c>
      <c r="BL7" s="38">
        <v>547.95000000000005</v>
      </c>
      <c r="BM7" s="38">
        <v>632.94000000000005</v>
      </c>
      <c r="BN7" s="38">
        <v>721.43</v>
      </c>
      <c r="BO7" s="38">
        <v>685.34</v>
      </c>
      <c r="BP7" s="38">
        <v>914.53</v>
      </c>
      <c r="BQ7" s="38">
        <v>100.68</v>
      </c>
      <c r="BR7" s="38">
        <v>102.17</v>
      </c>
      <c r="BS7" s="38">
        <v>97.95</v>
      </c>
      <c r="BT7" s="38">
        <v>97.9</v>
      </c>
      <c r="BU7" s="38">
        <v>99.77</v>
      </c>
      <c r="BV7" s="38">
        <v>68.73</v>
      </c>
      <c r="BW7" s="38">
        <v>64.86</v>
      </c>
      <c r="BX7" s="38">
        <v>62.3</v>
      </c>
      <c r="BY7" s="38">
        <v>59.3</v>
      </c>
      <c r="BZ7" s="38">
        <v>59.83</v>
      </c>
      <c r="CA7" s="38">
        <v>55.73</v>
      </c>
      <c r="CB7" s="38">
        <v>205.45</v>
      </c>
      <c r="CC7" s="38">
        <v>203.36</v>
      </c>
      <c r="CD7" s="38">
        <v>216.99</v>
      </c>
      <c r="CE7" s="38">
        <v>217.71</v>
      </c>
      <c r="CF7" s="38">
        <v>185.94</v>
      </c>
      <c r="CG7" s="38">
        <v>205.91</v>
      </c>
      <c r="CH7" s="38">
        <v>214.41</v>
      </c>
      <c r="CI7" s="38">
        <v>235.07</v>
      </c>
      <c r="CJ7" s="38">
        <v>248.14</v>
      </c>
      <c r="CK7" s="38">
        <v>246.66</v>
      </c>
      <c r="CL7" s="38">
        <v>276.77999999999997</v>
      </c>
      <c r="CM7" s="38">
        <v>57.08</v>
      </c>
      <c r="CN7" s="38">
        <v>57.91</v>
      </c>
      <c r="CO7" s="38">
        <v>53.12</v>
      </c>
      <c r="CP7" s="38">
        <v>55.37</v>
      </c>
      <c r="CQ7" s="38">
        <v>54.6</v>
      </c>
      <c r="CR7" s="38">
        <v>57.91</v>
      </c>
      <c r="CS7" s="38">
        <v>60.63</v>
      </c>
      <c r="CT7" s="38">
        <v>58.47</v>
      </c>
      <c r="CU7" s="38">
        <v>57.3</v>
      </c>
      <c r="CV7" s="38">
        <v>56</v>
      </c>
      <c r="CW7" s="38">
        <v>59.15</v>
      </c>
      <c r="CX7" s="38">
        <v>83.78</v>
      </c>
      <c r="CY7" s="38">
        <v>84.83</v>
      </c>
      <c r="CZ7" s="38">
        <v>80.38</v>
      </c>
      <c r="DA7" s="38">
        <v>83.66</v>
      </c>
      <c r="DB7" s="38">
        <v>85.22</v>
      </c>
      <c r="DC7" s="38">
        <v>87.72</v>
      </c>
      <c r="DD7" s="38">
        <v>88.66</v>
      </c>
      <c r="DE7" s="38">
        <v>88.58</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0.03</v>
      </c>
      <c r="EI7" s="38">
        <v>0</v>
      </c>
      <c r="EJ7" s="38">
        <v>0.04</v>
      </c>
      <c r="EK7" s="38">
        <v>0.01</v>
      </c>
      <c r="EL7" s="38">
        <v>0.03</v>
      </c>
      <c r="EM7" s="38">
        <v>0.11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2018-02-20T07:53:57Z</cp:lastPrinted>
  <dcterms:created xsi:type="dcterms:W3CDTF">2017-12-25T02:25:07Z</dcterms:created>
  <dcterms:modified xsi:type="dcterms:W3CDTF">2018-02-20T07:53:59Z</dcterms:modified>
  <cp:category/>
</cp:coreProperties>
</file>