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AlgorithmName="SHA-512" workbookHashValue="/meiFd2vlpi/9Eh4BrTCUJfKVhZ+jHqiQ4TOqxRXppCK+5xfJUkcKV7rxl5l5FuUolvejQ527Kd6jlSDWdETDg==" workbookSaltValue="ZDYEZSignq8kRN3oIXAOzw==" workbookSpinCount="100000" lockStructure="1"/>
  <bookViews>
    <workbookView xWindow="0" yWindow="0" windowWidth="20490" windowHeight="333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0" i="5" l="1"/>
  <c r="CL10" i="5"/>
  <c r="AT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HL80" i="4"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QN55" i="4" s="1"/>
  <c r="CU6" i="5"/>
  <c r="CV11" i="5" s="1"/>
  <c r="CT6" i="5"/>
  <c r="OZ55" i="4" s="1"/>
  <c r="CS6" i="5"/>
  <c r="CT11" i="5" s="1"/>
  <c r="CR6" i="5"/>
  <c r="CQ6" i="5"/>
  <c r="CM12" i="5" s="1"/>
  <c r="CP6" i="5"/>
  <c r="CL12" i="5" s="1"/>
  <c r="CO6" i="5"/>
  <c r="CK12" i="5" s="1"/>
  <c r="CN6" i="5"/>
  <c r="KF56" i="4" s="1"/>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Y11" i="5" s="1"/>
  <c r="BW6" i="5"/>
  <c r="BX11" i="5" s="1"/>
  <c r="BV6" i="5"/>
  <c r="BU6" i="5"/>
  <c r="BQ12" i="5" s="1"/>
  <c r="BT6" i="5"/>
  <c r="CF56" i="4" s="1"/>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E11" i="5" s="1"/>
  <c r="BC6" i="5"/>
  <c r="BD11" i="5" s="1"/>
  <c r="BB6" i="5"/>
  <c r="OZ32" i="4"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G11" i="5"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RA81" i="4"/>
  <c r="OY81" i="4"/>
  <c r="MW81" i="4"/>
  <c r="JN81" i="4"/>
  <c r="IM81" i="4"/>
  <c r="HL81" i="4"/>
  <c r="EC81" i="4"/>
  <c r="CA81" i="4"/>
  <c r="Y81" i="4"/>
  <c r="RA80" i="4"/>
  <c r="PZ80" i="4"/>
  <c r="OY80" i="4"/>
  <c r="NX80" i="4"/>
  <c r="MW80" i="4"/>
  <c r="KO80" i="4"/>
  <c r="IM80" i="4"/>
  <c r="GK80" i="4"/>
  <c r="DB80" i="4"/>
  <c r="CA80" i="4"/>
  <c r="AZ80" i="4"/>
  <c r="RA79" i="4"/>
  <c r="PZ79" i="4"/>
  <c r="NX79" i="4"/>
  <c r="KO79" i="4"/>
  <c r="JN79" i="4"/>
  <c r="HL79" i="4"/>
  <c r="EC79" i="4"/>
  <c r="DB79" i="4"/>
  <c r="AZ79" i="4"/>
  <c r="QN56" i="4"/>
  <c r="OZ56" i="4"/>
  <c r="MN56" i="4"/>
  <c r="LT56" i="4"/>
  <c r="KZ56" i="4"/>
  <c r="JL56" i="4"/>
  <c r="HT56" i="4"/>
  <c r="GZ56" i="4"/>
  <c r="FL56" i="4"/>
  <c r="CZ56" i="4"/>
  <c r="BL56" i="4"/>
  <c r="AR56" i="4"/>
  <c r="X56" i="4"/>
  <c r="RH55" i="4"/>
  <c r="PT55" i="4"/>
  <c r="OF55" i="4"/>
  <c r="LT55" i="4"/>
  <c r="KF55" i="4"/>
  <c r="HT55" i="4"/>
  <c r="GF55" i="4"/>
  <c r="ER55" i="4"/>
  <c r="CZ55" i="4"/>
  <c r="CF55" i="4"/>
  <c r="AR55" i="4"/>
  <c r="RH54" i="4"/>
  <c r="QN54" i="4"/>
  <c r="PT54" i="4"/>
  <c r="OZ54" i="4"/>
  <c r="OF54" i="4"/>
  <c r="LT54" i="4"/>
  <c r="KF54" i="4"/>
  <c r="JL54" i="4"/>
  <c r="GZ54" i="4"/>
  <c r="FL54" i="4"/>
  <c r="ER54" i="4"/>
  <c r="CF54" i="4"/>
  <c r="AR54" i="4"/>
  <c r="X54" i="4"/>
  <c r="QN33" i="4"/>
  <c r="OZ33" i="4"/>
  <c r="MN33" i="4"/>
  <c r="KZ33" i="4"/>
  <c r="JL33" i="4"/>
  <c r="GZ33" i="4"/>
  <c r="FL33" i="4"/>
  <c r="ER33" i="4"/>
  <c r="CZ33" i="4"/>
  <c r="BL33" i="4"/>
  <c r="AR33" i="4"/>
  <c r="X33" i="4"/>
  <c r="RH32" i="4"/>
  <c r="PT32" i="4"/>
  <c r="OF32" i="4"/>
  <c r="LT32" i="4"/>
  <c r="KF32" i="4"/>
  <c r="HT32" i="4"/>
  <c r="GF32" i="4"/>
  <c r="ER32" i="4"/>
  <c r="CF32" i="4"/>
  <c r="AR32" i="4"/>
  <c r="X32" i="4"/>
  <c r="QN31" i="4"/>
  <c r="PT31" i="4"/>
  <c r="OZ31" i="4"/>
  <c r="LT31" i="4"/>
  <c r="KZ31" i="4"/>
  <c r="KF31" i="4"/>
  <c r="GZ31" i="4"/>
  <c r="GF31" i="4"/>
  <c r="FL31" i="4"/>
  <c r="CZ31" i="4"/>
  <c r="CF31" i="4"/>
  <c r="AR31" i="4"/>
  <c r="LZ10" i="4"/>
  <c r="IT10" i="4"/>
  <c r="FN10" i="4"/>
  <c r="CH10" i="4"/>
  <c r="B10" i="4"/>
  <c r="PF8" i="4"/>
  <c r="LZ8" i="4"/>
  <c r="IT8" i="4"/>
  <c r="FN8" i="4"/>
  <c r="CH8" i="4"/>
  <c r="B8" i="4"/>
  <c r="B5" i="4"/>
  <c r="CW11" i="5" l="1"/>
  <c r="BP12" i="5"/>
  <c r="X31" i="4"/>
  <c r="ER31" i="4"/>
  <c r="HT31" i="4"/>
  <c r="FL32" i="4"/>
  <c r="KZ32" i="4"/>
  <c r="QN32" i="4"/>
  <c r="KF33" i="4"/>
  <c r="X55" i="4"/>
  <c r="ER56" i="4"/>
  <c r="Y79" i="4"/>
  <c r="GK79" i="4"/>
  <c r="MW79" i="4"/>
  <c r="Y80" i="4"/>
  <c r="EC80" i="4"/>
  <c r="DB81" i="4"/>
  <c r="NX81" i="4"/>
  <c r="V10" i="5"/>
  <c r="BN10" i="5"/>
  <c r="DF10" i="5"/>
  <c r="DQ11" i="5"/>
  <c r="CJ12" i="5"/>
  <c r="JL31" i="4"/>
  <c r="MN31" i="4"/>
  <c r="CF33" i="4"/>
  <c r="PT33" i="4"/>
  <c r="FL55" i="4"/>
  <c r="KZ55" i="4"/>
  <c r="AF10" i="5"/>
  <c r="BX10" i="5"/>
  <c r="DP10" i="5"/>
  <c r="OF31" i="4"/>
  <c r="RH31" i="4"/>
  <c r="CZ32" i="4"/>
  <c r="HT33" i="4"/>
  <c r="LT33" i="4"/>
  <c r="CZ54" i="4"/>
  <c r="HT54" i="4"/>
  <c r="MN54" i="4"/>
  <c r="PT56" i="4"/>
  <c r="GK81" i="4"/>
  <c r="KO81" i="4"/>
  <c r="AJ10" i="5"/>
  <c r="CB10" i="5"/>
  <c r="DT10" i="5"/>
  <c r="BD10" i="5"/>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GF54" i="4"/>
  <c r="IM79" i="4"/>
  <c r="JN80" i="4"/>
  <c r="AZ81" i="4"/>
  <c r="PZ81" i="4"/>
  <c r="X10" i="5"/>
  <c r="AH10" i="5"/>
  <c r="AR10" i="5"/>
  <c r="BB10" i="5"/>
  <c r="BF10" i="5"/>
  <c r="BP10" i="5"/>
  <c r="BZ10" i="5"/>
  <c r="CJ10" i="5"/>
  <c r="CT10" i="5"/>
  <c r="CX10" i="5"/>
  <c r="DH10" i="5"/>
  <c r="DR10" i="5"/>
  <c r="EB10" i="5"/>
  <c r="AI11" i="5"/>
  <c r="BC11" i="5"/>
  <c r="CA11" i="5"/>
  <c r="CU11" i="5"/>
  <c r="KZ54" i="4"/>
  <c r="OY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<sst xmlns="http://schemas.openxmlformats.org/spreadsheetml/2006/main" count="262" uniqueCount="107">
  <si>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</si>
  <si>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</si>
  <si>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</si>
  <si>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</si>
  <si>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</si>
  <si>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</si>
  <si>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</si>
  <si>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</si>
  <si>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</si>
  <si>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</si>
  <si>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</si>
  <si>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</si>
  <si>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</si>
  <si>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</si>
  <si>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</si>
  <si>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</si>
  <si>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</si>
  <si>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</si>
  <si>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</si>
  <si>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</si>
  <si>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</si>
  <si>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</si>
  <si>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</si>
  <si>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</si>
  <si>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</si>
  <si>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</si>
  <si>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</si>
  <si>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</si>
  <si>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</si>
  <si>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</si>
  <si>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</si>
  <si>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</si>
  <si>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</si>
  <si>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</si>
  <si>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</si>
  <si>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</si>
  <si>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</si>
  <si>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</si>
  <si>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</si>
  <si>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</si>
  <si>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</si>
  <si>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</si>
  <si>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</si>
  <si>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</si>
  <si>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</si>
  <si>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</si>
  <si>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</si>
  <si>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</si>
  <si>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</si>
  <si>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</si>
  <si>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</si>
  <si>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</si>
  <si>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</si>
  <si>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</si>
  <si>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</si>
  <si>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</si>
  <si>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</si>
  <si>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</si>
  <si>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</si>
  <si>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</si>
  <si>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</si>
  <si>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</si>
  <si>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</si>
  <si>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</si>
  <si>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</si>
  <si>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</si>
  <si>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</si>
  <si>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</si>
  <si>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</si>
  <si>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</si>
  <si>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</si>
  <si>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</si>
  <si>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</si>
  <si>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</si>
  <si>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</si>
  <si>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</si>
  <si>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</si>
  <si>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</si>
  <si>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</si>
  <si>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</si>
  <si>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</si>
  <si>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</si>
  <si>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</si>
  <si>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</si>
  <si>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</si>
  <si>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</si>
  <si>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</si>
  <si>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</si>
  <si>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062111</t>
  </si>
  <si>
    <t>46</t>
  </si>
  <si>
    <t>02</t>
  </si>
  <si>
    <t>0</t>
  </si>
  <si>
    <t>000</t>
  </si>
  <si>
    <t>山形県　東根市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</si>
  <si>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</si>
  <si>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</si>
  <si>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</si>
  <si>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</si>
  <si>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</si>
  <si>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</si>
  <si>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</si>
  <si>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</si>
  <si>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</si>
  <si>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</si>
  <si>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工業用水道事業は、経常収支比率（①）、料金回収率（⑤）ともに100％を超えており、給水にかかる費用が給水収益によって適切に賄われている状況です。今後も、健全な経営を行うために、費用対効果を見極めた支出や経費削減を続け、更新投資等に充てる財源の確保に努めます。
　短期債務に対する支払能力を表す流動比率（③）については、100％を上回っており、短期的な支払能力については問題ありません。今後も流動資産の増加に努め、支払能力を維持する経営を行っていきます。
　企業債残高対給水収益比率（④）については、平成26年度で企業債を完済しているため残高はありません。引き続き、適切な投資規模による料金水準を保てるように努めます。
　給水原価（⑥）は、類似団体と比較して若干高い状況にありますが、適正な維持管理と効果的な費用等の支出を行い、投資の効率化を図ることを目指します。
　施設利用率（⑦）は、平均的に75％程度で利用されており、効率よく適正な規模であると思われます。
　収益性を表す契約率（⑧）は、5年間の平均が80％を超える比率となっており、また、類似団体の平均を上回っていることからも適正な施設規模と思われます。</t>
    <phoneticPr fontId="5"/>
  </si>
  <si>
    <t>　有形固定資産減価償却率（①）は、償却対象資産の減価償却がどの程度進んでいるのかを示すものであり、本市工業用水道事業における比率は、類似団体とほぼ同様の数値となっております。今後、当該値の上昇が見込まれますので、管路や施設の更新といった投資を、計画的に行っていく必要があります。
　管路経年化率（②）及び管路更新率（③）については、法定耐用年数を経過した管路がないため、当該値は0％になります。</t>
    <phoneticPr fontId="5"/>
  </si>
  <si>
    <t>　当市工業用水道事業は、経常収支比率が100％以上であり、累積欠損金が無く、料金回収率も142％程度ありますので、経営の健全性・効率化の点からは、現状の工業用水道料金で十分運営出来る状況となっております。
　今後見込まれる老朽化した管路や施設の更新については、適切な時期に計画的に実施し、健全な経営が継続できるように努めます。</t>
    <rPh sb="3" eb="6">
      <t>コウギョウヨウ</t>
    </rPh>
    <rPh sb="6" eb="8">
      <t>スイドウ</t>
    </rPh>
    <rPh sb="8" eb="10">
      <t>ジギョウ</t>
    </rPh>
    <rPh sb="16" eb="18">
      <t>ヒリツ</t>
    </rPh>
    <rPh sb="76" eb="79">
      <t>コウギョウヨウ</t>
    </rPh>
    <rPh sb="150" eb="152">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</si>
</sst>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54.13</c:v>
                </c:pt>
                <c:pt idx="1">
                  <c:v>56.96</c:v>
                </c:pt>
                <c:pt idx="2">
                  <c:v>48.21</c:v>
                </c:pt>
                <c:pt idx="3">
                  <c:v>50.87</c:v>
                </c:pt>
                <c:pt idx="4">
                  <c:v>50.87</c:v>
                </c:pt>
              </c:numCache>
            </c:numRef>
          </c:val>
          <c:extLst xmlns:c16r2="http://schemas.microsoft.com/office/drawing/2015/06/chart">
            <c:ext xmlns:c16="http://schemas.microsoft.com/office/drawing/2014/chart" uri="{C3380CC4-5D6E-409C-BE32-E72D297353CC}">
              <c16:uniqueId val="{00000000-9F26-441F-8FC8-7F3EE8EEDC06}"/>
            </c:ext>
          </c:extLst>
        </c:ser>
        <c:dLbls>
          <c:showLegendKey val="0"/>
          <c:showVal val="0"/>
          <c:showCatName val="0"/>
          <c:showSerName val="0"/>
          <c:showPercent val="0"/>
          <c:showBubbleSize val="0"/>
        </c:dLbls>
        <c:gapWidth val="150"/>
        <c:axId val="206931456"/>
        <c:axId val="20693337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51.15</c:v>
                </c:pt>
                <c:pt idx="3">
                  <c:v>52.15</c:v>
                </c:pt>
                <c:pt idx="4">
                  <c:v>52.21</c:v>
                </c:pt>
              </c:numCache>
            </c:numRef>
          </c:val>
          <c:smooth val="0"/>
          <c:extLst xmlns:c16r2="http://schemas.microsoft.com/office/drawing/2015/06/chart">
            <c:ext xmlns:c16="http://schemas.microsoft.com/office/drawing/2014/chart" uri="{C3380CC4-5D6E-409C-BE32-E72D297353CC}">
              <c16:uniqueId val="{00000001-9F26-441F-8FC8-7F3EE8EEDC06}"/>
            </c:ext>
          </c:extLst>
        </c:ser>
        <c:dLbls>
          <c:showLegendKey val="0"/>
          <c:showVal val="0"/>
          <c:showCatName val="0"/>
          <c:showSerName val="0"/>
          <c:showPercent val="0"/>
          <c:showBubbleSize val="0"/>
        </c:dLbls>
        <c:marker val="1"/>
        <c:smooth val="0"/>
        <c:axId val="206931456"/>
        <c:axId val="206933376"/>
      </c:lineChart>
      <c:dateAx>
        <c:axId val="206931456"/>
        <c:scaling>
          <c:orientation val="minMax"/>
        </c:scaling>
        <c:delete val="1"/>
        <c:axPos val="b"/>
        <c:numFmt formatCode="ge" sourceLinked="1"/>
        <c:majorTickMark val="none"/>
        <c:minorTickMark val="none"/>
        <c:tickLblPos val="none"/>
        <c:crossAx val="206933376"/>
        <c:crosses val="autoZero"/>
        <c:auto val="1"/>
        <c:lblOffset val="100"/>
        <c:baseTimeUnit val="years"/>
      </c:dateAx>
      <c:valAx>
        <c:axId val="2069333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69314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A1-4075-B845-5D3E866AFDC4}"/>
            </c:ext>
          </c:extLst>
        </c:ser>
        <c:dLbls>
          <c:showLegendKey val="0"/>
          <c:showVal val="0"/>
          <c:showCatName val="0"/>
          <c:showSerName val="0"/>
          <c:showPercent val="0"/>
          <c:showBubbleSize val="0"/>
        </c:dLbls>
        <c:gapWidth val="150"/>
        <c:axId val="208369920"/>
        <c:axId val="20837619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83.56</c:v>
                </c:pt>
                <c:pt idx="3">
                  <c:v>82.78</c:v>
                </c:pt>
                <c:pt idx="4">
                  <c:v>79.27</c:v>
                </c:pt>
              </c:numCache>
            </c:numRef>
          </c:val>
          <c:smooth val="0"/>
          <c:extLst xmlns:c16r2="http://schemas.microsoft.com/office/drawing/2015/06/chart">
            <c:ext xmlns:c16="http://schemas.microsoft.com/office/drawing/2014/chart" uri="{C3380CC4-5D6E-409C-BE32-E72D297353CC}">
              <c16:uniqueId val="{00000001-64A1-4075-B845-5D3E866AFDC4}"/>
            </c:ext>
          </c:extLst>
        </c:ser>
        <c:dLbls>
          <c:showLegendKey val="0"/>
          <c:showVal val="0"/>
          <c:showCatName val="0"/>
          <c:showSerName val="0"/>
          <c:showPercent val="0"/>
          <c:showBubbleSize val="0"/>
        </c:dLbls>
        <c:marker val="1"/>
        <c:smooth val="0"/>
        <c:axId val="208369920"/>
        <c:axId val="208376192"/>
      </c:lineChart>
      <c:dateAx>
        <c:axId val="208369920"/>
        <c:scaling>
          <c:orientation val="minMax"/>
        </c:scaling>
        <c:delete val="1"/>
        <c:axPos val="b"/>
        <c:numFmt formatCode="ge" sourceLinked="1"/>
        <c:majorTickMark val="none"/>
        <c:minorTickMark val="none"/>
        <c:tickLblPos val="none"/>
        <c:crossAx val="208376192"/>
        <c:crosses val="autoZero"/>
        <c:auto val="1"/>
        <c:lblOffset val="100"/>
        <c:baseTimeUnit val="years"/>
      </c:dateAx>
      <c:valAx>
        <c:axId val="2083761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83699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145.47</c:v>
                </c:pt>
                <c:pt idx="1">
                  <c:v>157.02000000000001</c:v>
                </c:pt>
                <c:pt idx="2">
                  <c:v>146.68</c:v>
                </c:pt>
                <c:pt idx="3">
                  <c:v>134.02000000000001</c:v>
                </c:pt>
                <c:pt idx="4">
                  <c:v>138.19</c:v>
                </c:pt>
              </c:numCache>
            </c:numRef>
          </c:val>
          <c:extLst xmlns:c16r2="http://schemas.microsoft.com/office/drawing/2015/06/chart">
            <c:ext xmlns:c16="http://schemas.microsoft.com/office/drawing/2014/chart" uri="{C3380CC4-5D6E-409C-BE32-E72D297353CC}">
              <c16:uniqueId val="{00000000-491A-4AB0-B2AF-FD7F2B1F800C}"/>
            </c:ext>
          </c:extLst>
        </c:ser>
        <c:dLbls>
          <c:showLegendKey val="0"/>
          <c:showVal val="0"/>
          <c:showCatName val="0"/>
          <c:showSerName val="0"/>
          <c:showPercent val="0"/>
          <c:showBubbleSize val="0"/>
        </c:dLbls>
        <c:gapWidth val="150"/>
        <c:axId val="208607104"/>
        <c:axId val="208629760"/>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109.99</c:v>
                </c:pt>
                <c:pt idx="3">
                  <c:v>109.1</c:v>
                </c:pt>
                <c:pt idx="4">
                  <c:v>108.18</c:v>
                </c:pt>
              </c:numCache>
            </c:numRef>
          </c:val>
          <c:smooth val="0"/>
          <c:extLst xmlns:c16r2="http://schemas.microsoft.com/office/drawing/2015/06/chart">
            <c:ext xmlns:c16="http://schemas.microsoft.com/office/drawing/2014/chart" uri="{C3380CC4-5D6E-409C-BE32-E72D297353CC}">
              <c16:uniqueId val="{00000001-491A-4AB0-B2AF-FD7F2B1F800C}"/>
            </c:ext>
          </c:extLst>
        </c:ser>
        <c:dLbls>
          <c:showLegendKey val="0"/>
          <c:showVal val="0"/>
          <c:showCatName val="0"/>
          <c:showSerName val="0"/>
          <c:showPercent val="0"/>
          <c:showBubbleSize val="0"/>
        </c:dLbls>
        <c:marker val="1"/>
        <c:smooth val="0"/>
        <c:axId val="208607104"/>
        <c:axId val="208629760"/>
      </c:lineChart>
      <c:dateAx>
        <c:axId val="208607104"/>
        <c:scaling>
          <c:orientation val="minMax"/>
        </c:scaling>
        <c:delete val="1"/>
        <c:axPos val="b"/>
        <c:numFmt formatCode="ge" sourceLinked="1"/>
        <c:majorTickMark val="none"/>
        <c:minorTickMark val="none"/>
        <c:tickLblPos val="none"/>
        <c:crossAx val="208629760"/>
        <c:crosses val="autoZero"/>
        <c:auto val="1"/>
        <c:lblOffset val="100"/>
        <c:baseTimeUnit val="years"/>
      </c:dateAx>
      <c:valAx>
        <c:axId val="2086297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86071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5D-4808-B6C5-1F7D17EF163C}"/>
            </c:ext>
          </c:extLst>
        </c:ser>
        <c:dLbls>
          <c:showLegendKey val="0"/>
          <c:showVal val="0"/>
          <c:showCatName val="0"/>
          <c:showSerName val="0"/>
          <c:showPercent val="0"/>
          <c:showBubbleSize val="0"/>
        </c:dLbls>
        <c:gapWidth val="150"/>
        <c:axId val="207844864"/>
        <c:axId val="20784678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20.8</c:v>
                </c:pt>
                <c:pt idx="3">
                  <c:v>29.43</c:v>
                </c:pt>
                <c:pt idx="4">
                  <c:v>32.03</c:v>
                </c:pt>
              </c:numCache>
            </c:numRef>
          </c:val>
          <c:smooth val="0"/>
          <c:extLst xmlns:c16r2="http://schemas.microsoft.com/office/drawing/2015/06/chart">
            <c:ext xmlns:c16="http://schemas.microsoft.com/office/drawing/2014/chart" uri="{C3380CC4-5D6E-409C-BE32-E72D297353CC}">
              <c16:uniqueId val="{00000001-6B5D-4808-B6C5-1F7D17EF163C}"/>
            </c:ext>
          </c:extLst>
        </c:ser>
        <c:dLbls>
          <c:showLegendKey val="0"/>
          <c:showVal val="0"/>
          <c:showCatName val="0"/>
          <c:showSerName val="0"/>
          <c:showPercent val="0"/>
          <c:showBubbleSize val="0"/>
        </c:dLbls>
        <c:marker val="1"/>
        <c:smooth val="0"/>
        <c:axId val="207844864"/>
        <c:axId val="207846784"/>
      </c:lineChart>
      <c:dateAx>
        <c:axId val="207844864"/>
        <c:scaling>
          <c:orientation val="minMax"/>
        </c:scaling>
        <c:delete val="1"/>
        <c:axPos val="b"/>
        <c:numFmt formatCode="ge" sourceLinked="1"/>
        <c:majorTickMark val="none"/>
        <c:minorTickMark val="none"/>
        <c:tickLblPos val="none"/>
        <c:crossAx val="207846784"/>
        <c:crosses val="autoZero"/>
        <c:auto val="1"/>
        <c:lblOffset val="100"/>
        <c:baseTimeUnit val="years"/>
      </c:dateAx>
      <c:valAx>
        <c:axId val="2078467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78448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C1-495E-90CC-713CE50A1C9A}"/>
            </c:ext>
          </c:extLst>
        </c:ser>
        <c:dLbls>
          <c:showLegendKey val="0"/>
          <c:showVal val="0"/>
          <c:showCatName val="0"/>
          <c:showSerName val="0"/>
          <c:showPercent val="0"/>
          <c:showBubbleSize val="0"/>
        </c:dLbls>
        <c:gapWidth val="150"/>
        <c:axId val="207918208"/>
        <c:axId val="20792012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0.11</c:v>
                </c:pt>
                <c:pt idx="3">
                  <c:v>0.11</c:v>
                </c:pt>
                <c:pt idx="4">
                  <c:v>0.11</c:v>
                </c:pt>
              </c:numCache>
            </c:numRef>
          </c:val>
          <c:smooth val="0"/>
          <c:extLst xmlns:c16r2="http://schemas.microsoft.com/office/drawing/2015/06/chart">
            <c:ext xmlns:c16="http://schemas.microsoft.com/office/drawing/2014/chart" uri="{C3380CC4-5D6E-409C-BE32-E72D297353CC}">
              <c16:uniqueId val="{00000001-DDC1-495E-90CC-713CE50A1C9A}"/>
            </c:ext>
          </c:extLst>
        </c:ser>
        <c:dLbls>
          <c:showLegendKey val="0"/>
          <c:showVal val="0"/>
          <c:showCatName val="0"/>
          <c:showSerName val="0"/>
          <c:showPercent val="0"/>
          <c:showBubbleSize val="0"/>
        </c:dLbls>
        <c:marker val="1"/>
        <c:smooth val="0"/>
        <c:axId val="207918208"/>
        <c:axId val="207920128"/>
      </c:lineChart>
      <c:dateAx>
        <c:axId val="207918208"/>
        <c:scaling>
          <c:orientation val="minMax"/>
        </c:scaling>
        <c:delete val="1"/>
        <c:axPos val="b"/>
        <c:numFmt formatCode="ge" sourceLinked="1"/>
        <c:majorTickMark val="none"/>
        <c:minorTickMark val="none"/>
        <c:tickLblPos val="none"/>
        <c:crossAx val="207920128"/>
        <c:crosses val="autoZero"/>
        <c:auto val="1"/>
        <c:lblOffset val="100"/>
        <c:baseTimeUnit val="years"/>
      </c:dateAx>
      <c:valAx>
        <c:axId val="2079201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79182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4134.76</c:v>
                </c:pt>
                <c:pt idx="1">
                  <c:v>7936.3</c:v>
                </c:pt>
                <c:pt idx="2">
                  <c:v>2376.8200000000002</c:v>
                </c:pt>
                <c:pt idx="3">
                  <c:v>2085.12</c:v>
                </c:pt>
                <c:pt idx="4">
                  <c:v>24915.8</c:v>
                </c:pt>
              </c:numCache>
            </c:numRef>
          </c:val>
          <c:extLst xmlns:c16r2="http://schemas.microsoft.com/office/drawing/2015/06/chart">
            <c:ext xmlns:c16="http://schemas.microsoft.com/office/drawing/2014/chart" uri="{C3380CC4-5D6E-409C-BE32-E72D297353CC}">
              <c16:uniqueId val="{00000000-49E0-4B3C-9F8B-1AAD51799414}"/>
            </c:ext>
          </c:extLst>
        </c:ser>
        <c:dLbls>
          <c:showLegendKey val="0"/>
          <c:showVal val="0"/>
          <c:showCatName val="0"/>
          <c:showSerName val="0"/>
          <c:showPercent val="0"/>
          <c:showBubbleSize val="0"/>
        </c:dLbls>
        <c:gapWidth val="150"/>
        <c:axId val="208081664"/>
        <c:axId val="20808358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688.41</c:v>
                </c:pt>
                <c:pt idx="3">
                  <c:v>649.91999999999996</c:v>
                </c:pt>
                <c:pt idx="4">
                  <c:v>680.22</c:v>
                </c:pt>
              </c:numCache>
            </c:numRef>
          </c:val>
          <c:smooth val="0"/>
          <c:extLst xmlns:c16r2="http://schemas.microsoft.com/office/drawing/2015/06/chart">
            <c:ext xmlns:c16="http://schemas.microsoft.com/office/drawing/2014/chart" uri="{C3380CC4-5D6E-409C-BE32-E72D297353CC}">
              <c16:uniqueId val="{00000001-49E0-4B3C-9F8B-1AAD51799414}"/>
            </c:ext>
          </c:extLst>
        </c:ser>
        <c:dLbls>
          <c:showLegendKey val="0"/>
          <c:showVal val="0"/>
          <c:showCatName val="0"/>
          <c:showSerName val="0"/>
          <c:showPercent val="0"/>
          <c:showBubbleSize val="0"/>
        </c:dLbls>
        <c:marker val="1"/>
        <c:smooth val="0"/>
        <c:axId val="208081664"/>
        <c:axId val="208083584"/>
      </c:lineChart>
      <c:dateAx>
        <c:axId val="208081664"/>
        <c:scaling>
          <c:orientation val="minMax"/>
        </c:scaling>
        <c:delete val="1"/>
        <c:axPos val="b"/>
        <c:numFmt formatCode="ge" sourceLinked="1"/>
        <c:majorTickMark val="none"/>
        <c:minorTickMark val="none"/>
        <c:tickLblPos val="none"/>
        <c:crossAx val="208083584"/>
        <c:crosses val="autoZero"/>
        <c:auto val="1"/>
        <c:lblOffset val="100"/>
        <c:baseTimeUnit val="years"/>
      </c:dateAx>
      <c:valAx>
        <c:axId val="2080835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80816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0.26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A7-4B8F-9A05-33EE8F1E6F27}"/>
            </c:ext>
          </c:extLst>
        </c:ser>
        <c:dLbls>
          <c:showLegendKey val="0"/>
          <c:showVal val="0"/>
          <c:showCatName val="0"/>
          <c:showSerName val="0"/>
          <c:showPercent val="0"/>
          <c:showBubbleSize val="0"/>
        </c:dLbls>
        <c:gapWidth val="150"/>
        <c:axId val="208127872"/>
        <c:axId val="20814643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505.25</c:v>
                </c:pt>
                <c:pt idx="3">
                  <c:v>531.53</c:v>
                </c:pt>
                <c:pt idx="4">
                  <c:v>504.73</c:v>
                </c:pt>
              </c:numCache>
            </c:numRef>
          </c:val>
          <c:smooth val="0"/>
          <c:extLst xmlns:c16r2="http://schemas.microsoft.com/office/drawing/2015/06/chart">
            <c:ext xmlns:c16="http://schemas.microsoft.com/office/drawing/2014/chart" uri="{C3380CC4-5D6E-409C-BE32-E72D297353CC}">
              <c16:uniqueId val="{00000001-CAA7-4B8F-9A05-33EE8F1E6F27}"/>
            </c:ext>
          </c:extLst>
        </c:ser>
        <c:dLbls>
          <c:showLegendKey val="0"/>
          <c:showVal val="0"/>
          <c:showCatName val="0"/>
          <c:showSerName val="0"/>
          <c:showPercent val="0"/>
          <c:showBubbleSize val="0"/>
        </c:dLbls>
        <c:marker val="1"/>
        <c:smooth val="0"/>
        <c:axId val="208127872"/>
        <c:axId val="208146432"/>
      </c:lineChart>
      <c:dateAx>
        <c:axId val="208127872"/>
        <c:scaling>
          <c:orientation val="minMax"/>
        </c:scaling>
        <c:delete val="1"/>
        <c:axPos val="b"/>
        <c:numFmt formatCode="ge" sourceLinked="1"/>
        <c:majorTickMark val="none"/>
        <c:minorTickMark val="none"/>
        <c:tickLblPos val="none"/>
        <c:crossAx val="208146432"/>
        <c:crosses val="autoZero"/>
        <c:auto val="1"/>
        <c:lblOffset val="100"/>
        <c:baseTimeUnit val="years"/>
      </c:dateAx>
      <c:valAx>
        <c:axId val="2081464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81278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149.91</c:v>
                </c:pt>
                <c:pt idx="1">
                  <c:v>163.37</c:v>
                </c:pt>
                <c:pt idx="2">
                  <c:v>151.63</c:v>
                </c:pt>
                <c:pt idx="3">
                  <c:v>137.15</c:v>
                </c:pt>
                <c:pt idx="4">
                  <c:v>141.79</c:v>
                </c:pt>
              </c:numCache>
            </c:numRef>
          </c:val>
          <c:extLst xmlns:c16r2="http://schemas.microsoft.com/office/drawing/2015/06/chart">
            <c:ext xmlns:c16="http://schemas.microsoft.com/office/drawing/2014/chart" uri="{C3380CC4-5D6E-409C-BE32-E72D297353CC}">
              <c16:uniqueId val="{00000000-05FF-48B1-B081-25C53D76BF02}"/>
            </c:ext>
          </c:extLst>
        </c:ser>
        <c:dLbls>
          <c:showLegendKey val="0"/>
          <c:showVal val="0"/>
          <c:showCatName val="0"/>
          <c:showSerName val="0"/>
          <c:showPercent val="0"/>
          <c:showBubbleSize val="0"/>
        </c:dLbls>
        <c:gapWidth val="150"/>
        <c:axId val="208185216"/>
        <c:axId val="20818739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93.58</c:v>
                </c:pt>
                <c:pt idx="3">
                  <c:v>93.31</c:v>
                </c:pt>
                <c:pt idx="4">
                  <c:v>92.2</c:v>
                </c:pt>
              </c:numCache>
            </c:numRef>
          </c:val>
          <c:smooth val="0"/>
          <c:extLst xmlns:c16r2="http://schemas.microsoft.com/office/drawing/2015/06/chart">
            <c:ext xmlns:c16="http://schemas.microsoft.com/office/drawing/2014/chart" uri="{C3380CC4-5D6E-409C-BE32-E72D297353CC}">
              <c16:uniqueId val="{00000001-05FF-48B1-B081-25C53D76BF02}"/>
            </c:ext>
          </c:extLst>
        </c:ser>
        <c:dLbls>
          <c:showLegendKey val="0"/>
          <c:showVal val="0"/>
          <c:showCatName val="0"/>
          <c:showSerName val="0"/>
          <c:showPercent val="0"/>
          <c:showBubbleSize val="0"/>
        </c:dLbls>
        <c:marker val="1"/>
        <c:smooth val="0"/>
        <c:axId val="208185216"/>
        <c:axId val="208187392"/>
      </c:lineChart>
      <c:dateAx>
        <c:axId val="208185216"/>
        <c:scaling>
          <c:orientation val="minMax"/>
        </c:scaling>
        <c:delete val="1"/>
        <c:axPos val="b"/>
        <c:numFmt formatCode="ge" sourceLinked="1"/>
        <c:majorTickMark val="none"/>
        <c:minorTickMark val="none"/>
        <c:tickLblPos val="none"/>
        <c:crossAx val="208187392"/>
        <c:crosses val="autoZero"/>
        <c:auto val="1"/>
        <c:lblOffset val="100"/>
        <c:baseTimeUnit val="years"/>
      </c:dateAx>
      <c:valAx>
        <c:axId val="2081873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81852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40.19</c:v>
                </c:pt>
                <c:pt idx="1">
                  <c:v>38.33</c:v>
                </c:pt>
                <c:pt idx="2">
                  <c:v>42.66</c:v>
                </c:pt>
                <c:pt idx="3">
                  <c:v>44.67</c:v>
                </c:pt>
                <c:pt idx="4">
                  <c:v>44.23</c:v>
                </c:pt>
              </c:numCache>
            </c:numRef>
          </c:val>
          <c:extLst xmlns:c16r2="http://schemas.microsoft.com/office/drawing/2015/06/chart">
            <c:ext xmlns:c16="http://schemas.microsoft.com/office/drawing/2014/chart" uri="{C3380CC4-5D6E-409C-BE32-E72D297353CC}">
              <c16:uniqueId val="{00000000-08DA-440E-9F56-5B2BDA090E6C}"/>
            </c:ext>
          </c:extLst>
        </c:ser>
        <c:dLbls>
          <c:showLegendKey val="0"/>
          <c:showVal val="0"/>
          <c:showCatName val="0"/>
          <c:showSerName val="0"/>
          <c:showPercent val="0"/>
          <c:showBubbleSize val="0"/>
        </c:dLbls>
        <c:gapWidth val="150"/>
        <c:axId val="208233984"/>
        <c:axId val="2082359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33.79</c:v>
                </c:pt>
                <c:pt idx="3">
                  <c:v>33.81</c:v>
                </c:pt>
                <c:pt idx="4">
                  <c:v>34.33</c:v>
                </c:pt>
              </c:numCache>
            </c:numRef>
          </c:val>
          <c:smooth val="0"/>
          <c:extLst xmlns:c16r2="http://schemas.microsoft.com/office/drawing/2015/06/chart">
            <c:ext xmlns:c16="http://schemas.microsoft.com/office/drawing/2014/chart" uri="{C3380CC4-5D6E-409C-BE32-E72D297353CC}">
              <c16:uniqueId val="{00000001-08DA-440E-9F56-5B2BDA090E6C}"/>
            </c:ext>
          </c:extLst>
        </c:ser>
        <c:dLbls>
          <c:showLegendKey val="0"/>
          <c:showVal val="0"/>
          <c:showCatName val="0"/>
          <c:showSerName val="0"/>
          <c:showPercent val="0"/>
          <c:showBubbleSize val="0"/>
        </c:dLbls>
        <c:marker val="1"/>
        <c:smooth val="0"/>
        <c:axId val="208233984"/>
        <c:axId val="208235904"/>
      </c:lineChart>
      <c:dateAx>
        <c:axId val="208233984"/>
        <c:scaling>
          <c:orientation val="minMax"/>
        </c:scaling>
        <c:delete val="1"/>
        <c:axPos val="b"/>
        <c:numFmt formatCode="ge" sourceLinked="1"/>
        <c:majorTickMark val="none"/>
        <c:minorTickMark val="none"/>
        <c:tickLblPos val="none"/>
        <c:crossAx val="208235904"/>
        <c:crosses val="autoZero"/>
        <c:auto val="1"/>
        <c:lblOffset val="100"/>
        <c:baseTimeUnit val="years"/>
      </c:dateAx>
      <c:valAx>
        <c:axId val="2082359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82339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77.099999999999994</c:v>
                </c:pt>
                <c:pt idx="1">
                  <c:v>78.14</c:v>
                </c:pt>
                <c:pt idx="2">
                  <c:v>72.290000000000006</c:v>
                </c:pt>
                <c:pt idx="3">
                  <c:v>76.489999999999995</c:v>
                </c:pt>
                <c:pt idx="4">
                  <c:v>77.540000000000006</c:v>
                </c:pt>
              </c:numCache>
            </c:numRef>
          </c:val>
          <c:extLst xmlns:c16r2="http://schemas.microsoft.com/office/drawing/2015/06/chart">
            <c:ext xmlns:c16="http://schemas.microsoft.com/office/drawing/2014/chart" uri="{C3380CC4-5D6E-409C-BE32-E72D297353CC}">
              <c16:uniqueId val="{00000000-B669-451F-98B7-026DC3F5A86E}"/>
            </c:ext>
          </c:extLst>
        </c:ser>
        <c:dLbls>
          <c:showLegendKey val="0"/>
          <c:showVal val="0"/>
          <c:showCatName val="0"/>
          <c:showSerName val="0"/>
          <c:showPercent val="0"/>
          <c:showBubbleSize val="0"/>
        </c:dLbls>
        <c:gapWidth val="150"/>
        <c:axId val="208290560"/>
        <c:axId val="20829248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43.12</c:v>
                </c:pt>
                <c:pt idx="3">
                  <c:v>43.85</c:v>
                </c:pt>
                <c:pt idx="4">
                  <c:v>44.05</c:v>
                </c:pt>
              </c:numCache>
            </c:numRef>
          </c:val>
          <c:smooth val="0"/>
          <c:extLst xmlns:c16r2="http://schemas.microsoft.com/office/drawing/2015/06/chart">
            <c:ext xmlns:c16="http://schemas.microsoft.com/office/drawing/2014/chart" uri="{C3380CC4-5D6E-409C-BE32-E72D297353CC}">
              <c16:uniqueId val="{00000001-B669-451F-98B7-026DC3F5A86E}"/>
            </c:ext>
          </c:extLst>
        </c:ser>
        <c:dLbls>
          <c:showLegendKey val="0"/>
          <c:showVal val="0"/>
          <c:showCatName val="0"/>
          <c:showSerName val="0"/>
          <c:showPercent val="0"/>
          <c:showBubbleSize val="0"/>
        </c:dLbls>
        <c:marker val="1"/>
        <c:smooth val="0"/>
        <c:axId val="208290560"/>
        <c:axId val="208292480"/>
      </c:lineChart>
      <c:dateAx>
        <c:axId val="208290560"/>
        <c:scaling>
          <c:orientation val="minMax"/>
        </c:scaling>
        <c:delete val="1"/>
        <c:axPos val="b"/>
        <c:numFmt formatCode="ge" sourceLinked="1"/>
        <c:majorTickMark val="none"/>
        <c:minorTickMark val="none"/>
        <c:tickLblPos val="none"/>
        <c:crossAx val="208292480"/>
        <c:crosses val="autoZero"/>
        <c:auto val="1"/>
        <c:lblOffset val="100"/>
        <c:baseTimeUnit val="years"/>
      </c:dateAx>
      <c:valAx>
        <c:axId val="2082924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82905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84.51</c:v>
                </c:pt>
                <c:pt idx="1">
                  <c:v>84.51</c:v>
                </c:pt>
                <c:pt idx="2">
                  <c:v>73.58</c:v>
                </c:pt>
                <c:pt idx="3">
                  <c:v>81.510000000000005</c:v>
                </c:pt>
                <c:pt idx="4">
                  <c:v>81.510000000000005</c:v>
                </c:pt>
              </c:numCache>
            </c:numRef>
          </c:val>
          <c:extLst xmlns:c16r2="http://schemas.microsoft.com/office/drawing/2015/06/chart">
            <c:ext xmlns:c16="http://schemas.microsoft.com/office/drawing/2014/chart" uri="{C3380CC4-5D6E-409C-BE32-E72D297353CC}">
              <c16:uniqueId val="{00000000-812A-4DFF-9012-9255CC49FE32}"/>
            </c:ext>
          </c:extLst>
        </c:ser>
        <c:dLbls>
          <c:showLegendKey val="0"/>
          <c:showVal val="0"/>
          <c:showCatName val="0"/>
          <c:showSerName val="0"/>
          <c:showPercent val="0"/>
          <c:showBubbleSize val="0"/>
        </c:dLbls>
        <c:gapWidth val="150"/>
        <c:axId val="208325248"/>
        <c:axId val="208335616"/>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61.62</c:v>
                </c:pt>
                <c:pt idx="3">
                  <c:v>61.64</c:v>
                </c:pt>
                <c:pt idx="4">
                  <c:v>61.85</c:v>
                </c:pt>
              </c:numCache>
            </c:numRef>
          </c:val>
          <c:smooth val="0"/>
          <c:extLst xmlns:c16r2="http://schemas.microsoft.com/office/drawing/2015/06/chart">
            <c:ext xmlns:c16="http://schemas.microsoft.com/office/drawing/2014/chart" uri="{C3380CC4-5D6E-409C-BE32-E72D297353CC}">
              <c16:uniqueId val="{00000001-812A-4DFF-9012-9255CC49FE32}"/>
            </c:ext>
          </c:extLst>
        </c:ser>
        <c:dLbls>
          <c:showLegendKey val="0"/>
          <c:showVal val="0"/>
          <c:showCatName val="0"/>
          <c:showSerName val="0"/>
          <c:showPercent val="0"/>
          <c:showBubbleSize val="0"/>
        </c:dLbls>
        <c:marker val="1"/>
        <c:smooth val="0"/>
        <c:axId val="208325248"/>
        <c:axId val="208335616"/>
      </c:lineChart>
      <c:dateAx>
        <c:axId val="208325248"/>
        <c:scaling>
          <c:orientation val="minMax"/>
        </c:scaling>
        <c:delete val="1"/>
        <c:axPos val="b"/>
        <c:numFmt formatCode="ge" sourceLinked="1"/>
        <c:majorTickMark val="none"/>
        <c:minorTickMark val="none"/>
        <c:tickLblPos val="none"/>
        <c:crossAx val="208335616"/>
        <c:crosses val="autoZero"/>
        <c:auto val="1"/>
        <c:lblOffset val="100"/>
        <c:baseTimeUnit val="years"/>
      </c:dateAx>
      <c:valAx>
        <c:axId val="2083356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83252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C1" sqref="C1"/>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山形県　東根市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10600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8219</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99.6</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12</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8640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104</v>
      </c>
      <c r="SN16" s="85"/>
      <c r="SO16" s="85"/>
      <c r="SP16" s="85"/>
      <c r="SQ16" s="85"/>
      <c r="SR16" s="85"/>
      <c r="SS16" s="85"/>
      <c r="ST16" s="85"/>
      <c r="SU16" s="85"/>
      <c r="SV16" s="85"/>
      <c r="SW16" s="85"/>
      <c r="SX16" s="85"/>
      <c r="SY16" s="85"/>
      <c r="SZ16" s="85"/>
      <c r="TA16" s="86"/>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145.47</v>
      </c>
      <c r="Y32" s="106"/>
      <c r="Z32" s="106"/>
      <c r="AA32" s="106"/>
      <c r="AB32" s="106"/>
      <c r="AC32" s="106"/>
      <c r="AD32" s="106"/>
      <c r="AE32" s="106"/>
      <c r="AF32" s="106"/>
      <c r="AG32" s="106"/>
      <c r="AH32" s="106"/>
      <c r="AI32" s="106"/>
      <c r="AJ32" s="106"/>
      <c r="AK32" s="106"/>
      <c r="AL32" s="106"/>
      <c r="AM32" s="106"/>
      <c r="AN32" s="106"/>
      <c r="AO32" s="106"/>
      <c r="AP32" s="106"/>
      <c r="AQ32" s="107"/>
      <c r="AR32" s="105">
        <f>データ!U6</f>
        <v>157.02000000000001</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146.68</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134.02000000000001</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138.19</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4134.76</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7936.3</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2376.8200000000002</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2085.12</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24915.8</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0.26</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0</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0</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0</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0</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117.77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118.03</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109.99</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109.1</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108.18</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102.41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101.87</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83.56</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82.78</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79.27</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797.95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742.59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688.41</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649.91999999999996</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680.22</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446.61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430.97</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505.25</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531.53</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504.73</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c r="A34" s="2"/>
      <c r="B34" s="26"/>
      <c r="C34" s="2"/>
      <c r="D34" s="2"/>
      <c r="E34" s="2"/>
      <c r="F34" s="2"/>
      <c r="G34" s="2"/>
      <c r="H34" s="2"/>
      <c r="I34" s="2"/>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7"/>
      <c r="DV34" s="2"/>
      <c r="DW34" s="2"/>
      <c r="DX34" s="2"/>
      <c r="DY34" s="2"/>
      <c r="DZ34" s="2"/>
      <c r="EA34" s="2"/>
      <c r="EB34" s="2"/>
      <c r="EC34" s="2"/>
      <c r="ED34" s="65"/>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7"/>
      <c r="IP34" s="2"/>
      <c r="IQ34" s="2"/>
      <c r="IR34" s="2"/>
      <c r="IS34" s="2"/>
      <c r="IT34" s="2"/>
      <c r="IU34" s="2"/>
      <c r="IV34" s="2"/>
      <c r="IW34" s="2"/>
      <c r="IX34" s="65"/>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7"/>
      <c r="NJ34" s="2"/>
      <c r="NK34" s="2"/>
      <c r="NL34" s="2"/>
      <c r="NM34" s="2"/>
      <c r="NN34" s="2"/>
      <c r="NO34" s="2"/>
      <c r="NP34" s="2"/>
      <c r="NQ34" s="2"/>
      <c r="NR34" s="65"/>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7"/>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105</v>
      </c>
      <c r="SN48" s="85"/>
      <c r="SO48" s="85"/>
      <c r="SP48" s="85"/>
      <c r="SQ48" s="85"/>
      <c r="SR48" s="85"/>
      <c r="SS48" s="85"/>
      <c r="ST48" s="85"/>
      <c r="SU48" s="85"/>
      <c r="SV48" s="85"/>
      <c r="SW48" s="85"/>
      <c r="SX48" s="85"/>
      <c r="SY48" s="85"/>
      <c r="SZ48" s="85"/>
      <c r="TA48" s="86"/>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149.91</v>
      </c>
      <c r="Y55" s="106"/>
      <c r="Z55" s="106"/>
      <c r="AA55" s="106"/>
      <c r="AB55" s="106"/>
      <c r="AC55" s="106"/>
      <c r="AD55" s="106"/>
      <c r="AE55" s="106"/>
      <c r="AF55" s="106"/>
      <c r="AG55" s="106"/>
      <c r="AH55" s="106"/>
      <c r="AI55" s="106"/>
      <c r="AJ55" s="106"/>
      <c r="AK55" s="106"/>
      <c r="AL55" s="106"/>
      <c r="AM55" s="106"/>
      <c r="AN55" s="106"/>
      <c r="AO55" s="106"/>
      <c r="AP55" s="106"/>
      <c r="AQ55" s="107"/>
      <c r="AR55" s="105">
        <f>データ!BM6</f>
        <v>163.37</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151.63</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137.15</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141.79</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40.19</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38.33</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42.66</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44.67</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44.23</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77.099999999999994</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78.14</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72.290000000000006</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76.489999999999995</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77.540000000000006</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84.51</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84.51</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73.58</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81.510000000000005</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81.510000000000005</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91.03</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100.16</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93.58</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93.31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92.2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45.86</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42.5</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33.79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33.81</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34.33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35.78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35.909999999999997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43.12</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43.85</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44.05</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52.6</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52.54</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61.62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61.64</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61.85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c r="A57" s="2"/>
      <c r="B57" s="26"/>
      <c r="C57" s="2"/>
      <c r="D57" s="2"/>
      <c r="E57" s="2"/>
      <c r="F57" s="2"/>
      <c r="G57" s="2"/>
      <c r="H57" s="2"/>
      <c r="I57" s="2"/>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7"/>
      <c r="DV57" s="2"/>
      <c r="DW57" s="2"/>
      <c r="DX57" s="2"/>
      <c r="DY57" s="2"/>
      <c r="DZ57" s="2"/>
      <c r="EA57" s="2"/>
      <c r="EB57" s="2"/>
      <c r="EC57" s="2"/>
      <c r="ED57" s="65"/>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7"/>
      <c r="IP57" s="2"/>
      <c r="IQ57" s="2"/>
      <c r="IR57" s="2"/>
      <c r="IS57" s="2"/>
      <c r="IT57" s="2"/>
      <c r="IU57" s="2"/>
      <c r="IV57" s="2"/>
      <c r="IW57" s="2"/>
      <c r="IX57" s="65"/>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7"/>
      <c r="NJ57" s="2"/>
      <c r="NK57" s="2"/>
      <c r="NL57" s="2"/>
      <c r="NM57" s="2"/>
      <c r="NN57" s="2"/>
      <c r="NO57" s="2"/>
      <c r="NP57" s="2"/>
      <c r="NQ57" s="2"/>
      <c r="NR57" s="65"/>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7"/>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106</v>
      </c>
      <c r="SN68" s="85"/>
      <c r="SO68" s="85"/>
      <c r="SP68" s="85"/>
      <c r="SQ68" s="85"/>
      <c r="SR68" s="85"/>
      <c r="SS68" s="85"/>
      <c r="ST68" s="85"/>
      <c r="SU68" s="85"/>
      <c r="SV68" s="85"/>
      <c r="SW68" s="85"/>
      <c r="SX68" s="85"/>
      <c r="SY68" s="85"/>
      <c r="SZ68" s="85"/>
      <c r="TA68" s="86"/>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54.13</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56.96</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48.21</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50.87</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50.87</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0</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0</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0</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0</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0</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52.45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53.92</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51.15</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52.15</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52.21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4.53</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3.4</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20.8</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29.43</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32.03</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0.71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0.19</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0.11</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0.11</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0.11</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c r="A82" s="2"/>
      <c r="B82" s="26"/>
      <c r="C82" s="2"/>
      <c r="D82" s="2"/>
      <c r="E82" s="2"/>
      <c r="F82" s="2"/>
      <c r="G82" s="2"/>
      <c r="H82" s="2"/>
      <c r="I82" s="2"/>
      <c r="J82" s="65"/>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7"/>
      <c r="FF82" s="2"/>
      <c r="FG82" s="2"/>
      <c r="FH82" s="2"/>
      <c r="FI82" s="2"/>
      <c r="FJ82" s="2"/>
      <c r="FK82" s="2"/>
      <c r="FL82" s="2"/>
      <c r="FM82" s="2"/>
      <c r="FN82" s="2"/>
      <c r="FO82" s="2"/>
      <c r="FP82" s="2"/>
      <c r="FQ82" s="2"/>
      <c r="FR82" s="2"/>
      <c r="FS82" s="2"/>
      <c r="FT82" s="2"/>
      <c r="FU82" s="2"/>
      <c r="FV82" s="65"/>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7"/>
      <c r="LR82" s="2"/>
      <c r="LS82" s="2"/>
      <c r="LT82" s="2"/>
      <c r="LU82" s="2"/>
      <c r="LV82" s="2"/>
      <c r="LW82" s="2"/>
      <c r="LX82" s="2"/>
      <c r="LY82" s="2"/>
      <c r="LZ82" s="2"/>
      <c r="MA82" s="2"/>
      <c r="MB82" s="2"/>
      <c r="MC82" s="2"/>
      <c r="MD82" s="2"/>
      <c r="ME82" s="2"/>
      <c r="MF82" s="2"/>
      <c r="MG82" s="2"/>
      <c r="MH82" s="65"/>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7"/>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9" t="str">
        <f>データ!AD6</f>
        <v>【118.92】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t="str">
        <f>データ!AO6</f>
        <v>【26.31】</v>
      </c>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t="str">
        <f>データ!AZ6</f>
        <v>【450.05】</v>
      </c>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t="str">
        <f>データ!BK6</f>
        <v>【246.04】</v>
      </c>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t="str">
        <f>データ!BV6</f>
        <v>【114.16】</v>
      </c>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t="str">
        <f>データ!CG6</f>
        <v>【18.71】</v>
      </c>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9"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9"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9"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9"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AgMXVYq1ZtNYZUA6uvd74Zxc6JBNgwbeK0hQq6AK3JRWAKtyOACk1/6nKiqqFfUOoFjKT86vZIb/d/S0wgzvSw==" saltValue="XkdDcxhKV/K9a0u4L1QAY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145.47</v>
      </c>
      <c r="U6" s="52">
        <f>U7</f>
        <v>157.02000000000001</v>
      </c>
      <c r="V6" s="52">
        <f>V7</f>
        <v>146.68</v>
      </c>
      <c r="W6" s="52">
        <f>W7</f>
        <v>134.02000000000001</v>
      </c>
      <c r="X6" s="52">
        <f t="shared" si="3"/>
        <v>138.19</v>
      </c>
      <c r="Y6" s="52">
        <f t="shared" si="3"/>
        <v>117.77</v>
      </c>
      <c r="Z6" s="52">
        <f t="shared" si="3"/>
        <v>118.03</v>
      </c>
      <c r="AA6" s="52">
        <f t="shared" si="3"/>
        <v>109.99</v>
      </c>
      <c r="AB6" s="52">
        <f t="shared" si="3"/>
        <v>109.1</v>
      </c>
      <c r="AC6" s="52">
        <f t="shared" si="3"/>
        <v>108.18</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83.56</v>
      </c>
      <c r="AM6" s="52">
        <f t="shared" si="3"/>
        <v>82.78</v>
      </c>
      <c r="AN6" s="52">
        <f t="shared" si="3"/>
        <v>79.27</v>
      </c>
      <c r="AO6" s="50" t="str">
        <f>IF(AO7="-","【-】","【"&amp;SUBSTITUTE(TEXT(AO7,"#,##0.00"),"-","△")&amp;"】")</f>
        <v>【26.31】</v>
      </c>
      <c r="AP6" s="52">
        <f t="shared" si="3"/>
        <v>4134.76</v>
      </c>
      <c r="AQ6" s="52">
        <f>AQ7</f>
        <v>7936.3</v>
      </c>
      <c r="AR6" s="52">
        <f>AR7</f>
        <v>2376.8200000000002</v>
      </c>
      <c r="AS6" s="52">
        <f>AS7</f>
        <v>2085.12</v>
      </c>
      <c r="AT6" s="52">
        <f t="shared" si="3"/>
        <v>24915.8</v>
      </c>
      <c r="AU6" s="52">
        <f t="shared" si="3"/>
        <v>797.95</v>
      </c>
      <c r="AV6" s="52">
        <f t="shared" si="3"/>
        <v>742.59</v>
      </c>
      <c r="AW6" s="52">
        <f t="shared" si="3"/>
        <v>688.41</v>
      </c>
      <c r="AX6" s="52">
        <f t="shared" si="3"/>
        <v>649.91999999999996</v>
      </c>
      <c r="AY6" s="52">
        <f t="shared" si="3"/>
        <v>680.22</v>
      </c>
      <c r="AZ6" s="50" t="str">
        <f>IF(AZ7="-","【-】","【"&amp;SUBSTITUTE(TEXT(AZ7,"#,##0.00"),"-","△")&amp;"】")</f>
        <v>【450.05】</v>
      </c>
      <c r="BA6" s="52">
        <f t="shared" si="3"/>
        <v>0.26</v>
      </c>
      <c r="BB6" s="52">
        <f>BB7</f>
        <v>0</v>
      </c>
      <c r="BC6" s="52">
        <f>BC7</f>
        <v>0</v>
      </c>
      <c r="BD6" s="52">
        <f>BD7</f>
        <v>0</v>
      </c>
      <c r="BE6" s="52">
        <f t="shared" si="3"/>
        <v>0</v>
      </c>
      <c r="BF6" s="52">
        <f t="shared" si="3"/>
        <v>446.61</v>
      </c>
      <c r="BG6" s="52">
        <f t="shared" si="3"/>
        <v>430.97</v>
      </c>
      <c r="BH6" s="52">
        <f t="shared" si="3"/>
        <v>505.25</v>
      </c>
      <c r="BI6" s="52">
        <f t="shared" si="3"/>
        <v>531.53</v>
      </c>
      <c r="BJ6" s="52">
        <f t="shared" si="3"/>
        <v>504.73</v>
      </c>
      <c r="BK6" s="50" t="str">
        <f>IF(BK7="-","【-】","【"&amp;SUBSTITUTE(TEXT(BK7,"#,##0.00"),"-","△")&amp;"】")</f>
        <v>【246.04】</v>
      </c>
      <c r="BL6" s="52">
        <f t="shared" si="3"/>
        <v>149.91</v>
      </c>
      <c r="BM6" s="52">
        <f>BM7</f>
        <v>163.37</v>
      </c>
      <c r="BN6" s="52">
        <f>BN7</f>
        <v>151.63</v>
      </c>
      <c r="BO6" s="52">
        <f>BO7</f>
        <v>137.15</v>
      </c>
      <c r="BP6" s="52">
        <f t="shared" si="3"/>
        <v>141.79</v>
      </c>
      <c r="BQ6" s="52">
        <f t="shared" si="3"/>
        <v>91.03</v>
      </c>
      <c r="BR6" s="52">
        <f t="shared" si="3"/>
        <v>100.16</v>
      </c>
      <c r="BS6" s="52">
        <f t="shared" si="3"/>
        <v>93.58</v>
      </c>
      <c r="BT6" s="52">
        <f t="shared" si="3"/>
        <v>93.31</v>
      </c>
      <c r="BU6" s="52">
        <f t="shared" si="3"/>
        <v>92.2</v>
      </c>
      <c r="BV6" s="50" t="str">
        <f>IF(BV7="-","【-】","【"&amp;SUBSTITUTE(TEXT(BV7,"#,##0.00"),"-","△")&amp;"】")</f>
        <v>【114.16】</v>
      </c>
      <c r="BW6" s="52">
        <f t="shared" si="3"/>
        <v>40.19</v>
      </c>
      <c r="BX6" s="52">
        <f>BX7</f>
        <v>38.33</v>
      </c>
      <c r="BY6" s="52">
        <f>BY7</f>
        <v>42.66</v>
      </c>
      <c r="BZ6" s="52">
        <f>BZ7</f>
        <v>44.67</v>
      </c>
      <c r="CA6" s="52">
        <f t="shared" si="3"/>
        <v>44.23</v>
      </c>
      <c r="CB6" s="52">
        <f t="shared" si="3"/>
        <v>45.86</v>
      </c>
      <c r="CC6" s="52">
        <f t="shared" si="3"/>
        <v>42.5</v>
      </c>
      <c r="CD6" s="52">
        <f t="shared" si="3"/>
        <v>33.79</v>
      </c>
      <c r="CE6" s="52">
        <f t="shared" si="3"/>
        <v>33.81</v>
      </c>
      <c r="CF6" s="52">
        <f t="shared" ref="CF6" si="4">CF7</f>
        <v>34.33</v>
      </c>
      <c r="CG6" s="50" t="str">
        <f>IF(CG7="-","【-】","【"&amp;SUBSTITUTE(TEXT(CG7,"#,##0.00"),"-","△")&amp;"】")</f>
        <v>【18.71】</v>
      </c>
      <c r="CH6" s="52">
        <f t="shared" ref="CH6:CQ6" si="5">CH7</f>
        <v>77.099999999999994</v>
      </c>
      <c r="CI6" s="52">
        <f>CI7</f>
        <v>78.14</v>
      </c>
      <c r="CJ6" s="52">
        <f>CJ7</f>
        <v>72.290000000000006</v>
      </c>
      <c r="CK6" s="52">
        <f>CK7</f>
        <v>76.489999999999995</v>
      </c>
      <c r="CL6" s="52">
        <f t="shared" si="5"/>
        <v>77.540000000000006</v>
      </c>
      <c r="CM6" s="52">
        <f t="shared" si="5"/>
        <v>35.78</v>
      </c>
      <c r="CN6" s="52">
        <f t="shared" si="5"/>
        <v>35.909999999999997</v>
      </c>
      <c r="CO6" s="52">
        <f t="shared" si="5"/>
        <v>43.12</v>
      </c>
      <c r="CP6" s="52">
        <f t="shared" si="5"/>
        <v>43.85</v>
      </c>
      <c r="CQ6" s="52">
        <f t="shared" si="5"/>
        <v>44.05</v>
      </c>
      <c r="CR6" s="50" t="str">
        <f>IF(CR7="-","【-】","【"&amp;SUBSTITUTE(TEXT(CR7,"#,##0.00"),"-","△")&amp;"】")</f>
        <v>【55.52】</v>
      </c>
      <c r="CS6" s="52">
        <f t="shared" ref="CS6:DB6" si="6">CS7</f>
        <v>84.51</v>
      </c>
      <c r="CT6" s="52">
        <f>CT7</f>
        <v>84.51</v>
      </c>
      <c r="CU6" s="52">
        <f>CU7</f>
        <v>73.58</v>
      </c>
      <c r="CV6" s="52">
        <f>CV7</f>
        <v>81.510000000000005</v>
      </c>
      <c r="CW6" s="52">
        <f t="shared" si="6"/>
        <v>81.510000000000005</v>
      </c>
      <c r="CX6" s="52">
        <f t="shared" si="6"/>
        <v>52.6</v>
      </c>
      <c r="CY6" s="52">
        <f t="shared" si="6"/>
        <v>52.54</v>
      </c>
      <c r="CZ6" s="52">
        <f t="shared" si="6"/>
        <v>61.62</v>
      </c>
      <c r="DA6" s="52">
        <f t="shared" si="6"/>
        <v>61.64</v>
      </c>
      <c r="DB6" s="52">
        <f t="shared" si="6"/>
        <v>61.85</v>
      </c>
      <c r="DC6" s="50" t="str">
        <f>IF(DC7="-","【-】","【"&amp;SUBSTITUTE(TEXT(DC7,"#,##0.00"),"-","△")&amp;"】")</f>
        <v>【77.10】</v>
      </c>
      <c r="DD6" s="52">
        <f t="shared" ref="DD6:DM6" si="7">DD7</f>
        <v>54.13</v>
      </c>
      <c r="DE6" s="52">
        <f>DE7</f>
        <v>56.96</v>
      </c>
      <c r="DF6" s="52">
        <f>DF7</f>
        <v>48.21</v>
      </c>
      <c r="DG6" s="52">
        <f>DG7</f>
        <v>50.87</v>
      </c>
      <c r="DH6" s="52">
        <f t="shared" si="7"/>
        <v>50.87</v>
      </c>
      <c r="DI6" s="52">
        <f t="shared" si="7"/>
        <v>52.45</v>
      </c>
      <c r="DJ6" s="52">
        <f t="shared" si="7"/>
        <v>53.92</v>
      </c>
      <c r="DK6" s="52">
        <f t="shared" si="7"/>
        <v>51.15</v>
      </c>
      <c r="DL6" s="52">
        <f t="shared" si="7"/>
        <v>52.15</v>
      </c>
      <c r="DM6" s="52">
        <f t="shared" si="7"/>
        <v>52.21</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20.8</v>
      </c>
      <c r="DW6" s="52">
        <f t="shared" si="8"/>
        <v>29.43</v>
      </c>
      <c r="DX6" s="52">
        <f t="shared" si="8"/>
        <v>32.03</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0.11</v>
      </c>
      <c r="EH6" s="52">
        <f t="shared" si="9"/>
        <v>0.11</v>
      </c>
      <c r="EI6" s="52">
        <f t="shared" si="9"/>
        <v>0.11</v>
      </c>
      <c r="EJ6" s="50" t="str">
        <f>IF(EJ7="-","【-】","【"&amp;SUBSTITUTE(TEXT(EJ7,"#,##0.00"),"-","△")&amp;"】")</f>
        <v>【0.16】</v>
      </c>
    </row>
    <row r="7" spans="1:140" s="53" customFormat="1">
      <c r="A7"/>
      <c r="B7" s="54" t="s">
        <v>87</v>
      </c>
      <c r="C7" s="54" t="s">
        <v>88</v>
      </c>
      <c r="D7" s="54" t="s">
        <v>89</v>
      </c>
      <c r="E7" s="54" t="s">
        <v>90</v>
      </c>
      <c r="F7" s="54" t="s">
        <v>91</v>
      </c>
      <c r="G7" s="54" t="s">
        <v>92</v>
      </c>
      <c r="H7" s="54" t="s">
        <v>93</v>
      </c>
      <c r="I7" s="54" t="s">
        <v>94</v>
      </c>
      <c r="J7" s="54" t="s">
        <v>95</v>
      </c>
      <c r="K7" s="55">
        <v>10600</v>
      </c>
      <c r="L7" s="54" t="s">
        <v>96</v>
      </c>
      <c r="M7" s="55">
        <v>1</v>
      </c>
      <c r="N7" s="55">
        <v>8219</v>
      </c>
      <c r="O7" s="56" t="s">
        <v>97</v>
      </c>
      <c r="P7" s="56">
        <v>99.6</v>
      </c>
      <c r="Q7" s="55">
        <v>12</v>
      </c>
      <c r="R7" s="55">
        <v>8640</v>
      </c>
      <c r="S7" s="54" t="s">
        <v>98</v>
      </c>
      <c r="T7" s="57">
        <v>145.47</v>
      </c>
      <c r="U7" s="57">
        <v>157.02000000000001</v>
      </c>
      <c r="V7" s="57">
        <v>146.68</v>
      </c>
      <c r="W7" s="57">
        <v>134.02000000000001</v>
      </c>
      <c r="X7" s="57">
        <v>138.19</v>
      </c>
      <c r="Y7" s="57">
        <v>117.77</v>
      </c>
      <c r="Z7" s="57">
        <v>118.03</v>
      </c>
      <c r="AA7" s="57">
        <v>109.99</v>
      </c>
      <c r="AB7" s="57">
        <v>109.1</v>
      </c>
      <c r="AC7" s="58">
        <v>108.18</v>
      </c>
      <c r="AD7" s="57">
        <v>118.92</v>
      </c>
      <c r="AE7" s="57">
        <v>0</v>
      </c>
      <c r="AF7" s="57">
        <v>0</v>
      </c>
      <c r="AG7" s="57">
        <v>0</v>
      </c>
      <c r="AH7" s="57">
        <v>0</v>
      </c>
      <c r="AI7" s="57">
        <v>0</v>
      </c>
      <c r="AJ7" s="57">
        <v>102.41</v>
      </c>
      <c r="AK7" s="57">
        <v>101.87</v>
      </c>
      <c r="AL7" s="57">
        <v>83.56</v>
      </c>
      <c r="AM7" s="57">
        <v>82.78</v>
      </c>
      <c r="AN7" s="57">
        <v>79.27</v>
      </c>
      <c r="AO7" s="57">
        <v>26.31</v>
      </c>
      <c r="AP7" s="57">
        <v>4134.76</v>
      </c>
      <c r="AQ7" s="57">
        <v>7936.3</v>
      </c>
      <c r="AR7" s="57">
        <v>2376.8200000000002</v>
      </c>
      <c r="AS7" s="57">
        <v>2085.12</v>
      </c>
      <c r="AT7" s="57">
        <v>24915.8</v>
      </c>
      <c r="AU7" s="57">
        <v>797.95</v>
      </c>
      <c r="AV7" s="57">
        <v>742.59</v>
      </c>
      <c r="AW7" s="57">
        <v>688.41</v>
      </c>
      <c r="AX7" s="57">
        <v>649.91999999999996</v>
      </c>
      <c r="AY7" s="57">
        <v>680.22</v>
      </c>
      <c r="AZ7" s="57">
        <v>450.05</v>
      </c>
      <c r="BA7" s="57">
        <v>0.26</v>
      </c>
      <c r="BB7" s="57">
        <v>0</v>
      </c>
      <c r="BC7" s="57">
        <v>0</v>
      </c>
      <c r="BD7" s="57">
        <v>0</v>
      </c>
      <c r="BE7" s="57">
        <v>0</v>
      </c>
      <c r="BF7" s="57">
        <v>446.61</v>
      </c>
      <c r="BG7" s="57">
        <v>430.97</v>
      </c>
      <c r="BH7" s="57">
        <v>505.25</v>
      </c>
      <c r="BI7" s="57">
        <v>531.53</v>
      </c>
      <c r="BJ7" s="57">
        <v>504.73</v>
      </c>
      <c r="BK7" s="57">
        <v>246.04</v>
      </c>
      <c r="BL7" s="57">
        <v>149.91</v>
      </c>
      <c r="BM7" s="57">
        <v>163.37</v>
      </c>
      <c r="BN7" s="57">
        <v>151.63</v>
      </c>
      <c r="BO7" s="57">
        <v>137.15</v>
      </c>
      <c r="BP7" s="57">
        <v>141.79</v>
      </c>
      <c r="BQ7" s="57">
        <v>91.03</v>
      </c>
      <c r="BR7" s="57">
        <v>100.16</v>
      </c>
      <c r="BS7" s="57">
        <v>93.58</v>
      </c>
      <c r="BT7" s="57">
        <v>93.31</v>
      </c>
      <c r="BU7" s="57">
        <v>92.2</v>
      </c>
      <c r="BV7" s="57">
        <v>114.16</v>
      </c>
      <c r="BW7" s="57">
        <v>40.19</v>
      </c>
      <c r="BX7" s="57">
        <v>38.33</v>
      </c>
      <c r="BY7" s="57">
        <v>42.66</v>
      </c>
      <c r="BZ7" s="57">
        <v>44.67</v>
      </c>
      <c r="CA7" s="57">
        <v>44.23</v>
      </c>
      <c r="CB7" s="57">
        <v>45.86</v>
      </c>
      <c r="CC7" s="57">
        <v>42.5</v>
      </c>
      <c r="CD7" s="57">
        <v>33.79</v>
      </c>
      <c r="CE7" s="57">
        <v>33.81</v>
      </c>
      <c r="CF7" s="57">
        <v>34.33</v>
      </c>
      <c r="CG7" s="57">
        <v>18.71</v>
      </c>
      <c r="CH7" s="57">
        <v>77.099999999999994</v>
      </c>
      <c r="CI7" s="57">
        <v>78.14</v>
      </c>
      <c r="CJ7" s="57">
        <v>72.290000000000006</v>
      </c>
      <c r="CK7" s="57">
        <v>76.489999999999995</v>
      </c>
      <c r="CL7" s="57">
        <v>77.540000000000006</v>
      </c>
      <c r="CM7" s="57">
        <v>35.78</v>
      </c>
      <c r="CN7" s="57">
        <v>35.909999999999997</v>
      </c>
      <c r="CO7" s="57">
        <v>43.12</v>
      </c>
      <c r="CP7" s="57">
        <v>43.85</v>
      </c>
      <c r="CQ7" s="57">
        <v>44.05</v>
      </c>
      <c r="CR7" s="57">
        <v>55.52</v>
      </c>
      <c r="CS7" s="57">
        <v>84.51</v>
      </c>
      <c r="CT7" s="57">
        <v>84.51</v>
      </c>
      <c r="CU7" s="57">
        <v>73.58</v>
      </c>
      <c r="CV7" s="57">
        <v>81.510000000000005</v>
      </c>
      <c r="CW7" s="57">
        <v>81.510000000000005</v>
      </c>
      <c r="CX7" s="57">
        <v>52.6</v>
      </c>
      <c r="CY7" s="57">
        <v>52.54</v>
      </c>
      <c r="CZ7" s="57">
        <v>61.62</v>
      </c>
      <c r="DA7" s="57">
        <v>61.64</v>
      </c>
      <c r="DB7" s="57">
        <v>61.85</v>
      </c>
      <c r="DC7" s="57">
        <v>77.099999999999994</v>
      </c>
      <c r="DD7" s="57">
        <v>54.13</v>
      </c>
      <c r="DE7" s="57">
        <v>56.96</v>
      </c>
      <c r="DF7" s="57">
        <v>48.21</v>
      </c>
      <c r="DG7" s="57">
        <v>50.87</v>
      </c>
      <c r="DH7" s="57">
        <v>50.87</v>
      </c>
      <c r="DI7" s="57">
        <v>52.45</v>
      </c>
      <c r="DJ7" s="57">
        <v>53.92</v>
      </c>
      <c r="DK7" s="57">
        <v>51.15</v>
      </c>
      <c r="DL7" s="57">
        <v>52.15</v>
      </c>
      <c r="DM7" s="57">
        <v>52.21</v>
      </c>
      <c r="DN7" s="57">
        <v>58.53</v>
      </c>
      <c r="DO7" s="57">
        <v>0</v>
      </c>
      <c r="DP7" s="57">
        <v>0</v>
      </c>
      <c r="DQ7" s="57">
        <v>0</v>
      </c>
      <c r="DR7" s="57">
        <v>0</v>
      </c>
      <c r="DS7" s="57">
        <v>0</v>
      </c>
      <c r="DT7" s="57">
        <v>4.53</v>
      </c>
      <c r="DU7" s="57">
        <v>3.4</v>
      </c>
      <c r="DV7" s="57">
        <v>20.8</v>
      </c>
      <c r="DW7" s="57">
        <v>29.43</v>
      </c>
      <c r="DX7" s="57">
        <v>32.03</v>
      </c>
      <c r="DY7" s="57">
        <v>45.47</v>
      </c>
      <c r="DZ7" s="57">
        <v>0</v>
      </c>
      <c r="EA7" s="57">
        <v>0</v>
      </c>
      <c r="EB7" s="57">
        <v>0</v>
      </c>
      <c r="EC7" s="57">
        <v>0</v>
      </c>
      <c r="ED7" s="57">
        <v>0</v>
      </c>
      <c r="EE7" s="57">
        <v>0.71</v>
      </c>
      <c r="EF7" s="57">
        <v>0.19</v>
      </c>
      <c r="EG7" s="57">
        <v>0.11</v>
      </c>
      <c r="EH7" s="57">
        <v>0.11</v>
      </c>
      <c r="EI7" s="57">
        <v>0.11</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145.47</v>
      </c>
      <c r="V11" s="64">
        <f>IF(U6="-",NA(),U6)</f>
        <v>157.02000000000001</v>
      </c>
      <c r="W11" s="64">
        <f>IF(V6="-",NA(),V6)</f>
        <v>146.68</v>
      </c>
      <c r="X11" s="64">
        <f>IF(W6="-",NA(),W6)</f>
        <v>134.02000000000001</v>
      </c>
      <c r="Y11" s="64">
        <f>IF(X6="-",NA(),X6)</f>
        <v>138.19</v>
      </c>
      <c r="AE11" s="63" t="s">
        <v>23</v>
      </c>
      <c r="AF11" s="64">
        <f>IF(AE6="-",NA(),AE6)</f>
        <v>0</v>
      </c>
      <c r="AG11" s="64">
        <f>IF(AF6="-",NA(),AF6)</f>
        <v>0</v>
      </c>
      <c r="AH11" s="64">
        <f>IF(AG6="-",NA(),AG6)</f>
        <v>0</v>
      </c>
      <c r="AI11" s="64">
        <f>IF(AH6="-",NA(),AH6)</f>
        <v>0</v>
      </c>
      <c r="AJ11" s="64">
        <f>IF(AI6="-",NA(),AI6)</f>
        <v>0</v>
      </c>
      <c r="AP11" s="63" t="s">
        <v>23</v>
      </c>
      <c r="AQ11" s="64">
        <f>IF(AP6="-",NA(),AP6)</f>
        <v>4134.76</v>
      </c>
      <c r="AR11" s="64">
        <f>IF(AQ6="-",NA(),AQ6)</f>
        <v>7936.3</v>
      </c>
      <c r="AS11" s="64">
        <f>IF(AR6="-",NA(),AR6)</f>
        <v>2376.8200000000002</v>
      </c>
      <c r="AT11" s="64">
        <f>IF(AS6="-",NA(),AS6)</f>
        <v>2085.12</v>
      </c>
      <c r="AU11" s="64">
        <f>IF(AT6="-",NA(),AT6)</f>
        <v>24915.8</v>
      </c>
      <c r="BA11" s="63" t="s">
        <v>23</v>
      </c>
      <c r="BB11" s="64">
        <f>IF(BA6="-",NA(),BA6)</f>
        <v>0.26</v>
      </c>
      <c r="BC11" s="64">
        <f>IF(BB6="-",NA(),BB6)</f>
        <v>0</v>
      </c>
      <c r="BD11" s="64">
        <f>IF(BC6="-",NA(),BC6)</f>
        <v>0</v>
      </c>
      <c r="BE11" s="64">
        <f>IF(BD6="-",NA(),BD6)</f>
        <v>0</v>
      </c>
      <c r="BF11" s="64">
        <f>IF(BE6="-",NA(),BE6)</f>
        <v>0</v>
      </c>
      <c r="BL11" s="63" t="s">
        <v>23</v>
      </c>
      <c r="BM11" s="64">
        <f>IF(BL6="-",NA(),BL6)</f>
        <v>149.91</v>
      </c>
      <c r="BN11" s="64">
        <f>IF(BM6="-",NA(),BM6)</f>
        <v>163.37</v>
      </c>
      <c r="BO11" s="64">
        <f>IF(BN6="-",NA(),BN6)</f>
        <v>151.63</v>
      </c>
      <c r="BP11" s="64">
        <f>IF(BO6="-",NA(),BO6)</f>
        <v>137.15</v>
      </c>
      <c r="BQ11" s="64">
        <f>IF(BP6="-",NA(),BP6)</f>
        <v>141.79</v>
      </c>
      <c r="BW11" s="63" t="s">
        <v>23</v>
      </c>
      <c r="BX11" s="64">
        <f>IF(BW6="-",NA(),BW6)</f>
        <v>40.19</v>
      </c>
      <c r="BY11" s="64">
        <f>IF(BX6="-",NA(),BX6)</f>
        <v>38.33</v>
      </c>
      <c r="BZ11" s="64">
        <f>IF(BY6="-",NA(),BY6)</f>
        <v>42.66</v>
      </c>
      <c r="CA11" s="64">
        <f>IF(BZ6="-",NA(),BZ6)</f>
        <v>44.67</v>
      </c>
      <c r="CB11" s="64">
        <f>IF(CA6="-",NA(),CA6)</f>
        <v>44.23</v>
      </c>
      <c r="CH11" s="63" t="s">
        <v>23</v>
      </c>
      <c r="CI11" s="64">
        <f>IF(CH6="-",NA(),CH6)</f>
        <v>77.099999999999994</v>
      </c>
      <c r="CJ11" s="64">
        <f>IF(CI6="-",NA(),CI6)</f>
        <v>78.14</v>
      </c>
      <c r="CK11" s="64">
        <f>IF(CJ6="-",NA(),CJ6)</f>
        <v>72.290000000000006</v>
      </c>
      <c r="CL11" s="64">
        <f>IF(CK6="-",NA(),CK6)</f>
        <v>76.489999999999995</v>
      </c>
      <c r="CM11" s="64">
        <f>IF(CL6="-",NA(),CL6)</f>
        <v>77.540000000000006</v>
      </c>
      <c r="CS11" s="63" t="s">
        <v>23</v>
      </c>
      <c r="CT11" s="64">
        <f>IF(CS6="-",NA(),CS6)</f>
        <v>84.51</v>
      </c>
      <c r="CU11" s="64">
        <f>IF(CT6="-",NA(),CT6)</f>
        <v>84.51</v>
      </c>
      <c r="CV11" s="64">
        <f>IF(CU6="-",NA(),CU6)</f>
        <v>73.58</v>
      </c>
      <c r="CW11" s="64">
        <f>IF(CV6="-",NA(),CV6)</f>
        <v>81.510000000000005</v>
      </c>
      <c r="CX11" s="64">
        <f>IF(CW6="-",NA(),CW6)</f>
        <v>81.510000000000005</v>
      </c>
      <c r="DD11" s="63" t="s">
        <v>23</v>
      </c>
      <c r="DE11" s="64">
        <f>IF(DD6="-",NA(),DD6)</f>
        <v>54.13</v>
      </c>
      <c r="DF11" s="64">
        <f>IF(DE6="-",NA(),DE6)</f>
        <v>56.96</v>
      </c>
      <c r="DG11" s="64">
        <f>IF(DF6="-",NA(),DF6)</f>
        <v>48.21</v>
      </c>
      <c r="DH11" s="64">
        <f>IF(DG6="-",NA(),DG6)</f>
        <v>50.87</v>
      </c>
      <c r="DI11" s="64">
        <f>IF(DH6="-",NA(),DH6)</f>
        <v>50.87</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c r="T12" s="63" t="s">
        <v>24</v>
      </c>
      <c r="U12" s="64">
        <f>IF(Y6="-",NA(),Y6)</f>
        <v>117.77</v>
      </c>
      <c r="V12" s="64">
        <f>IF(Z6="-",NA(),Z6)</f>
        <v>118.03</v>
      </c>
      <c r="W12" s="64">
        <f>IF(AA6="-",NA(),AA6)</f>
        <v>109.99</v>
      </c>
      <c r="X12" s="64">
        <f>IF(AB6="-",NA(),AB6)</f>
        <v>109.1</v>
      </c>
      <c r="Y12" s="64">
        <f>IF(AC6="-",NA(),AC6)</f>
        <v>108.18</v>
      </c>
      <c r="AE12" s="63" t="s">
        <v>24</v>
      </c>
      <c r="AF12" s="64">
        <f>IF(AJ6="-",NA(),AJ6)</f>
        <v>102.41</v>
      </c>
      <c r="AG12" s="64">
        <f t="shared" ref="AG12:AJ12" si="10">IF(AK6="-",NA(),AK6)</f>
        <v>101.87</v>
      </c>
      <c r="AH12" s="64">
        <f t="shared" si="10"/>
        <v>83.56</v>
      </c>
      <c r="AI12" s="64">
        <f t="shared" si="10"/>
        <v>82.78</v>
      </c>
      <c r="AJ12" s="64">
        <f t="shared" si="10"/>
        <v>79.27</v>
      </c>
      <c r="AP12" s="63" t="s">
        <v>24</v>
      </c>
      <c r="AQ12" s="64">
        <f>IF(AU6="-",NA(),AU6)</f>
        <v>797.95</v>
      </c>
      <c r="AR12" s="64">
        <f t="shared" ref="AR12:AU12" si="11">IF(AV6="-",NA(),AV6)</f>
        <v>742.59</v>
      </c>
      <c r="AS12" s="64">
        <f t="shared" si="11"/>
        <v>688.41</v>
      </c>
      <c r="AT12" s="64">
        <f t="shared" si="11"/>
        <v>649.91999999999996</v>
      </c>
      <c r="AU12" s="64">
        <f t="shared" si="11"/>
        <v>680.22</v>
      </c>
      <c r="BA12" s="63" t="s">
        <v>24</v>
      </c>
      <c r="BB12" s="64">
        <f>IF(BF6="-",NA(),BF6)</f>
        <v>446.61</v>
      </c>
      <c r="BC12" s="64">
        <f t="shared" ref="BC12:BF12" si="12">IF(BG6="-",NA(),BG6)</f>
        <v>430.97</v>
      </c>
      <c r="BD12" s="64">
        <f t="shared" si="12"/>
        <v>505.25</v>
      </c>
      <c r="BE12" s="64">
        <f t="shared" si="12"/>
        <v>531.53</v>
      </c>
      <c r="BF12" s="64">
        <f t="shared" si="12"/>
        <v>504.73</v>
      </c>
      <c r="BL12" s="63" t="s">
        <v>24</v>
      </c>
      <c r="BM12" s="64">
        <f>IF(BQ6="-",NA(),BQ6)</f>
        <v>91.03</v>
      </c>
      <c r="BN12" s="64">
        <f t="shared" ref="BN12:BQ12" si="13">IF(BR6="-",NA(),BR6)</f>
        <v>100.16</v>
      </c>
      <c r="BO12" s="64">
        <f t="shared" si="13"/>
        <v>93.58</v>
      </c>
      <c r="BP12" s="64">
        <f t="shared" si="13"/>
        <v>93.31</v>
      </c>
      <c r="BQ12" s="64">
        <f t="shared" si="13"/>
        <v>92.2</v>
      </c>
      <c r="BW12" s="63" t="s">
        <v>24</v>
      </c>
      <c r="BX12" s="64">
        <f>IF(CB6="-",NA(),CB6)</f>
        <v>45.86</v>
      </c>
      <c r="BY12" s="64">
        <f t="shared" ref="BY12:CB12" si="14">IF(CC6="-",NA(),CC6)</f>
        <v>42.5</v>
      </c>
      <c r="BZ12" s="64">
        <f t="shared" si="14"/>
        <v>33.79</v>
      </c>
      <c r="CA12" s="64">
        <f t="shared" si="14"/>
        <v>33.81</v>
      </c>
      <c r="CB12" s="64">
        <f t="shared" si="14"/>
        <v>34.33</v>
      </c>
      <c r="CH12" s="63" t="s">
        <v>24</v>
      </c>
      <c r="CI12" s="64">
        <f>IF(CM6="-",NA(),CM6)</f>
        <v>35.78</v>
      </c>
      <c r="CJ12" s="64">
        <f t="shared" ref="CJ12:CM12" si="15">IF(CN6="-",NA(),CN6)</f>
        <v>35.909999999999997</v>
      </c>
      <c r="CK12" s="64">
        <f t="shared" si="15"/>
        <v>43.12</v>
      </c>
      <c r="CL12" s="64">
        <f t="shared" si="15"/>
        <v>43.85</v>
      </c>
      <c r="CM12" s="64">
        <f t="shared" si="15"/>
        <v>44.05</v>
      </c>
      <c r="CS12" s="63" t="s">
        <v>24</v>
      </c>
      <c r="CT12" s="64">
        <f>IF(CX6="-",NA(),CX6)</f>
        <v>52.6</v>
      </c>
      <c r="CU12" s="64">
        <f t="shared" ref="CU12:CX12" si="16">IF(CY6="-",NA(),CY6)</f>
        <v>52.54</v>
      </c>
      <c r="CV12" s="64">
        <f t="shared" si="16"/>
        <v>61.62</v>
      </c>
      <c r="CW12" s="64">
        <f t="shared" si="16"/>
        <v>61.64</v>
      </c>
      <c r="CX12" s="64">
        <f t="shared" si="16"/>
        <v>61.85</v>
      </c>
      <c r="DD12" s="63" t="s">
        <v>24</v>
      </c>
      <c r="DE12" s="64">
        <f>IF(DI6="-",NA(),DI6)</f>
        <v>52.45</v>
      </c>
      <c r="DF12" s="64">
        <f t="shared" ref="DF12:DI12" si="17">IF(DJ6="-",NA(),DJ6)</f>
        <v>53.92</v>
      </c>
      <c r="DG12" s="64">
        <f t="shared" si="17"/>
        <v>51.15</v>
      </c>
      <c r="DH12" s="64">
        <f t="shared" si="17"/>
        <v>52.15</v>
      </c>
      <c r="DI12" s="64">
        <f t="shared" si="17"/>
        <v>52.21</v>
      </c>
      <c r="DO12" s="63" t="s">
        <v>24</v>
      </c>
      <c r="DP12" s="64">
        <f>IF(DT6="-",NA(),DT6)</f>
        <v>4.53</v>
      </c>
      <c r="DQ12" s="64">
        <f t="shared" ref="DQ12:DT12" si="18">IF(DU6="-",NA(),DU6)</f>
        <v>3.4</v>
      </c>
      <c r="DR12" s="64">
        <f t="shared" si="18"/>
        <v>20.8</v>
      </c>
      <c r="DS12" s="64">
        <f t="shared" si="18"/>
        <v>29.43</v>
      </c>
      <c r="DT12" s="64">
        <f t="shared" si="18"/>
        <v>32.03</v>
      </c>
      <c r="DZ12" s="63" t="s">
        <v>24</v>
      </c>
      <c r="EA12" s="64">
        <f>IF(EE6="-",NA(),EE6)</f>
        <v>0.71</v>
      </c>
      <c r="EB12" s="64">
        <f t="shared" ref="EB12:EE12" si="19">IF(EF6="-",NA(),EF6)</f>
        <v>0.19</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2020-01-30T07:20:35Z</cp:lastPrinted>
  <dcterms:created xsi:type="dcterms:W3CDTF">2019-12-05T07:45:44Z</dcterms:created>
  <dcterms:modified xsi:type="dcterms:W3CDTF">2020-01-30T07:20:38Z</dcterms:modified>
  <cp:category/>
</cp:coreProperties>
</file>