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経営比較分析表】2018_064262_47_1718\"/>
    </mc:Choice>
  </mc:AlternateContent>
  <workbookProtection workbookAlgorithmName="SHA-512" workbookHashValue="2ArQdWeG9Sxe53jXL3p5T3uaxTn8p56UrFapb6OYnOKskHKBudMD7dH82BtsbSrrnKr00cPaVOhev6Yinhf14w==" workbookSaltValue="4D3Ur8x4okssEwdEIqpYlg==" workbookSpinCount="100000" lockStructure="1"/>
  <bookViews>
    <workbookView xWindow="0" yWindow="0" windowWidth="20490" windowHeight="68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<sst xmlns="http://schemas.openxmlformats.org/spreadsheetml/2006/main" count="233" uniqueCount="114">
  <si>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</si>
  <si>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</si>
  <si>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</si>
  <si>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</si>
  <si>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</si>
  <si>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</si>
  <si>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</si>
  <si>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</si>
  <si>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</si>
  <si>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</si>
  <si>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</si>
  <si>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</si>
  <si>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</si>
  <si>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</si>
  <si>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</si>
  <si>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</si>
  <si>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</si>
  <si>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</si>
  <si>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</si>
  <si>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</si>
  <si>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</si>
  <si>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</si>
  <si>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</si>
  <si>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</si>
  <si>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</si>
  <si>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</si>
  <si>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</si>
  <si>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</si>
  <si>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</si>
  <si>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</si>
  <si>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</si>
  <si>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</si>
  <si>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</si>
  <si>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</si>
  <si>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</si>
  <si>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</si>
  <si>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</si>
  <si>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</si>
  <si>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</si>
  <si>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</si>
  <si>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</si>
  <si>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</si>
  <si>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</si>
  <si>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</si>
  <si>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</si>
  <si>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</si>
  <si>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</si>
  <si>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</si>
  <si>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</si>
  <si>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</si>
  <si>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</si>
  <si>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</si>
  <si>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</si>
  <si>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</si>
  <si>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</si>
  <si>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</si>
  <si>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</si>
  <si>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</si>
  <si>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</si>
  <si>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</si>
  <si>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</si>
  <si>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</si>
  <si>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</si>
  <si>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</si>
  <si>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</si>
  <si>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</si>
  <si>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</si>
  <si>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</si>
  <si>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</si>
  <si>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</si>
  <si>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</si>
  <si>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</si>
  <si>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</si>
  <si>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</si>
  <si>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</si>
  <si>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</si>
  <si>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</si>
  <si>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</si>
  <si>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</si>
  <si>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</si>
  <si>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</si>
  <si>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</si>
  <si>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</si>
  <si>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</si>
  <si>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</si>
  <si>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</si>
  <si>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</si>
  <si>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</si>
  <si>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</si>
  <si>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</si>
  <si>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</si>
  <si>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</si>
  <si>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</si>
  <si>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</si>
  <si>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</si>
  <si>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</si>
  <si>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</si>
  <si>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</si>
  <si>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</si>
  <si>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</si>
  <si>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</si>
  <si>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</si>
  <si>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</si>
  <si>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</si>
  <si>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</si>
  <si>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</si>
  <si>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</si>
  <si>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</si>
  <si>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</si>
  <si>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</si>
  <si>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</si>
  <si>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①は、本事業が公営企業法非適用のため、該当数値はありません。
　②管渠老朽化率は、法定耐用年数を超えた管渠がないため、該当数値はありません。
　③管渠改善率は、平成２９年度末時点で汚水管渠の総延長は約４７ｋｍありますが、法定耐用年数を超えた管渠はありません。
　平成１０年度より一部管渠の供用を開始しており、平成２０年度より汚水管渠の点検・清掃を、上流部より行っております。今後も、腐食のおそれの大きい管渠や重要路線の点検等を優先的に行う予定です。</t>
    <rPh sb="171" eb="173">
      <t>セイソウ</t>
    </rPh>
    <rPh sb="192" eb="194">
      <t>フショク</t>
    </rPh>
    <rPh sb="199" eb="200">
      <t>オオ</t>
    </rPh>
    <rPh sb="205" eb="207">
      <t>ジュウヨウ</t>
    </rPh>
    <rPh sb="207" eb="209">
      <t>ロセン</t>
    </rPh>
    <rPh sb="212" eb="213">
      <t>トウ</t>
    </rPh>
    <rPh sb="214" eb="217">
      <t>ユウセンテキ</t>
    </rPh>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</si>
  <si>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公営企業会計の法適用に向けて料金の適正化に向けた検討を行います。</t>
    <rPh sb="123" eb="125">
      <t>コンゴ</t>
    </rPh>
    <rPh sb="127" eb="129">
      <t>コウエイ</t>
    </rPh>
    <rPh sb="129" eb="131">
      <t>キギョウ</t>
    </rPh>
    <rPh sb="131" eb="133">
      <t>カイケイ</t>
    </rPh>
    <rPh sb="134" eb="135">
      <t>ホウ</t>
    </rPh>
    <rPh sb="135" eb="137">
      <t>テキヨウ</t>
    </rPh>
    <rPh sb="138" eb="139">
      <t>ム</t>
    </rPh>
    <rPh sb="141" eb="143">
      <t>リョウキン</t>
    </rPh>
    <rPh sb="146" eb="147">
      <t>カ</t>
    </rPh>
    <rPh sb="148" eb="149">
      <t>ム</t>
    </rPh>
    <rPh sb="151" eb="153">
      <t>ケントウ</t>
    </rPh>
    <phoneticPr fontId="4"/>
  </si>
  <si>
    <t>　①収益的収支比率は、平成２６年度は維持管理費の内、マンホールポンプで使用する電気使用料の料金改正による増加や地方債償還金額が増加したことから減少しました。平成２７年度は使用料金を約８％引上げたことから、比率が上昇しました。平成２８年度以降は地方債償還金額が増加したことから、比率が減少しています。
　②と③は、本事業が公営企業法非適用のため、該当数値はありません。
　④企業債残高対事業規模比率は、使用料収入に対する企業債残高の割合である。平成３０年度は０％であるが、これは現在の地方債の償還財源である一般会計繰入金での負担を適用するものとして算定したためである。
　⑤経費回収率は、類似団体平均値を上回っています。平成２７年度は、使用料金を約８％引上げたことから改善しました。平成２８年度は、水洗化率の上昇に伴い料金収入が増加したため経費回収率も上昇し、平成２９年度と３０年度は約９０％となっている。
　⑥汚水処理原価は、類似団体平均値を下回っています。維持管理費など汚水処理に係る経費が増大していることから、汚水処理原価は高くなっていきます。
　⑦施設利用率は、汚水全てを山形県最上川下流流域下水道に接続しているため、本事業での該当数値はありません。
　⑧水洗化率は、類似団体平均値を若干上回っていますが、未水洗化世帯への接続を啓発し、今後も水洗化率を１００％に近づけることが課題です。</t>
    <rPh sb="200" eb="203">
      <t>シヨウリョウ</t>
    </rPh>
    <rPh sb="203" eb="205">
      <t>シュウニュウ</t>
    </rPh>
    <rPh sb="206" eb="207">
      <t>タイ</t>
    </rPh>
    <rPh sb="209" eb="211">
      <t>キギョウ</t>
    </rPh>
    <rPh sb="211" eb="212">
      <t>サイ</t>
    </rPh>
    <rPh sb="212" eb="214">
      <t>ザンダカ</t>
    </rPh>
    <rPh sb="215" eb="217">
      <t>ワリアイ</t>
    </rPh>
    <rPh sb="238" eb="240">
      <t>ゲンザイ</t>
    </rPh>
    <rPh sb="245" eb="247">
      <t>ショウカン</t>
    </rPh>
    <rPh sb="247" eb="249">
      <t>ザイゲン</t>
    </rPh>
    <rPh sb="252" eb="254">
      <t>イッパン</t>
    </rPh>
    <rPh sb="254" eb="256">
      <t>カイケイ</t>
    </rPh>
    <rPh sb="256" eb="258">
      <t>クリイレ</t>
    </rPh>
    <rPh sb="258" eb="259">
      <t>キン</t>
    </rPh>
    <rPh sb="261" eb="263">
      <t>フタン</t>
    </rPh>
    <rPh sb="264" eb="266">
      <t>テキヨウ</t>
    </rPh>
    <rPh sb="273" eb="275">
      <t>サンテイ</t>
    </rPh>
    <rPh sb="379" eb="381">
      <t>ヘイセイ</t>
    </rPh>
    <rPh sb="383" eb="385">
      <t>ネンド</t>
    </rPh>
    <rPh sb="388" eb="390">
      <t>ネンド</t>
    </rPh>
    <rPh sb="391" eb="392">
      <t>ヤク</t>
    </rPh>
    <rPh sb="571" eb="573">
      <t>コンゴ</t>
    </rPh>
    <rPh sb="574" eb="577">
      <t>スイセンカ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</si>
</sst>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Fill="1" applyBorder="1" applyAlignment="1" applyProtection="1">
      <alignment horizontal="left" vertical="top" wrapText="1"/>
      <protection locked="0"/>
    </xf>
    <xf numFmtId="0" fontId="15" fillId="0" borderId="0" xfId="0" applyFont="1" applyFill="1" applyBorder="1" applyAlignment="1" applyProtection="1">
      <alignment horizontal="left" vertical="top" wrapText="1"/>
      <protection locked="0"/>
    </xf>
    <xf numFmtId="0" fontId="15" fillId="0" borderId="7" xfId="0" applyFont="1" applyFill="1" applyBorder="1" applyAlignment="1" applyProtection="1">
      <alignment horizontal="left" vertical="top" wrapText="1"/>
      <protection locked="0"/>
    </xf>
    <xf numFmtId="0" fontId="15" fillId="0" borderId="8" xfId="0" applyFont="1" applyFill="1" applyBorder="1" applyAlignment="1" applyProtection="1">
      <alignment horizontal="left" vertical="top" wrapText="1"/>
      <protection locked="0"/>
    </xf>
    <xf numFmtId="0" fontId="15" fillId="0" borderId="1"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0.9</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535-469C-A7A3-A0265C2DC0F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1535-469C-A7A3-A0265C2DC0F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62-494D-9A0F-8112885E2F4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7262-494D-9A0F-8112885E2F4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88.14</c:v>
                </c:pt>
                <c:pt idx="1">
                  <c:v>88.65</c:v>
                </c:pt>
                <c:pt idx="2">
                  <c:v>89.62</c:v>
                </c:pt>
                <c:pt idx="3">
                  <c:v>89.87</c:v>
                </c:pt>
                <c:pt idx="4">
                  <c:v>90.38</c:v>
                </c:pt>
              </c:numCache>
            </c:numRef>
          </c:val>
          <c:extLst>
            <c:ext xmlns:c16="http://schemas.microsoft.com/office/drawing/2014/chart" uri="{C3380CC4-5D6E-409C-BE32-E72D297353CC}">
              <c16:uniqueId val="{00000000-DCDC-41A7-B43F-DFF41538B1F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DCDC-41A7-B43F-DFF41538B1F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71.86</c:v>
                </c:pt>
                <c:pt idx="1">
                  <c:v>73.569999999999993</c:v>
                </c:pt>
                <c:pt idx="2">
                  <c:v>71.650000000000006</c:v>
                </c:pt>
                <c:pt idx="3">
                  <c:v>69.59</c:v>
                </c:pt>
                <c:pt idx="4">
                  <c:v>69.819999999999993</c:v>
                </c:pt>
              </c:numCache>
            </c:numRef>
          </c:val>
          <c:extLst>
            <c:ext xmlns:c16="http://schemas.microsoft.com/office/drawing/2014/chart" uri="{C3380CC4-5D6E-409C-BE32-E72D297353CC}">
              <c16:uniqueId val="{00000000-BF20-486A-95BB-31A2BADF320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20-486A-95BB-31A2BADF320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0E-4729-9DA0-F381FA0B6A0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0E-4729-9DA0-F381FA0B6A0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7B-45F7-B8A0-4C859F1F6D7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7B-45F7-B8A0-4C859F1F6D7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C6-4E62-BFA2-BE05F6B988C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C6-4E62-BFA2-BE05F6B988C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67-4CAD-A484-2C875D80CA7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67-4CAD-A484-2C875D80CA7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135.34</c:v>
                </c:pt>
                <c:pt idx="1">
                  <c:v>785.5</c:v>
                </c:pt>
                <c:pt idx="2">
                  <c:v>1229.8900000000001</c:v>
                </c:pt>
                <c:pt idx="3">
                  <c:v>1157.55</c:v>
                </c:pt>
                <c:pt idx="4" formatCode="#,##0.00;&quot;△&quot;#,##0.00">
                  <c:v>0</c:v>
                </c:pt>
              </c:numCache>
            </c:numRef>
          </c:val>
          <c:extLst>
            <c:ext xmlns:c16="http://schemas.microsoft.com/office/drawing/2014/chart" uri="{C3380CC4-5D6E-409C-BE32-E72D297353CC}">
              <c16:uniqueId val="{00000000-E4B2-4219-A7C8-DA1E0A37D66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E4B2-4219-A7C8-DA1E0A37D66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86.38</c:v>
                </c:pt>
                <c:pt idx="1">
                  <c:v>94.78</c:v>
                </c:pt>
                <c:pt idx="2">
                  <c:v>101.62</c:v>
                </c:pt>
                <c:pt idx="3">
                  <c:v>90.03</c:v>
                </c:pt>
                <c:pt idx="4">
                  <c:v>89.99</c:v>
                </c:pt>
              </c:numCache>
            </c:numRef>
          </c:val>
          <c:extLst>
            <c:ext xmlns:c16="http://schemas.microsoft.com/office/drawing/2014/chart" uri="{C3380CC4-5D6E-409C-BE32-E72D297353CC}">
              <c16:uniqueId val="{00000000-2255-45CD-BC5F-71431289EF6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2255-45CD-BC5F-71431289EF6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173.2</c:v>
                </c:pt>
                <c:pt idx="1">
                  <c:v>171.01</c:v>
                </c:pt>
                <c:pt idx="2">
                  <c:v>157.15</c:v>
                </c:pt>
                <c:pt idx="3">
                  <c:v>178.42</c:v>
                </c:pt>
                <c:pt idx="4">
                  <c:v>180.41</c:v>
                </c:pt>
              </c:numCache>
            </c:numRef>
          </c:val>
          <c:extLst>
            <c:ext xmlns:c16="http://schemas.microsoft.com/office/drawing/2014/chart" uri="{C3380CC4-5D6E-409C-BE32-E72D297353CC}">
              <c16:uniqueId val="{00000000-A60D-40B3-9990-BD80000EB4B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A60D-40B3-9990-BD80000EB4B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9" zoomScale="120" zoomScaleNormal="12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三川町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7400</v>
      </c>
      <c r="AM8" s="50"/>
      <c r="AN8" s="50"/>
      <c r="AO8" s="50"/>
      <c r="AP8" s="50"/>
      <c r="AQ8" s="50"/>
      <c r="AR8" s="50"/>
      <c r="AS8" s="50"/>
      <c r="AT8" s="45">
        <f>データ!T6</f>
        <v>33.22</v>
      </c>
      <c r="AU8" s="45"/>
      <c r="AV8" s="45"/>
      <c r="AW8" s="45"/>
      <c r="AX8" s="45"/>
      <c r="AY8" s="45"/>
      <c r="AZ8" s="45"/>
      <c r="BA8" s="45"/>
      <c r="BB8" s="45">
        <f>データ!U6</f>
        <v>222.76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64.34</v>
      </c>
      <c r="Q10" s="45"/>
      <c r="R10" s="45"/>
      <c r="S10" s="45"/>
      <c r="T10" s="45"/>
      <c r="U10" s="45"/>
      <c r="V10" s="45"/>
      <c r="W10" s="45">
        <f>データ!Q6</f>
        <v>91.27</v>
      </c>
      <c r="X10" s="45"/>
      <c r="Y10" s="45"/>
      <c r="Z10" s="45"/>
      <c r="AA10" s="45"/>
      <c r="AB10" s="45"/>
      <c r="AC10" s="45"/>
      <c r="AD10" s="50">
        <f>データ!R6</f>
        <v>3373</v>
      </c>
      <c r="AE10" s="50"/>
      <c r="AF10" s="50"/>
      <c r="AG10" s="50"/>
      <c r="AH10" s="50"/>
      <c r="AI10" s="50"/>
      <c r="AJ10" s="50"/>
      <c r="AK10" s="2"/>
      <c r="AL10" s="50">
        <f>データ!V6</f>
        <v>4751</v>
      </c>
      <c r="AM10" s="50"/>
      <c r="AN10" s="50"/>
      <c r="AO10" s="50"/>
      <c r="AP10" s="50"/>
      <c r="AQ10" s="50"/>
      <c r="AR10" s="50"/>
      <c r="AS10" s="50"/>
      <c r="AT10" s="45">
        <f>データ!W6</f>
        <v>2.5299999999999998</v>
      </c>
      <c r="AU10" s="45"/>
      <c r="AV10" s="45"/>
      <c r="AW10" s="45"/>
      <c r="AX10" s="45"/>
      <c r="AY10" s="45"/>
      <c r="AZ10" s="45"/>
      <c r="BA10" s="45"/>
      <c r="BB10" s="45">
        <f>データ!X6</f>
        <v>1877.87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5" t="s">
        <v>113</v>
      </c>
      <c r="BM16" s="76"/>
      <c r="BN16" s="76"/>
      <c r="BO16" s="76"/>
      <c r="BP16" s="76"/>
      <c r="BQ16" s="76"/>
      <c r="BR16" s="76"/>
      <c r="BS16" s="76"/>
      <c r="BT16" s="76"/>
      <c r="BU16" s="76"/>
      <c r="BV16" s="76"/>
      <c r="BW16" s="76"/>
      <c r="BX16" s="76"/>
      <c r="BY16" s="76"/>
      <c r="BZ16" s="7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5"/>
      <c r="BM17" s="76"/>
      <c r="BN17" s="76"/>
      <c r="BO17" s="76"/>
      <c r="BP17" s="76"/>
      <c r="BQ17" s="76"/>
      <c r="BR17" s="76"/>
      <c r="BS17" s="76"/>
      <c r="BT17" s="76"/>
      <c r="BU17" s="76"/>
      <c r="BV17" s="76"/>
      <c r="BW17" s="76"/>
      <c r="BX17" s="76"/>
      <c r="BY17" s="76"/>
      <c r="BZ17" s="7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5"/>
      <c r="BM18" s="76"/>
      <c r="BN18" s="76"/>
      <c r="BO18" s="76"/>
      <c r="BP18" s="76"/>
      <c r="BQ18" s="76"/>
      <c r="BR18" s="76"/>
      <c r="BS18" s="76"/>
      <c r="BT18" s="76"/>
      <c r="BU18" s="76"/>
      <c r="BV18" s="76"/>
      <c r="BW18" s="76"/>
      <c r="BX18" s="76"/>
      <c r="BY18" s="76"/>
      <c r="BZ18" s="7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5"/>
      <c r="BM19" s="76"/>
      <c r="BN19" s="76"/>
      <c r="BO19" s="76"/>
      <c r="BP19" s="76"/>
      <c r="BQ19" s="76"/>
      <c r="BR19" s="76"/>
      <c r="BS19" s="76"/>
      <c r="BT19" s="76"/>
      <c r="BU19" s="76"/>
      <c r="BV19" s="76"/>
      <c r="BW19" s="76"/>
      <c r="BX19" s="76"/>
      <c r="BY19" s="76"/>
      <c r="BZ19" s="7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5"/>
      <c r="BM20" s="76"/>
      <c r="BN20" s="76"/>
      <c r="BO20" s="76"/>
      <c r="BP20" s="76"/>
      <c r="BQ20" s="76"/>
      <c r="BR20" s="76"/>
      <c r="BS20" s="76"/>
      <c r="BT20" s="76"/>
      <c r="BU20" s="76"/>
      <c r="BV20" s="76"/>
      <c r="BW20" s="76"/>
      <c r="BX20" s="76"/>
      <c r="BY20" s="76"/>
      <c r="BZ20" s="7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5"/>
      <c r="BM21" s="76"/>
      <c r="BN21" s="76"/>
      <c r="BO21" s="76"/>
      <c r="BP21" s="76"/>
      <c r="BQ21" s="76"/>
      <c r="BR21" s="76"/>
      <c r="BS21" s="76"/>
      <c r="BT21" s="76"/>
      <c r="BU21" s="76"/>
      <c r="BV21" s="76"/>
      <c r="BW21" s="76"/>
      <c r="BX21" s="76"/>
      <c r="BY21" s="76"/>
      <c r="BZ21" s="7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5"/>
      <c r="BM22" s="76"/>
      <c r="BN22" s="76"/>
      <c r="BO22" s="76"/>
      <c r="BP22" s="76"/>
      <c r="BQ22" s="76"/>
      <c r="BR22" s="76"/>
      <c r="BS22" s="76"/>
      <c r="BT22" s="76"/>
      <c r="BU22" s="76"/>
      <c r="BV22" s="76"/>
      <c r="BW22" s="76"/>
      <c r="BX22" s="76"/>
      <c r="BY22" s="76"/>
      <c r="BZ22" s="7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5"/>
      <c r="BM23" s="76"/>
      <c r="BN23" s="76"/>
      <c r="BO23" s="76"/>
      <c r="BP23" s="76"/>
      <c r="BQ23" s="76"/>
      <c r="BR23" s="76"/>
      <c r="BS23" s="76"/>
      <c r="BT23" s="76"/>
      <c r="BU23" s="76"/>
      <c r="BV23" s="76"/>
      <c r="BW23" s="76"/>
      <c r="BX23" s="76"/>
      <c r="BY23" s="76"/>
      <c r="BZ23" s="7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5"/>
      <c r="BM24" s="76"/>
      <c r="BN24" s="76"/>
      <c r="BO24" s="76"/>
      <c r="BP24" s="76"/>
      <c r="BQ24" s="76"/>
      <c r="BR24" s="76"/>
      <c r="BS24" s="76"/>
      <c r="BT24" s="76"/>
      <c r="BU24" s="76"/>
      <c r="BV24" s="76"/>
      <c r="BW24" s="76"/>
      <c r="BX24" s="76"/>
      <c r="BY24" s="76"/>
      <c r="BZ24" s="7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5"/>
      <c r="BM25" s="76"/>
      <c r="BN25" s="76"/>
      <c r="BO25" s="76"/>
      <c r="BP25" s="76"/>
      <c r="BQ25" s="76"/>
      <c r="BR25" s="76"/>
      <c r="BS25" s="76"/>
      <c r="BT25" s="76"/>
      <c r="BU25" s="76"/>
      <c r="BV25" s="76"/>
      <c r="BW25" s="76"/>
      <c r="BX25" s="76"/>
      <c r="BY25" s="76"/>
      <c r="BZ25" s="7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5"/>
      <c r="BM26" s="76"/>
      <c r="BN26" s="76"/>
      <c r="BO26" s="76"/>
      <c r="BP26" s="76"/>
      <c r="BQ26" s="76"/>
      <c r="BR26" s="76"/>
      <c r="BS26" s="76"/>
      <c r="BT26" s="76"/>
      <c r="BU26" s="76"/>
      <c r="BV26" s="76"/>
      <c r="BW26" s="76"/>
      <c r="BX26" s="76"/>
      <c r="BY26" s="76"/>
      <c r="BZ26" s="7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5"/>
      <c r="BM27" s="76"/>
      <c r="BN27" s="76"/>
      <c r="BO27" s="76"/>
      <c r="BP27" s="76"/>
      <c r="BQ27" s="76"/>
      <c r="BR27" s="76"/>
      <c r="BS27" s="76"/>
      <c r="BT27" s="76"/>
      <c r="BU27" s="76"/>
      <c r="BV27" s="76"/>
      <c r="BW27" s="76"/>
      <c r="BX27" s="76"/>
      <c r="BY27" s="76"/>
      <c r="BZ27" s="7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5"/>
      <c r="BM28" s="76"/>
      <c r="BN28" s="76"/>
      <c r="BO28" s="76"/>
      <c r="BP28" s="76"/>
      <c r="BQ28" s="76"/>
      <c r="BR28" s="76"/>
      <c r="BS28" s="76"/>
      <c r="BT28" s="76"/>
      <c r="BU28" s="76"/>
      <c r="BV28" s="76"/>
      <c r="BW28" s="76"/>
      <c r="BX28" s="76"/>
      <c r="BY28" s="76"/>
      <c r="BZ28" s="7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5"/>
      <c r="BM29" s="76"/>
      <c r="BN29" s="76"/>
      <c r="BO29" s="76"/>
      <c r="BP29" s="76"/>
      <c r="BQ29" s="76"/>
      <c r="BR29" s="76"/>
      <c r="BS29" s="76"/>
      <c r="BT29" s="76"/>
      <c r="BU29" s="76"/>
      <c r="BV29" s="76"/>
      <c r="BW29" s="76"/>
      <c r="BX29" s="76"/>
      <c r="BY29" s="76"/>
      <c r="BZ29" s="7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5"/>
      <c r="BM30" s="76"/>
      <c r="BN30" s="76"/>
      <c r="BO30" s="76"/>
      <c r="BP30" s="76"/>
      <c r="BQ30" s="76"/>
      <c r="BR30" s="76"/>
      <c r="BS30" s="76"/>
      <c r="BT30" s="76"/>
      <c r="BU30" s="76"/>
      <c r="BV30" s="76"/>
      <c r="BW30" s="76"/>
      <c r="BX30" s="76"/>
      <c r="BY30" s="76"/>
      <c r="BZ30" s="7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5"/>
      <c r="BM31" s="76"/>
      <c r="BN31" s="76"/>
      <c r="BO31" s="76"/>
      <c r="BP31" s="76"/>
      <c r="BQ31" s="76"/>
      <c r="BR31" s="76"/>
      <c r="BS31" s="76"/>
      <c r="BT31" s="76"/>
      <c r="BU31" s="76"/>
      <c r="BV31" s="76"/>
      <c r="BW31" s="76"/>
      <c r="BX31" s="76"/>
      <c r="BY31" s="76"/>
      <c r="BZ31" s="7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5"/>
      <c r="BM32" s="76"/>
      <c r="BN32" s="76"/>
      <c r="BO32" s="76"/>
      <c r="BP32" s="76"/>
      <c r="BQ32" s="76"/>
      <c r="BR32" s="76"/>
      <c r="BS32" s="76"/>
      <c r="BT32" s="76"/>
      <c r="BU32" s="76"/>
      <c r="BV32" s="76"/>
      <c r="BW32" s="76"/>
      <c r="BX32" s="76"/>
      <c r="BY32" s="76"/>
      <c r="BZ32" s="7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5"/>
      <c r="BM33" s="76"/>
      <c r="BN33" s="76"/>
      <c r="BO33" s="76"/>
      <c r="BP33" s="76"/>
      <c r="BQ33" s="76"/>
      <c r="BR33" s="76"/>
      <c r="BS33" s="76"/>
      <c r="BT33" s="76"/>
      <c r="BU33" s="76"/>
      <c r="BV33" s="76"/>
      <c r="BW33" s="76"/>
      <c r="BX33" s="76"/>
      <c r="BY33" s="76"/>
      <c r="BZ33" s="7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5"/>
      <c r="BM34" s="76"/>
      <c r="BN34" s="76"/>
      <c r="BO34" s="76"/>
      <c r="BP34" s="76"/>
      <c r="BQ34" s="76"/>
      <c r="BR34" s="76"/>
      <c r="BS34" s="76"/>
      <c r="BT34" s="76"/>
      <c r="BU34" s="76"/>
      <c r="BV34" s="76"/>
      <c r="BW34" s="76"/>
      <c r="BX34" s="76"/>
      <c r="BY34" s="76"/>
      <c r="BZ34" s="7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5"/>
      <c r="BM35" s="76"/>
      <c r="BN35" s="76"/>
      <c r="BO35" s="76"/>
      <c r="BP35" s="76"/>
      <c r="BQ35" s="76"/>
      <c r="BR35" s="76"/>
      <c r="BS35" s="76"/>
      <c r="BT35" s="76"/>
      <c r="BU35" s="76"/>
      <c r="BV35" s="76"/>
      <c r="BW35" s="76"/>
      <c r="BX35" s="76"/>
      <c r="BY35" s="76"/>
      <c r="BZ35" s="7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5"/>
      <c r="BM36" s="76"/>
      <c r="BN36" s="76"/>
      <c r="BO36" s="76"/>
      <c r="BP36" s="76"/>
      <c r="BQ36" s="76"/>
      <c r="BR36" s="76"/>
      <c r="BS36" s="76"/>
      <c r="BT36" s="76"/>
      <c r="BU36" s="76"/>
      <c r="BV36" s="76"/>
      <c r="BW36" s="76"/>
      <c r="BX36" s="76"/>
      <c r="BY36" s="76"/>
      <c r="BZ36" s="7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5"/>
      <c r="BM37" s="76"/>
      <c r="BN37" s="76"/>
      <c r="BO37" s="76"/>
      <c r="BP37" s="76"/>
      <c r="BQ37" s="76"/>
      <c r="BR37" s="76"/>
      <c r="BS37" s="76"/>
      <c r="BT37" s="76"/>
      <c r="BU37" s="76"/>
      <c r="BV37" s="76"/>
      <c r="BW37" s="76"/>
      <c r="BX37" s="76"/>
      <c r="BY37" s="76"/>
      <c r="BZ37" s="7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5"/>
      <c r="BM38" s="76"/>
      <c r="BN38" s="76"/>
      <c r="BO38" s="76"/>
      <c r="BP38" s="76"/>
      <c r="BQ38" s="76"/>
      <c r="BR38" s="76"/>
      <c r="BS38" s="76"/>
      <c r="BT38" s="76"/>
      <c r="BU38" s="76"/>
      <c r="BV38" s="76"/>
      <c r="BW38" s="76"/>
      <c r="BX38" s="76"/>
      <c r="BY38" s="76"/>
      <c r="BZ38" s="7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5"/>
      <c r="BM39" s="76"/>
      <c r="BN39" s="76"/>
      <c r="BO39" s="76"/>
      <c r="BP39" s="76"/>
      <c r="BQ39" s="76"/>
      <c r="BR39" s="76"/>
      <c r="BS39" s="76"/>
      <c r="BT39" s="76"/>
      <c r="BU39" s="76"/>
      <c r="BV39" s="76"/>
      <c r="BW39" s="76"/>
      <c r="BX39" s="76"/>
      <c r="BY39" s="76"/>
      <c r="BZ39" s="7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5"/>
      <c r="BM40" s="76"/>
      <c r="BN40" s="76"/>
      <c r="BO40" s="76"/>
      <c r="BP40" s="76"/>
      <c r="BQ40" s="76"/>
      <c r="BR40" s="76"/>
      <c r="BS40" s="76"/>
      <c r="BT40" s="76"/>
      <c r="BU40" s="76"/>
      <c r="BV40" s="76"/>
      <c r="BW40" s="76"/>
      <c r="BX40" s="76"/>
      <c r="BY40" s="76"/>
      <c r="BZ40" s="7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5"/>
      <c r="BM41" s="76"/>
      <c r="BN41" s="76"/>
      <c r="BO41" s="76"/>
      <c r="BP41" s="76"/>
      <c r="BQ41" s="76"/>
      <c r="BR41" s="76"/>
      <c r="BS41" s="76"/>
      <c r="BT41" s="76"/>
      <c r="BU41" s="76"/>
      <c r="BV41" s="76"/>
      <c r="BW41" s="76"/>
      <c r="BX41" s="76"/>
      <c r="BY41" s="76"/>
      <c r="BZ41" s="7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5"/>
      <c r="BM42" s="76"/>
      <c r="BN42" s="76"/>
      <c r="BO42" s="76"/>
      <c r="BP42" s="76"/>
      <c r="BQ42" s="76"/>
      <c r="BR42" s="76"/>
      <c r="BS42" s="76"/>
      <c r="BT42" s="76"/>
      <c r="BU42" s="76"/>
      <c r="BV42" s="76"/>
      <c r="BW42" s="76"/>
      <c r="BX42" s="76"/>
      <c r="BY42" s="76"/>
      <c r="BZ42" s="7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5"/>
      <c r="BM43" s="76"/>
      <c r="BN43" s="76"/>
      <c r="BO43" s="76"/>
      <c r="BP43" s="76"/>
      <c r="BQ43" s="76"/>
      <c r="BR43" s="76"/>
      <c r="BS43" s="76"/>
      <c r="BT43" s="76"/>
      <c r="BU43" s="76"/>
      <c r="BV43" s="76"/>
      <c r="BW43" s="76"/>
      <c r="BX43" s="76"/>
      <c r="BY43" s="76"/>
      <c r="BZ43" s="7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8"/>
      <c r="BM44" s="79"/>
      <c r="BN44" s="79"/>
      <c r="BO44" s="79"/>
      <c r="BP44" s="79"/>
      <c r="BQ44" s="79"/>
      <c r="BR44" s="79"/>
      <c r="BS44" s="79"/>
      <c r="BT44" s="79"/>
      <c r="BU44" s="79"/>
      <c r="BV44" s="79"/>
      <c r="BW44" s="79"/>
      <c r="BX44" s="79"/>
      <c r="BY44" s="79"/>
      <c r="BZ44" s="8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43</v>
      </c>
      <c r="O86" s="26" t="str">
        <f>データ!EO6</f>
        <v>【0.12】</v>
      </c>
    </row>
  </sheetData>
  <sheetProtection algorithmName="SHA-512" hashValue="5H5ZRj3weo4wAFO/hY6Owa0e8xdfLS3fo3tO7He5n5si9/7vSU/FrGpTtpUTIWJcmI8iVSpWYQbnJWtlu+/N0g==" saltValue="ZC6t/K7lBGtWcb+0L57NP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2" t="s">
        <v>54</v>
      </c>
      <c r="I3" s="83"/>
      <c r="J3" s="83"/>
      <c r="K3" s="83"/>
      <c r="L3" s="83"/>
      <c r="M3" s="83"/>
      <c r="N3" s="83"/>
      <c r="O3" s="83"/>
      <c r="P3" s="83"/>
      <c r="Q3" s="83"/>
      <c r="R3" s="83"/>
      <c r="S3" s="83"/>
      <c r="T3" s="83"/>
      <c r="U3" s="83"/>
      <c r="V3" s="83"/>
      <c r="W3" s="83"/>
      <c r="X3" s="84"/>
      <c r="Y3" s="88"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57</v>
      </c>
      <c r="B4" s="30"/>
      <c r="C4" s="30"/>
      <c r="D4" s="30"/>
      <c r="E4" s="30"/>
      <c r="F4" s="30"/>
      <c r="G4" s="30"/>
      <c r="H4" s="85"/>
      <c r="I4" s="86"/>
      <c r="J4" s="86"/>
      <c r="K4" s="86"/>
      <c r="L4" s="86"/>
      <c r="M4" s="86"/>
      <c r="N4" s="86"/>
      <c r="O4" s="86"/>
      <c r="P4" s="86"/>
      <c r="Q4" s="86"/>
      <c r="R4" s="86"/>
      <c r="S4" s="86"/>
      <c r="T4" s="86"/>
      <c r="U4" s="86"/>
      <c r="V4" s="86"/>
      <c r="W4" s="86"/>
      <c r="X4" s="87"/>
      <c r="Y4" s="81" t="s">
        <v>58</v>
      </c>
      <c r="Z4" s="81"/>
      <c r="AA4" s="81"/>
      <c r="AB4" s="81"/>
      <c r="AC4" s="81"/>
      <c r="AD4" s="81"/>
      <c r="AE4" s="81"/>
      <c r="AF4" s="81"/>
      <c r="AG4" s="81"/>
      <c r="AH4" s="81"/>
      <c r="AI4" s="81"/>
      <c r="AJ4" s="81" t="s">
        <v>59</v>
      </c>
      <c r="AK4" s="81"/>
      <c r="AL4" s="81"/>
      <c r="AM4" s="81"/>
      <c r="AN4" s="81"/>
      <c r="AO4" s="81"/>
      <c r="AP4" s="81"/>
      <c r="AQ4" s="81"/>
      <c r="AR4" s="81"/>
      <c r="AS4" s="81"/>
      <c r="AT4" s="81"/>
      <c r="AU4" s="81" t="s">
        <v>60</v>
      </c>
      <c r="AV4" s="81"/>
      <c r="AW4" s="81"/>
      <c r="AX4" s="81"/>
      <c r="AY4" s="81"/>
      <c r="AZ4" s="81"/>
      <c r="BA4" s="81"/>
      <c r="BB4" s="81"/>
      <c r="BC4" s="81"/>
      <c r="BD4" s="81"/>
      <c r="BE4" s="81"/>
      <c r="BF4" s="81" t="s">
        <v>61</v>
      </c>
      <c r="BG4" s="81"/>
      <c r="BH4" s="81"/>
      <c r="BI4" s="81"/>
      <c r="BJ4" s="81"/>
      <c r="BK4" s="81"/>
      <c r="BL4" s="81"/>
      <c r="BM4" s="81"/>
      <c r="BN4" s="81"/>
      <c r="BO4" s="81"/>
      <c r="BP4" s="81"/>
      <c r="BQ4" s="81" t="s">
        <v>62</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64262</v>
      </c>
      <c r="D6" s="33">
        <f t="shared" si="3"/>
        <v>47</v>
      </c>
      <c r="E6" s="33">
        <f t="shared" si="3"/>
        <v>17</v>
      </c>
      <c r="F6" s="33">
        <f t="shared" si="3"/>
        <v>4</v>
      </c>
      <c r="G6" s="33">
        <f t="shared" si="3"/>
        <v>0</v>
      </c>
      <c r="H6" s="33" t="str">
        <f t="shared" si="3"/>
        <v>山形県　三川町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64.34</v>
      </c>
      <c r="Q6" s="34">
        <f t="shared" si="3"/>
        <v>91.27</v>
      </c>
      <c r="R6" s="34">
        <f t="shared" si="3"/>
        <v>3373</v>
      </c>
      <c r="S6" s="34">
        <f t="shared" si="3"/>
        <v>7400</v>
      </c>
      <c r="T6" s="34">
        <f t="shared" si="3"/>
        <v>33.22</v>
      </c>
      <c r="U6" s="34">
        <f t="shared" si="3"/>
        <v>222.76</v>
      </c>
      <c r="V6" s="34">
        <f t="shared" si="3"/>
        <v>4751</v>
      </c>
      <c r="W6" s="34">
        <f t="shared" si="3"/>
        <v>2.5299999999999998</v>
      </c>
      <c r="X6" s="34">
        <f t="shared" si="3"/>
        <v>1877.87</v>
      </c>
      <c r="Y6" s="35">
        <f>IF(Y7="",NA(),Y7)</f>
        <v>71.86</v>
      </c>
      <c r="Z6" s="35">
        <f t="shared" ref="Z6:AH6" si="4">IF(Z7="",NA(),Z7)</f>
        <v>73.569999999999993</v>
      </c>
      <c r="AA6" s="35">
        <f t="shared" si="4"/>
        <v>71.650000000000006</v>
      </c>
      <c r="AB6" s="35">
        <f t="shared" si="4"/>
        <v>69.59</v>
      </c>
      <c r="AC6" s="35">
        <f t="shared" si="4"/>
        <v>69.819999999999993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135.34</v>
      </c>
      <c r="BG6" s="35">
        <f t="shared" ref="BG6:BO6" si="7">IF(BG7="",NA(),BG7)</f>
        <v>785.5</v>
      </c>
      <c r="BH6" s="35">
        <f t="shared" si="7"/>
        <v>1229.8900000000001</v>
      </c>
      <c r="BI6" s="35">
        <f t="shared" si="7"/>
        <v>1157.55</v>
      </c>
      <c r="BJ6" s="34">
        <f t="shared" si="7"/>
        <v>0</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86.38</v>
      </c>
      <c r="BR6" s="35">
        <f t="shared" ref="BR6:BZ6" si="8">IF(BR7="",NA(),BR7)</f>
        <v>94.78</v>
      </c>
      <c r="BS6" s="35">
        <f t="shared" si="8"/>
        <v>101.62</v>
      </c>
      <c r="BT6" s="35">
        <f t="shared" si="8"/>
        <v>90.03</v>
      </c>
      <c r="BU6" s="35">
        <f t="shared" si="8"/>
        <v>89.99</v>
      </c>
      <c r="BV6" s="35">
        <f t="shared" si="8"/>
        <v>66.56</v>
      </c>
      <c r="BW6" s="35">
        <f t="shared" si="8"/>
        <v>66.22</v>
      </c>
      <c r="BX6" s="35">
        <f t="shared" si="8"/>
        <v>69.87</v>
      </c>
      <c r="BY6" s="35">
        <f t="shared" si="8"/>
        <v>74.3</v>
      </c>
      <c r="BZ6" s="35">
        <f t="shared" si="8"/>
        <v>72.260000000000005</v>
      </c>
      <c r="CA6" s="34" t="str">
        <f>IF(CA7="","",IF(CA7="-","【-】","【"&amp;SUBSTITUTE(TEXT(CA7,"#,##0.00"),"-","△")&amp;"】"))</f>
        <v>【74.48】</v>
      </c>
      <c r="CB6" s="35">
        <f>IF(CB7="",NA(),CB7)</f>
        <v>173.2</v>
      </c>
      <c r="CC6" s="35">
        <f t="shared" ref="CC6:CK6" si="9">IF(CC7="",NA(),CC7)</f>
        <v>171.01</v>
      </c>
      <c r="CD6" s="35">
        <f t="shared" si="9"/>
        <v>157.15</v>
      </c>
      <c r="CE6" s="35">
        <f t="shared" si="9"/>
        <v>178.42</v>
      </c>
      <c r="CF6" s="35">
        <f t="shared" si="9"/>
        <v>180.41</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88.14</v>
      </c>
      <c r="CY6" s="35">
        <f t="shared" ref="CY6:DG6" si="11">IF(CY7="",NA(),CY7)</f>
        <v>88.65</v>
      </c>
      <c r="CZ6" s="35">
        <f t="shared" si="11"/>
        <v>89.62</v>
      </c>
      <c r="DA6" s="35">
        <f t="shared" si="11"/>
        <v>89.87</v>
      </c>
      <c r="DB6" s="35">
        <f t="shared" si="11"/>
        <v>90.38</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0.9</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64262</v>
      </c>
      <c r="D7" s="37">
        <v>47</v>
      </c>
      <c r="E7" s="37">
        <v>17</v>
      </c>
      <c r="F7" s="37">
        <v>4</v>
      </c>
      <c r="G7" s="37">
        <v>0</v>
      </c>
      <c r="H7" s="37" t="s">
        <v>98</v>
      </c>
      <c r="I7" s="37" t="s">
        <v>99</v>
      </c>
      <c r="J7" s="37" t="s">
        <v>100</v>
      </c>
      <c r="K7" s="37" t="s">
        <v>101</v>
      </c>
      <c r="L7" s="37" t="s">
        <v>102</v>
      </c>
      <c r="M7" s="37" t="s">
        <v>103</v>
      </c>
      <c r="N7" s="38" t="s">
        <v>104</v>
      </c>
      <c r="O7" s="38" t="s">
        <v>105</v>
      </c>
      <c r="P7" s="38">
        <v>64.34</v>
      </c>
      <c r="Q7" s="38">
        <v>91.27</v>
      </c>
      <c r="R7" s="38">
        <v>3373</v>
      </c>
      <c r="S7" s="38">
        <v>7400</v>
      </c>
      <c r="T7" s="38">
        <v>33.22</v>
      </c>
      <c r="U7" s="38">
        <v>222.76</v>
      </c>
      <c r="V7" s="38">
        <v>4751</v>
      </c>
      <c r="W7" s="38">
        <v>2.5299999999999998</v>
      </c>
      <c r="X7" s="38">
        <v>1877.87</v>
      </c>
      <c r="Y7" s="38">
        <v>71.86</v>
      </c>
      <c r="Z7" s="38">
        <v>73.569999999999993</v>
      </c>
      <c r="AA7" s="38">
        <v>71.650000000000006</v>
      </c>
      <c r="AB7" s="38">
        <v>69.59</v>
      </c>
      <c r="AC7" s="38">
        <v>69.819999999999993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135.34</v>
      </c>
      <c r="BG7" s="38">
        <v>785.5</v>
      </c>
      <c r="BH7" s="38">
        <v>1229.8900000000001</v>
      </c>
      <c r="BI7" s="38">
        <v>1157.55</v>
      </c>
      <c r="BJ7" s="38">
        <v>0</v>
      </c>
      <c r="BK7" s="38">
        <v>1436</v>
      </c>
      <c r="BL7" s="38">
        <v>1434.89</v>
      </c>
      <c r="BM7" s="38">
        <v>1298.9100000000001</v>
      </c>
      <c r="BN7" s="38">
        <v>1243.71</v>
      </c>
      <c r="BO7" s="38">
        <v>1194.1500000000001</v>
      </c>
      <c r="BP7" s="38">
        <v>1209.4000000000001</v>
      </c>
      <c r="BQ7" s="38">
        <v>86.38</v>
      </c>
      <c r="BR7" s="38">
        <v>94.78</v>
      </c>
      <c r="BS7" s="38">
        <v>101.62</v>
      </c>
      <c r="BT7" s="38">
        <v>90.03</v>
      </c>
      <c r="BU7" s="38">
        <v>89.99</v>
      </c>
      <c r="BV7" s="38">
        <v>66.56</v>
      </c>
      <c r="BW7" s="38">
        <v>66.22</v>
      </c>
      <c r="BX7" s="38">
        <v>69.87</v>
      </c>
      <c r="BY7" s="38">
        <v>74.3</v>
      </c>
      <c r="BZ7" s="38">
        <v>72.260000000000005</v>
      </c>
      <c r="CA7" s="38">
        <v>74.48</v>
      </c>
      <c r="CB7" s="38">
        <v>173.2</v>
      </c>
      <c r="CC7" s="38">
        <v>171.01</v>
      </c>
      <c r="CD7" s="38">
        <v>157.15</v>
      </c>
      <c r="CE7" s="38">
        <v>178.42</v>
      </c>
      <c r="CF7" s="38">
        <v>180.41</v>
      </c>
      <c r="CG7" s="38">
        <v>244.29</v>
      </c>
      <c r="CH7" s="38">
        <v>246.72</v>
      </c>
      <c r="CI7" s="38">
        <v>234.96</v>
      </c>
      <c r="CJ7" s="38">
        <v>221.81</v>
      </c>
      <c r="CK7" s="38">
        <v>230.02</v>
      </c>
      <c r="CL7" s="38">
        <v>219.46</v>
      </c>
      <c r="CM7" s="38" t="s">
        <v>104</v>
      </c>
      <c r="CN7" s="38" t="s">
        <v>104</v>
      </c>
      <c r="CO7" s="38" t="s">
        <v>104</v>
      </c>
      <c r="CP7" s="38" t="s">
        <v>104</v>
      </c>
      <c r="CQ7" s="38" t="s">
        <v>104</v>
      </c>
      <c r="CR7" s="38">
        <v>43.58</v>
      </c>
      <c r="CS7" s="38">
        <v>41.35</v>
      </c>
      <c r="CT7" s="38">
        <v>42.9</v>
      </c>
      <c r="CU7" s="38">
        <v>43.36</v>
      </c>
      <c r="CV7" s="38">
        <v>42.56</v>
      </c>
      <c r="CW7" s="38">
        <v>42.82</v>
      </c>
      <c r="CX7" s="38">
        <v>88.14</v>
      </c>
      <c r="CY7" s="38">
        <v>88.65</v>
      </c>
      <c r="CZ7" s="38">
        <v>89.62</v>
      </c>
      <c r="DA7" s="38">
        <v>89.87</v>
      </c>
      <c r="DB7" s="38">
        <v>90.38</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0.9</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丸山誠司</cp:lastModifiedBy>
  <cp:lastPrinted>2020-01-27T04:25:52Z</cp:lastPrinted>
  <dcterms:created xsi:type="dcterms:W3CDTF">2019-12-05T05:10:38Z</dcterms:created>
  <dcterms:modified xsi:type="dcterms:W3CDTF">2020-01-27T04:25:53Z</dcterms:modified>
  <cp:category/>
</cp:coreProperties>
</file>