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172.31.10.192\07_share$\02_staff\下水道用\00下水道共通\経営比較分析表\Ｒ元\【経営比較分析表】係→財政\"/>
    </mc:Choice>
  </mc:AlternateContent>
  <xr:revisionPtr revIDLastSave="0" documentId="13_ncr:1_{5503EE15-E1E5-4728-A45D-F5F42F64A146}" xr6:coauthVersionLast="36" xr6:coauthVersionMax="36" xr10:uidLastSave="{00000000-0000-0000-0000-000000000000}"/>
  <workbookProtection workbookAlgorithmName="SHA-512" workbookHashValue="57+DyBaeH19MA0XWiYrbodg+SWPl6fGUjt839wu2itsHYWGdPjkuc0GXmzKsvlMQwZYL64BdxAHTIa0byvR2bA==" workbookSaltValue="QFzD7tO/qPM2Cm+LoxZlmA==" workbookSpinCount="100000" lockStructure="1"/>
  <bookViews>
    <workbookView xWindow="0" yWindow="0" windowWidth="28800" windowHeight="121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S6" i="5"/>
  <c r="R6" i="5"/>
  <c r="Q6" i="5"/>
  <c r="W10" i="4" s="1"/>
  <c r="P6" i="5"/>
  <c r="P10" i="4" s="1"/>
  <c r="O6" i="5"/>
  <c r="N6" i="5"/>
  <c r="M6" i="5"/>
  <c r="AD8" i="4" s="1"/>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H86" i="4"/>
  <c r="E86" i="4"/>
  <c r="AT10" i="4"/>
  <c r="AD10" i="4"/>
  <c r="I10" i="4"/>
  <c r="B10" i="4"/>
  <c r="AT8" i="4"/>
  <c r="AL8" i="4"/>
  <c r="P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<sst xmlns="http://schemas.openxmlformats.org/spreadsheetml/2006/main" count="228" uniqueCount="114">
  <si>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</si>
  <si>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</si>
  <si>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</si>
  <si>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</si>
  <si>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</si>
  <si>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</si>
  <si>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</si>
  <si>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</si>
  <si>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</si>
  <si>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</si>
  <si>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</si>
  <si>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</si>
  <si>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</si>
  <si>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</si>
  <si>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</si>
  <si>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</si>
  <si>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</si>
  <si>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</si>
  <si>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</si>
  <si>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</si>
  <si>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</si>
  <si>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</si>
  <si>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</si>
  <si>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</si>
  <si>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</si>
  <si>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</si>
  <si>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</si>
  <si>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</si>
  <si>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</si>
  <si>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</si>
  <si>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</si>
  <si>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</si>
  <si>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</si>
  <si>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</si>
  <si>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</si>
  <si>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</si>
  <si>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</si>
  <si>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</si>
  <si>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</si>
  <si>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</si>
  <si>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</si>
  <si>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</si>
  <si>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</si>
  <si>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</si>
  <si>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</si>
  <si>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</si>
  <si>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</si>
  <si>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</si>
  <si>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</si>
  <si>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</si>
  <si>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</si>
  <si>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</si>
  <si>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</si>
  <si>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</si>
  <si>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</si>
  <si>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</si>
  <si>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</si>
  <si>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</si>
  <si>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</si>
  <si>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</si>
  <si>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</si>
  <si>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</si>
  <si>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</si>
  <si>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</si>
  <si>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</si>
  <si>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</si>
  <si>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</si>
  <si>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</si>
  <si>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</si>
  <si>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</si>
  <si>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</si>
  <si>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</si>
  <si>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</si>
  <si>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</si>
  <si>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</si>
  <si>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</si>
  <si>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</si>
  <si>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</si>
  <si>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</si>
  <si>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</si>
  <si>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</si>
  <si>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</si>
  <si>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</si>
  <si>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</si>
  <si>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</si>
  <si>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</si>
  <si>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</si>
  <si>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</si>
  <si>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</si>
  <si>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</si>
  <si>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</si>
  <si>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</si>
  <si>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</si>
  <si>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</si>
  <si>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</si>
  <si>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</si>
  <si>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</si>
  <si>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</si>
  <si>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</si>
  <si>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</si>
  <si>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</si>
  <si>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</si>
  <si>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</si>
  <si>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</si>
  <si>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</si>
  <si>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</si>
  <si>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</si>
  <si>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</si>
  <si>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</si>
  <si>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</si>
  <si>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</si>
  <si>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事業については、経費回収率が高く、使用料収入でだいぶ賄えている状況にあります。また、水洗化率は類似団体を超える状況となりました。今後も、適正な料金収入の確保と維持管理費の削減、また、有収水量を確保するため、引き続き下水道加入促進を勧めてまいります。
　さらに、汚水処理の効率化を図るため、農業集落排水処理区域（浅立地区、西高玉地区）の下水道への接続を行ってまいります。</t>
    <rPh sb="1" eb="2">
      <t>ホン</t>
    </rPh>
    <rPh sb="54" eb="55">
      <t>コ</t>
    </rPh>
    <rPh sb="57" eb="59">
      <t>ジョウキョウ</t>
    </rPh>
    <rPh sb="105" eb="106">
      <t>ヒ</t>
    </rPh>
    <rPh sb="107" eb="108">
      <t>ツヅ</t>
    </rPh>
    <rPh sb="117" eb="118">
      <t>スス</t>
    </rPh>
    <rPh sb="177" eb="178">
      <t>オコナ</t>
    </rPh>
    <phoneticPr fontId="4"/>
  </si>
  <si>
    <t xml:space="preserve"> 管渠については、経年劣化により老朽化が著しい状況にあります。マンホールポンプやマンホールなどについては点検を行い、緊急度の高い箇所から修繕等を実施しています。今後は耐用年数を経過する施設が順次生じてくることを見据え、長期的にはストックマネジメント計画に基づき修繕費用の平準化や低コスト化に取り組んでいきます。</t>
    <rPh sb="20" eb="21">
      <t>イチジル</t>
    </rPh>
    <rPh sb="23" eb="25">
      <t>ジョウキョウ</t>
    </rPh>
    <rPh sb="124" eb="126">
      <t>ケイカク</t>
    </rPh>
    <rPh sb="127" eb="128">
      <t>モト</t>
    </rPh>
    <phoneticPr fontId="4"/>
  </si>
  <si>
    <t>①収益的収支比率については、経年で比較すると良い数値となっていますが、料金収入は横ばいであり、営業外収入である一般会計からの繰入金が多いことがその要因と考えられます。
④企業債残高対事業規模比率については、経年で比較すると良い数値となっています。これは、企業債の規模が収入に見合ったものであると考えます。
⑤経費回収率については、接続率の増により、経年で比較すると良い数値となっています。
⑥汚水処理原価については、前年とほぼ横ばいで、経年で比較すると良い数値となっています。これは、有収水量の増加によるものと考えます。
⑦施設利用率については、若干減少していますが、経年で比較すると同様の数値となっています。これは年間汚泥処理水量がほぼ横ばいであるためのものと考えられます。
⑧水洗化率については、増加傾向にあり経年で比較すると良い数値となっています。類似団体平均値を上回ることができましたが、未接続のところもあり、引き続き普及推進活動を実施してまいります。</t>
    <rPh sb="66" eb="67">
      <t>オオ</t>
    </rPh>
    <rPh sb="73" eb="75">
      <t>ヨウイン</t>
    </rPh>
    <rPh sb="76" eb="77">
      <t>カンガ</t>
    </rPh>
    <rPh sb="165" eb="167">
      <t>セツゾク</t>
    </rPh>
    <rPh sb="167" eb="168">
      <t>リツ</t>
    </rPh>
    <rPh sb="169" eb="170">
      <t>ゾウ</t>
    </rPh>
    <rPh sb="208" eb="210">
      <t>ゼンネン</t>
    </rPh>
    <rPh sb="213" eb="214">
      <t>ヨコ</t>
    </rPh>
    <rPh sb="255" eb="256">
      <t>カンガ</t>
    </rPh>
    <rPh sb="273" eb="275">
      <t>ジャッカン</t>
    </rPh>
    <rPh sb="275" eb="277">
      <t>ゲンショウ</t>
    </rPh>
    <rPh sb="350" eb="352">
      <t>ゾウカ</t>
    </rPh>
    <rPh sb="352" eb="354">
      <t>ケイコウ</t>
    </rPh>
    <rPh sb="377" eb="379">
      <t>ルイジ</t>
    </rPh>
    <rPh sb="379" eb="381">
      <t>ダンタイ</t>
    </rPh>
    <rPh sb="381" eb="384">
      <t>ヘイキンチ</t>
    </rPh>
    <rPh sb="385" eb="387">
      <t>ウワマワ</t>
    </rPh>
    <rPh sb="398" eb="401">
      <t>ミセツゾク</t>
    </rPh>
    <rPh sb="409" eb="410">
      <t>ヒ</t>
    </rPh>
    <rPh sb="411" eb="412">
      <t>ツヅ</t>
    </rPh>
    <rPh sb="413" eb="415">
      <t>フキュウ</t>
    </rPh>
    <rPh sb="415" eb="417">
      <t>スイシン</t>
    </rPh>
    <rPh sb="417" eb="419">
      <t>カツドウ</t>
    </rPh>
    <rPh sb="420" eb="422">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</si>
</sst>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2AA-4287-AF7F-C394D1D1F11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c:ext xmlns:c16="http://schemas.microsoft.com/office/drawing/2014/chart" uri="{C3380CC4-5D6E-409C-BE32-E72D297353CC}">
              <c16:uniqueId val="{00000001-B2AA-4287-AF7F-C394D1D1F11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50.69</c:v>
                </c:pt>
                <c:pt idx="1">
                  <c:v>48.67</c:v>
                </c:pt>
                <c:pt idx="2">
                  <c:v>49.78</c:v>
                </c:pt>
                <c:pt idx="3">
                  <c:v>51.04</c:v>
                </c:pt>
                <c:pt idx="4">
                  <c:v>48.69</c:v>
                </c:pt>
              </c:numCache>
            </c:numRef>
          </c:val>
          <c:extLst>
            <c:ext xmlns:c16="http://schemas.microsoft.com/office/drawing/2014/chart" uri="{C3380CC4-5D6E-409C-BE32-E72D297353CC}">
              <c16:uniqueId val="{00000000-A991-48C5-B665-5DD375A8CAF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c:ext xmlns:c16="http://schemas.microsoft.com/office/drawing/2014/chart" uri="{C3380CC4-5D6E-409C-BE32-E72D297353CC}">
              <c16:uniqueId val="{00000001-A991-48C5-B665-5DD375A8CAF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79.2</c:v>
                </c:pt>
                <c:pt idx="1">
                  <c:v>80.16</c:v>
                </c:pt>
                <c:pt idx="2">
                  <c:v>81.23</c:v>
                </c:pt>
                <c:pt idx="3">
                  <c:v>82.42</c:v>
                </c:pt>
                <c:pt idx="4">
                  <c:v>83.69</c:v>
                </c:pt>
              </c:numCache>
            </c:numRef>
          </c:val>
          <c:extLst>
            <c:ext xmlns:c16="http://schemas.microsoft.com/office/drawing/2014/chart" uri="{C3380CC4-5D6E-409C-BE32-E72D297353CC}">
              <c16:uniqueId val="{00000000-ECBE-44E8-AE2C-E085E851BAE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c:ext xmlns:c16="http://schemas.microsoft.com/office/drawing/2014/chart" uri="{C3380CC4-5D6E-409C-BE32-E72D297353CC}">
              <c16:uniqueId val="{00000001-ECBE-44E8-AE2C-E085E851BAE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93.9</c:v>
                </c:pt>
                <c:pt idx="1">
                  <c:v>94.36</c:v>
                </c:pt>
                <c:pt idx="2">
                  <c:v>96.55</c:v>
                </c:pt>
                <c:pt idx="3">
                  <c:v>100</c:v>
                </c:pt>
                <c:pt idx="4">
                  <c:v>100</c:v>
                </c:pt>
              </c:numCache>
            </c:numRef>
          </c:val>
          <c:extLst>
            <c:ext xmlns:c16="http://schemas.microsoft.com/office/drawing/2014/chart" uri="{C3380CC4-5D6E-409C-BE32-E72D297353CC}">
              <c16:uniqueId val="{00000000-8236-4A65-80C1-36C4EDF26CD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236-4A65-80C1-36C4EDF26CD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BF3-45B0-BB31-5E12F9DBB69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BF3-45B0-BB31-5E12F9DBB69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2A3-404B-8C38-2E43DE1247D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2A3-404B-8C38-2E43DE1247D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7B8-4DB6-A7C1-D6D73C2B15C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7B8-4DB6-A7C1-D6D73C2B15C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380-4A88-9B89-557A8A52AA8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380-4A88-9B89-557A8A52AA8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750.51</c:v>
                </c:pt>
                <c:pt idx="1">
                  <c:v>676.56</c:v>
                </c:pt>
                <c:pt idx="2">
                  <c:v>451.43</c:v>
                </c:pt>
                <c:pt idx="3">
                  <c:v>346.9</c:v>
                </c:pt>
                <c:pt idx="4">
                  <c:v>230.14</c:v>
                </c:pt>
              </c:numCache>
            </c:numRef>
          </c:val>
          <c:extLst>
            <c:ext xmlns:c16="http://schemas.microsoft.com/office/drawing/2014/chart" uri="{C3380CC4-5D6E-409C-BE32-E72D297353CC}">
              <c16:uniqueId val="{00000000-E55D-4868-B892-6FB80111011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c:ext xmlns:c16="http://schemas.microsoft.com/office/drawing/2014/chart" uri="{C3380CC4-5D6E-409C-BE32-E72D297353CC}">
              <c16:uniqueId val="{00000001-E55D-4868-B892-6FB80111011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80.8</c:v>
                </c:pt>
                <c:pt idx="1">
                  <c:v>81.81</c:v>
                </c:pt>
                <c:pt idx="2">
                  <c:v>87.35</c:v>
                </c:pt>
                <c:pt idx="3">
                  <c:v>100</c:v>
                </c:pt>
                <c:pt idx="4">
                  <c:v>100</c:v>
                </c:pt>
              </c:numCache>
            </c:numRef>
          </c:val>
          <c:extLst>
            <c:ext xmlns:c16="http://schemas.microsoft.com/office/drawing/2014/chart" uri="{C3380CC4-5D6E-409C-BE32-E72D297353CC}">
              <c16:uniqueId val="{00000000-AD77-467E-AD2B-9C227F9106C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c:ext xmlns:c16="http://schemas.microsoft.com/office/drawing/2014/chart" uri="{C3380CC4-5D6E-409C-BE32-E72D297353CC}">
              <c16:uniqueId val="{00000001-AD77-467E-AD2B-9C227F9106C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220.36</c:v>
                </c:pt>
                <c:pt idx="1">
                  <c:v>218.9</c:v>
                </c:pt>
                <c:pt idx="2">
                  <c:v>203.52</c:v>
                </c:pt>
                <c:pt idx="3">
                  <c:v>180.66</c:v>
                </c:pt>
                <c:pt idx="4">
                  <c:v>181.07</c:v>
                </c:pt>
              </c:numCache>
            </c:numRef>
          </c:val>
          <c:extLst>
            <c:ext xmlns:c16="http://schemas.microsoft.com/office/drawing/2014/chart" uri="{C3380CC4-5D6E-409C-BE32-E72D297353CC}">
              <c16:uniqueId val="{00000000-047A-450A-AA48-C89A83F6A2D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c:ext xmlns:c16="http://schemas.microsoft.com/office/drawing/2014/chart" uri="{C3380CC4-5D6E-409C-BE32-E72D297353CC}">
              <c16:uniqueId val="{00000001-047A-450A-AA48-C89A83F6A2D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7"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白鷹町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13786</v>
      </c>
      <c r="AM8" s="50"/>
      <c r="AN8" s="50"/>
      <c r="AO8" s="50"/>
      <c r="AP8" s="50"/>
      <c r="AQ8" s="50"/>
      <c r="AR8" s="50"/>
      <c r="AS8" s="50"/>
      <c r="AT8" s="45">
        <f>データ!T6</f>
        <v>157.71</v>
      </c>
      <c r="AU8" s="45"/>
      <c r="AV8" s="45"/>
      <c r="AW8" s="45"/>
      <c r="AX8" s="45"/>
      <c r="AY8" s="45"/>
      <c r="AZ8" s="45"/>
      <c r="BA8" s="45"/>
      <c r="BB8" s="45">
        <f>データ!U6</f>
        <v>87.41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18.52</v>
      </c>
      <c r="Q10" s="45"/>
      <c r="R10" s="45"/>
      <c r="S10" s="45"/>
      <c r="T10" s="45"/>
      <c r="U10" s="45"/>
      <c r="V10" s="45"/>
      <c r="W10" s="45">
        <f>データ!Q6</f>
        <v>78.28</v>
      </c>
      <c r="X10" s="45"/>
      <c r="Y10" s="45"/>
      <c r="Z10" s="45"/>
      <c r="AA10" s="45"/>
      <c r="AB10" s="45"/>
      <c r="AC10" s="45"/>
      <c r="AD10" s="50">
        <f>データ!R6</f>
        <v>3456</v>
      </c>
      <c r="AE10" s="50"/>
      <c r="AF10" s="50"/>
      <c r="AG10" s="50"/>
      <c r="AH10" s="50"/>
      <c r="AI10" s="50"/>
      <c r="AJ10" s="50"/>
      <c r="AK10" s="2"/>
      <c r="AL10" s="50">
        <f>データ!V6</f>
        <v>2532</v>
      </c>
      <c r="AM10" s="50"/>
      <c r="AN10" s="50"/>
      <c r="AO10" s="50"/>
      <c r="AP10" s="50"/>
      <c r="AQ10" s="50"/>
      <c r="AR10" s="50"/>
      <c r="AS10" s="50"/>
      <c r="AT10" s="45">
        <f>データ!W6</f>
        <v>1.29</v>
      </c>
      <c r="AU10" s="45"/>
      <c r="AV10" s="45"/>
      <c r="AW10" s="45"/>
      <c r="AX10" s="45"/>
      <c r="AY10" s="45"/>
      <c r="AZ10" s="45"/>
      <c r="BA10" s="45"/>
      <c r="BB10" s="45">
        <f>データ!X6</f>
        <v>1962.79</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【1,209.40】</v>
      </c>
      <c r="I86" s="26" t="str">
        <f>データ!CA6</f>
        <v>【74.48】</v>
      </c>
      <c r="J86" s="26" t="str">
        <f>データ!CL6</f>
        <v>【219.46】</v>
      </c>
      <c r="K86" s="26" t="str">
        <f>データ!CW6</f>
        <v>【42.82】</v>
      </c>
      <c r="L86" s="26" t="str">
        <f>データ!DH6</f>
        <v>【83.36】</v>
      </c>
      <c r="M86" s="26" t="s">
        <v>44</v>
      </c>
      <c r="N86" s="26" t="s">
        <v>44</v>
      </c>
      <c r="O86" s="26" t="str">
        <f>データ!EO6</f>
        <v>【0.12】</v>
      </c>
    </row>
  </sheetData>
  <sheetProtection algorithmName="SHA-512" hashValue="5ZN1z0pKlqQbQy12n8eR10xxzXxWKsBKEJEaZRCs0BoC2StSiBUs72u3iuOllgWdKElwltSSaURjzFoGRYP8gQ==" saltValue="18xmAlPDF2C7/bw9LS2vT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64025</v>
      </c>
      <c r="D6" s="33">
        <f t="shared" si="3"/>
        <v>47</v>
      </c>
      <c r="E6" s="33">
        <f t="shared" si="3"/>
        <v>17</v>
      </c>
      <c r="F6" s="33">
        <f t="shared" si="3"/>
        <v>4</v>
      </c>
      <c r="G6" s="33">
        <f t="shared" si="3"/>
        <v>0</v>
      </c>
      <c r="H6" s="33" t="str">
        <f t="shared" si="3"/>
        <v>山形県　白鷹町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18.52</v>
      </c>
      <c r="Q6" s="34">
        <f t="shared" si="3"/>
        <v>78.28</v>
      </c>
      <c r="R6" s="34">
        <f t="shared" si="3"/>
        <v>3456</v>
      </c>
      <c r="S6" s="34">
        <f t="shared" si="3"/>
        <v>13786</v>
      </c>
      <c r="T6" s="34">
        <f t="shared" si="3"/>
        <v>157.71</v>
      </c>
      <c r="U6" s="34">
        <f t="shared" si="3"/>
        <v>87.41</v>
      </c>
      <c r="V6" s="34">
        <f t="shared" si="3"/>
        <v>2532</v>
      </c>
      <c r="W6" s="34">
        <f t="shared" si="3"/>
        <v>1.29</v>
      </c>
      <c r="X6" s="34">
        <f t="shared" si="3"/>
        <v>1962.79</v>
      </c>
      <c r="Y6" s="35">
        <f>IF(Y7="",NA(),Y7)</f>
        <v>93.9</v>
      </c>
      <c r="Z6" s="35">
        <f t="shared" ref="Z6:AH6" si="4">IF(Z7="",NA(),Z7)</f>
        <v>94.36</v>
      </c>
      <c r="AA6" s="35">
        <f t="shared" si="4"/>
        <v>96.55</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750.51</v>
      </c>
      <c r="BG6" s="35">
        <f t="shared" ref="BG6:BO6" si="7">IF(BG7="",NA(),BG7)</f>
        <v>676.56</v>
      </c>
      <c r="BH6" s="35">
        <f t="shared" si="7"/>
        <v>451.43</v>
      </c>
      <c r="BI6" s="35">
        <f t="shared" si="7"/>
        <v>346.9</v>
      </c>
      <c r="BJ6" s="35">
        <f t="shared" si="7"/>
        <v>230.14</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80.8</v>
      </c>
      <c r="BR6" s="35">
        <f t="shared" ref="BR6:BZ6" si="8">IF(BR7="",NA(),BR7)</f>
        <v>81.81</v>
      </c>
      <c r="BS6" s="35">
        <f t="shared" si="8"/>
        <v>87.35</v>
      </c>
      <c r="BT6" s="35">
        <f t="shared" si="8"/>
        <v>100</v>
      </c>
      <c r="BU6" s="35">
        <f t="shared" si="8"/>
        <v>100</v>
      </c>
      <c r="BV6" s="35">
        <f t="shared" si="8"/>
        <v>66.56</v>
      </c>
      <c r="BW6" s="35">
        <f t="shared" si="8"/>
        <v>66.22</v>
      </c>
      <c r="BX6" s="35">
        <f t="shared" si="8"/>
        <v>69.87</v>
      </c>
      <c r="BY6" s="35">
        <f t="shared" si="8"/>
        <v>74.3</v>
      </c>
      <c r="BZ6" s="35">
        <f t="shared" si="8"/>
        <v>72.260000000000005</v>
      </c>
      <c r="CA6" s="34" t="str">
        <f>IF(CA7="","",IF(CA7="-","【-】","【"&amp;SUBSTITUTE(TEXT(CA7,"#,##0.00"),"-","△")&amp;"】"))</f>
        <v>【74.48】</v>
      </c>
      <c r="CB6" s="35">
        <f>IF(CB7="",NA(),CB7)</f>
        <v>220.36</v>
      </c>
      <c r="CC6" s="35">
        <f t="shared" ref="CC6:CK6" si="9">IF(CC7="",NA(),CC7)</f>
        <v>218.9</v>
      </c>
      <c r="CD6" s="35">
        <f t="shared" si="9"/>
        <v>203.52</v>
      </c>
      <c r="CE6" s="35">
        <f t="shared" si="9"/>
        <v>180.66</v>
      </c>
      <c r="CF6" s="35">
        <f t="shared" si="9"/>
        <v>181.07</v>
      </c>
      <c r="CG6" s="35">
        <f t="shared" si="9"/>
        <v>244.29</v>
      </c>
      <c r="CH6" s="35">
        <f t="shared" si="9"/>
        <v>246.72</v>
      </c>
      <c r="CI6" s="35">
        <f t="shared" si="9"/>
        <v>234.96</v>
      </c>
      <c r="CJ6" s="35">
        <f t="shared" si="9"/>
        <v>221.81</v>
      </c>
      <c r="CK6" s="35">
        <f t="shared" si="9"/>
        <v>230.02</v>
      </c>
      <c r="CL6" s="34" t="str">
        <f>IF(CL7="","",IF(CL7="-","【-】","【"&amp;SUBSTITUTE(TEXT(CL7,"#,##0.00"),"-","△")&amp;"】"))</f>
        <v>【219.46】</v>
      </c>
      <c r="CM6" s="35">
        <f>IF(CM7="",NA(),CM7)</f>
        <v>50.69</v>
      </c>
      <c r="CN6" s="35">
        <f t="shared" ref="CN6:CV6" si="10">IF(CN7="",NA(),CN7)</f>
        <v>48.67</v>
      </c>
      <c r="CO6" s="35">
        <f t="shared" si="10"/>
        <v>49.78</v>
      </c>
      <c r="CP6" s="35">
        <f t="shared" si="10"/>
        <v>51.04</v>
      </c>
      <c r="CQ6" s="35">
        <f t="shared" si="10"/>
        <v>48.69</v>
      </c>
      <c r="CR6" s="35">
        <f t="shared" si="10"/>
        <v>43.58</v>
      </c>
      <c r="CS6" s="35">
        <f t="shared" si="10"/>
        <v>41.35</v>
      </c>
      <c r="CT6" s="35">
        <f t="shared" si="10"/>
        <v>42.9</v>
      </c>
      <c r="CU6" s="35">
        <f t="shared" si="10"/>
        <v>43.36</v>
      </c>
      <c r="CV6" s="35">
        <f t="shared" si="10"/>
        <v>42.56</v>
      </c>
      <c r="CW6" s="34" t="str">
        <f>IF(CW7="","",IF(CW7="-","【-】","【"&amp;SUBSTITUTE(TEXT(CW7,"#,##0.00"),"-","△")&amp;"】"))</f>
        <v>【42.82】</v>
      </c>
      <c r="CX6" s="35">
        <f>IF(CX7="",NA(),CX7)</f>
        <v>79.2</v>
      </c>
      <c r="CY6" s="35">
        <f t="shared" ref="CY6:DG6" si="11">IF(CY7="",NA(),CY7)</f>
        <v>80.16</v>
      </c>
      <c r="CZ6" s="35">
        <f t="shared" si="11"/>
        <v>81.23</v>
      </c>
      <c r="DA6" s="35">
        <f t="shared" si="11"/>
        <v>82.42</v>
      </c>
      <c r="DB6" s="35">
        <f t="shared" si="11"/>
        <v>83.69</v>
      </c>
      <c r="DC6" s="35">
        <f t="shared" si="11"/>
        <v>82.35</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5" s="36" customFormat="1" x14ac:dyDescent="0.15">
      <c r="A7" s="28"/>
      <c r="B7" s="37">
        <v>2018</v>
      </c>
      <c r="C7" s="37">
        <v>64025</v>
      </c>
      <c r="D7" s="37">
        <v>47</v>
      </c>
      <c r="E7" s="37">
        <v>17</v>
      </c>
      <c r="F7" s="37">
        <v>4</v>
      </c>
      <c r="G7" s="37">
        <v>0</v>
      </c>
      <c r="H7" s="37" t="s">
        <v>98</v>
      </c>
      <c r="I7" s="37" t="s">
        <v>99</v>
      </c>
      <c r="J7" s="37" t="s">
        <v>100</v>
      </c>
      <c r="K7" s="37" t="s">
        <v>101</v>
      </c>
      <c r="L7" s="37" t="s">
        <v>102</v>
      </c>
      <c r="M7" s="37" t="s">
        <v>103</v>
      </c>
      <c r="N7" s="38" t="s">
        <v>104</v>
      </c>
      <c r="O7" s="38" t="s">
        <v>105</v>
      </c>
      <c r="P7" s="38">
        <v>18.52</v>
      </c>
      <c r="Q7" s="38">
        <v>78.28</v>
      </c>
      <c r="R7" s="38">
        <v>3456</v>
      </c>
      <c r="S7" s="38">
        <v>13786</v>
      </c>
      <c r="T7" s="38">
        <v>157.71</v>
      </c>
      <c r="U7" s="38">
        <v>87.41</v>
      </c>
      <c r="V7" s="38">
        <v>2532</v>
      </c>
      <c r="W7" s="38">
        <v>1.29</v>
      </c>
      <c r="X7" s="38">
        <v>1962.79</v>
      </c>
      <c r="Y7" s="38">
        <v>93.9</v>
      </c>
      <c r="Z7" s="38">
        <v>94.36</v>
      </c>
      <c r="AA7" s="38">
        <v>96.55</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750.51</v>
      </c>
      <c r="BG7" s="38">
        <v>676.56</v>
      </c>
      <c r="BH7" s="38">
        <v>451.43</v>
      </c>
      <c r="BI7" s="38">
        <v>346.9</v>
      </c>
      <c r="BJ7" s="38">
        <v>230.14</v>
      </c>
      <c r="BK7" s="38">
        <v>1436</v>
      </c>
      <c r="BL7" s="38">
        <v>1434.89</v>
      </c>
      <c r="BM7" s="38">
        <v>1298.9100000000001</v>
      </c>
      <c r="BN7" s="38">
        <v>1243.71</v>
      </c>
      <c r="BO7" s="38">
        <v>1194.1500000000001</v>
      </c>
      <c r="BP7" s="38">
        <v>1209.4000000000001</v>
      </c>
      <c r="BQ7" s="38">
        <v>80.8</v>
      </c>
      <c r="BR7" s="38">
        <v>81.81</v>
      </c>
      <c r="BS7" s="38">
        <v>87.35</v>
      </c>
      <c r="BT7" s="38">
        <v>100</v>
      </c>
      <c r="BU7" s="38">
        <v>100</v>
      </c>
      <c r="BV7" s="38">
        <v>66.56</v>
      </c>
      <c r="BW7" s="38">
        <v>66.22</v>
      </c>
      <c r="BX7" s="38">
        <v>69.87</v>
      </c>
      <c r="BY7" s="38">
        <v>74.3</v>
      </c>
      <c r="BZ7" s="38">
        <v>72.260000000000005</v>
      </c>
      <c r="CA7" s="38">
        <v>74.48</v>
      </c>
      <c r="CB7" s="38">
        <v>220.36</v>
      </c>
      <c r="CC7" s="38">
        <v>218.9</v>
      </c>
      <c r="CD7" s="38">
        <v>203.52</v>
      </c>
      <c r="CE7" s="38">
        <v>180.66</v>
      </c>
      <c r="CF7" s="38">
        <v>181.07</v>
      </c>
      <c r="CG7" s="38">
        <v>244.29</v>
      </c>
      <c r="CH7" s="38">
        <v>246.72</v>
      </c>
      <c r="CI7" s="38">
        <v>234.96</v>
      </c>
      <c r="CJ7" s="38">
        <v>221.81</v>
      </c>
      <c r="CK7" s="38">
        <v>230.02</v>
      </c>
      <c r="CL7" s="38">
        <v>219.46</v>
      </c>
      <c r="CM7" s="38">
        <v>50.69</v>
      </c>
      <c r="CN7" s="38">
        <v>48.67</v>
      </c>
      <c r="CO7" s="38">
        <v>49.78</v>
      </c>
      <c r="CP7" s="38">
        <v>51.04</v>
      </c>
      <c r="CQ7" s="38">
        <v>48.69</v>
      </c>
      <c r="CR7" s="38">
        <v>43.58</v>
      </c>
      <c r="CS7" s="38">
        <v>41.35</v>
      </c>
      <c r="CT7" s="38">
        <v>42.9</v>
      </c>
      <c r="CU7" s="38">
        <v>43.36</v>
      </c>
      <c r="CV7" s="38">
        <v>42.56</v>
      </c>
      <c r="CW7" s="38">
        <v>42.82</v>
      </c>
      <c r="CX7" s="38">
        <v>79.2</v>
      </c>
      <c r="CY7" s="38">
        <v>80.16</v>
      </c>
      <c r="CZ7" s="38">
        <v>81.23</v>
      </c>
      <c r="DA7" s="38">
        <v>82.42</v>
      </c>
      <c r="DB7" s="38">
        <v>83.69</v>
      </c>
      <c r="DC7" s="38">
        <v>82.35</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7.0000000000000007E-2</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吉村　秀昭</cp:lastModifiedBy>
  <cp:lastPrinted>2020-01-22T07:16:49Z</cp:lastPrinted>
  <dcterms:created xsi:type="dcterms:W3CDTF">2019-12-05T05:10:37Z</dcterms:created>
  <dcterms:modified xsi:type="dcterms:W3CDTF">2020-02-05T06:41:58Z</dcterms:modified>
  <cp:category/>
</cp:coreProperties>
</file>