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AqS10S68ONtwqT1Rr86Q9gF+vu7dY+kDlF1K7n20eYPysGxW3Ix/jY8mxDV0FlN1DX+AOJIvBG2L+zJfDUW2ew==" workbookSaltValue="BmIgCrmckoxiwrlTm8/3F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<sst xmlns="http://schemas.openxmlformats.org/spreadsheetml/2006/main" count="233" uniqueCount="113">
  <si>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</si>
  <si>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</si>
  <si>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</si>
  <si>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</si>
  <si>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</si>
  <si>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</si>
  <si>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</si>
  <si>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</si>
  <si>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</si>
  <si>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</si>
  <si>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</si>
  <si>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</si>
  <si>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</si>
  <si>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</si>
  <si>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</si>
  <si>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</si>
  <si>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</si>
  <si>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</si>
  <si>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</si>
  <si>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</si>
  <si>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</si>
  <si>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</si>
  <si>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</si>
  <si>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</si>
  <si>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</si>
  <si>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</si>
  <si>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</si>
  <si>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</si>
  <si>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</si>
  <si>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</si>
  <si>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</si>
  <si>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</si>
  <si>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</si>
  <si>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</si>
  <si>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</si>
  <si>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</si>
  <si>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</si>
  <si>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</si>
  <si>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</si>
  <si>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</si>
  <si>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</si>
  <si>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</si>
  <si>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</si>
  <si>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</si>
  <si>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</si>
  <si>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</si>
  <si>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</si>
  <si>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</si>
  <si>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</si>
  <si>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</si>
  <si>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</si>
  <si>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</si>
  <si>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</si>
  <si>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</si>
  <si>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</si>
  <si>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</si>
  <si>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</si>
  <si>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</si>
  <si>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</si>
  <si>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</si>
  <si>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</si>
  <si>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</si>
  <si>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</si>
  <si>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</si>
  <si>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</si>
  <si>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</si>
  <si>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</si>
  <si>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</si>
  <si>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</si>
  <si>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</si>
  <si>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</si>
  <si>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</si>
  <si>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</si>
  <si>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</si>
  <si>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</si>
  <si>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</si>
  <si>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</si>
  <si>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</si>
  <si>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</si>
  <si>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</si>
  <si>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</si>
  <si>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</si>
  <si>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</si>
  <si>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</si>
  <si>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</si>
  <si>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</si>
  <si>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</si>
  <si>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</si>
  <si>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</si>
  <si>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</si>
  <si>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</si>
  <si>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</si>
  <si>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</si>
  <si>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</si>
  <si>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</si>
  <si>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</si>
  <si>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</si>
  <si>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</si>
  <si>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</si>
  <si>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</si>
  <si>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</si>
  <si>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</si>
  <si>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</si>
  <si>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</si>
  <si>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</si>
  <si>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</si>
  <si>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</si>
  <si>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</si>
  <si>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</si>
  <si>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</si>
  <si>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までは類似団体平均よりも悪い経営状況にあったが、平成28年度以降は平均と同等もしくは平均より良い経営状況に改善した。地方債元利償還金の減少も改善の主な要因だが、それより「分流式下水道等に要する経費」の適正化に伴う基準内繰入金の増によるところが大きい。維持管理費は前年より多くなっている。
　また、水洗化率は上昇傾向にあるものの、類似団体平均値より低く、約4%の開きがある。
　今後も、処理区域内の下水道未接続世帯解消に努めていく。また、下水道使用料金は県内一高い（20㎥あたり：消費税込4,212円）ため、使用料金の値上げによる経営健全化は難しいが、平成28年度に策定した経営戦略の分析・予測に基づき、より効率的な事業経営を進めていく。同年度に策定した下水道ストックマネジメント計画に基づくマンホールポンプ異常時通報システムの更新（クラウド化）等、維持管理の効率化も実施していく。</t>
    <rPh sb="37" eb="39">
      <t>イコウ</t>
    </rPh>
    <rPh sb="183" eb="184">
      <t>ヤク</t>
    </rPh>
    <rPh sb="377" eb="378">
      <t>カ</t>
    </rPh>
    <phoneticPr fontId="4"/>
  </si>
  <si>
    <t>　ここ数年は大規模な下水道整備事業を行っていないこともあって、経営状況は安定している。今後は、処理区域内の下水道未接続世帯解消を図る必要がある。
　また、平成28年度中に下水道ストックマネジメント計画を策定した。これに基づき、マンホールポンプ異常時通報システム及びマンホールポンプの更新を図っていく予定である。特定環境保全公共下水道事業は公共下水道事業よりも料金収入が少なく、経営基盤が弱いことから、経営状況をしっかり把握して進める必要がある。</t>
    <rPh sb="130" eb="131">
      <t>オヨ</t>
    </rPh>
    <phoneticPr fontId="4"/>
  </si>
  <si>
    <t>　当町の特定環境保全公共下水道事業は平成4年度に着手しており、面整備は概成済みである。この間、管路の更新は実施していない。
　管路等の点検調査も大規模なものは行っていなかったが、平成28年度に下水道ストックマネジメント計画を策定し、平成29年度から管路調査及びマンホールポンプの異常時通報システムの更新（クラウド化）に着手し、令和元年度までの計画で進めている。また、マンホールポンプの更新については、平成29年度より計画的に更新を行っている。</t>
    <rPh sb="112" eb="114">
      <t>サクテイ</t>
    </rPh>
    <rPh sb="116" eb="118">
      <t>ヘイセイ</t>
    </rPh>
    <rPh sb="120" eb="122">
      <t>ネンド</t>
    </rPh>
    <rPh sb="124" eb="126">
      <t>カンロ</t>
    </rPh>
    <rPh sb="126" eb="128">
      <t>チョウサ</t>
    </rPh>
    <rPh sb="128" eb="129">
      <t>オヨ</t>
    </rPh>
    <rPh sb="139" eb="141">
      <t>イジョウ</t>
    </rPh>
    <rPh sb="141" eb="142">
      <t>ジ</t>
    </rPh>
    <rPh sb="142" eb="144">
      <t>ツウホウ</t>
    </rPh>
    <rPh sb="149" eb="151">
      <t>コウシン</t>
    </rPh>
    <rPh sb="156" eb="157">
      <t>カ</t>
    </rPh>
    <rPh sb="159" eb="161">
      <t>チャクシュ</t>
    </rPh>
    <rPh sb="163" eb="164">
      <t>レイ</t>
    </rPh>
    <rPh sb="164" eb="165">
      <t>ワ</t>
    </rPh>
    <rPh sb="165" eb="166">
      <t>ガン</t>
    </rPh>
    <rPh sb="166" eb="168">
      <t>ネンド</t>
    </rPh>
    <rPh sb="171" eb="173">
      <t>ケイカク</t>
    </rPh>
    <rPh sb="174" eb="175">
      <t>スス</t>
    </rPh>
    <rPh sb="192" eb="194">
      <t>コウシン</t>
    </rPh>
    <rPh sb="200" eb="202">
      <t>ヘイセイ</t>
    </rPh>
    <rPh sb="204" eb="206">
      <t>ネンド</t>
    </rPh>
    <rPh sb="208" eb="211">
      <t>ケイカクテキ</t>
    </rPh>
    <rPh sb="212" eb="214">
      <t>コウシン</t>
    </rPh>
    <rPh sb="215" eb="21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</si>
</sst>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36C-4F00-80BD-364D8B194EDC}"/>
            </c:ext>
          </c:extLst>
        </c:ser>
        <c:dLbls>
          <c:showLegendKey val="0"/>
          <c:showVal val="0"/>
          <c:showCatName val="0"/>
          <c:showSerName val="0"/>
          <c:showPercent val="0"/>
          <c:showBubbleSize val="0"/>
        </c:dLbls>
        <c:gapWidth val="150"/>
        <c:axId val="138815744"/>
        <c:axId val="138830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536C-4F00-80BD-364D8B194EDC}"/>
            </c:ext>
          </c:extLst>
        </c:ser>
        <c:dLbls>
          <c:showLegendKey val="0"/>
          <c:showVal val="0"/>
          <c:showCatName val="0"/>
          <c:showSerName val="0"/>
          <c:showPercent val="0"/>
          <c:showBubbleSize val="0"/>
        </c:dLbls>
        <c:marker val="1"/>
        <c:smooth val="0"/>
        <c:axId val="138815744"/>
        <c:axId val="138830208"/>
      </c:lineChart>
      <c:dateAx>
        <c:axId val="138815744"/>
        <c:scaling>
          <c:orientation val="minMax"/>
        </c:scaling>
        <c:delete val="1"/>
        <c:axPos val="b"/>
        <c:numFmt formatCode="ge" sourceLinked="1"/>
        <c:majorTickMark val="none"/>
        <c:minorTickMark val="none"/>
        <c:tickLblPos val="none"/>
        <c:crossAx val="138830208"/>
        <c:crosses val="autoZero"/>
        <c:auto val="1"/>
        <c:lblOffset val="100"/>
        <c:baseTimeUnit val="years"/>
      </c:dateAx>
      <c:valAx>
        <c:axId val="1388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81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633-492F-9124-F6979CECCE8F}"/>
            </c:ext>
          </c:extLst>
        </c:ser>
        <c:dLbls>
          <c:showLegendKey val="0"/>
          <c:showVal val="0"/>
          <c:showCatName val="0"/>
          <c:showSerName val="0"/>
          <c:showPercent val="0"/>
          <c:showBubbleSize val="0"/>
        </c:dLbls>
        <c:gapWidth val="150"/>
        <c:axId val="52971776"/>
        <c:axId val="52986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A633-492F-9124-F6979CECCE8F}"/>
            </c:ext>
          </c:extLst>
        </c:ser>
        <c:dLbls>
          <c:showLegendKey val="0"/>
          <c:showVal val="0"/>
          <c:showCatName val="0"/>
          <c:showSerName val="0"/>
          <c:showPercent val="0"/>
          <c:showBubbleSize val="0"/>
        </c:dLbls>
        <c:marker val="1"/>
        <c:smooth val="0"/>
        <c:axId val="52971776"/>
        <c:axId val="52986240"/>
      </c:lineChart>
      <c:dateAx>
        <c:axId val="52971776"/>
        <c:scaling>
          <c:orientation val="minMax"/>
        </c:scaling>
        <c:delete val="1"/>
        <c:axPos val="b"/>
        <c:numFmt formatCode="ge" sourceLinked="1"/>
        <c:majorTickMark val="none"/>
        <c:minorTickMark val="none"/>
        <c:tickLblPos val="none"/>
        <c:crossAx val="52986240"/>
        <c:crosses val="autoZero"/>
        <c:auto val="1"/>
        <c:lblOffset val="100"/>
        <c:baseTimeUnit val="years"/>
      </c:dateAx>
      <c:valAx>
        <c:axId val="5298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97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75.75</c:v>
                </c:pt>
                <c:pt idx="1">
                  <c:v>76.540000000000006</c:v>
                </c:pt>
                <c:pt idx="2">
                  <c:v>77.25</c:v>
                </c:pt>
                <c:pt idx="3">
                  <c:v>78.239999999999995</c:v>
                </c:pt>
                <c:pt idx="4">
                  <c:v>79.180000000000007</c:v>
                </c:pt>
              </c:numCache>
            </c:numRef>
          </c:val>
          <c:extLst xmlns:c16r2="http://schemas.microsoft.com/office/drawing/2015/06/chart">
            <c:ext xmlns:c16="http://schemas.microsoft.com/office/drawing/2014/chart" uri="{C3380CC4-5D6E-409C-BE32-E72D297353CC}">
              <c16:uniqueId val="{00000000-6A3A-4471-BB7D-76C1A4BE20F1}"/>
            </c:ext>
          </c:extLst>
        </c:ser>
        <c:dLbls>
          <c:showLegendKey val="0"/>
          <c:showVal val="0"/>
          <c:showCatName val="0"/>
          <c:showSerName val="0"/>
          <c:showPercent val="0"/>
          <c:showBubbleSize val="0"/>
        </c:dLbls>
        <c:gapWidth val="150"/>
        <c:axId val="53299840"/>
        <c:axId val="53302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6A3A-4471-BB7D-76C1A4BE20F1}"/>
            </c:ext>
          </c:extLst>
        </c:ser>
        <c:dLbls>
          <c:showLegendKey val="0"/>
          <c:showVal val="0"/>
          <c:showCatName val="0"/>
          <c:showSerName val="0"/>
          <c:showPercent val="0"/>
          <c:showBubbleSize val="0"/>
        </c:dLbls>
        <c:marker val="1"/>
        <c:smooth val="0"/>
        <c:axId val="53299840"/>
        <c:axId val="53302016"/>
      </c:lineChart>
      <c:dateAx>
        <c:axId val="53299840"/>
        <c:scaling>
          <c:orientation val="minMax"/>
        </c:scaling>
        <c:delete val="1"/>
        <c:axPos val="b"/>
        <c:numFmt formatCode="ge" sourceLinked="1"/>
        <c:majorTickMark val="none"/>
        <c:minorTickMark val="none"/>
        <c:tickLblPos val="none"/>
        <c:crossAx val="53302016"/>
        <c:crosses val="autoZero"/>
        <c:auto val="1"/>
        <c:lblOffset val="100"/>
        <c:baseTimeUnit val="years"/>
      </c:dateAx>
      <c:valAx>
        <c:axId val="5330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29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66</c:v>
                </c:pt>
                <c:pt idx="1">
                  <c:v>68.09</c:v>
                </c:pt>
                <c:pt idx="2">
                  <c:v>95.63</c:v>
                </c:pt>
                <c:pt idx="3">
                  <c:v>96.18</c:v>
                </c:pt>
                <c:pt idx="4">
                  <c:v>96.16</c:v>
                </c:pt>
              </c:numCache>
            </c:numRef>
          </c:val>
          <c:extLst xmlns:c16r2="http://schemas.microsoft.com/office/drawing/2015/06/chart">
            <c:ext xmlns:c16="http://schemas.microsoft.com/office/drawing/2014/chart" uri="{C3380CC4-5D6E-409C-BE32-E72D297353CC}">
              <c16:uniqueId val="{00000000-415F-4E2D-AA2E-9FEE5BA25124}"/>
            </c:ext>
          </c:extLst>
        </c:ser>
        <c:dLbls>
          <c:showLegendKey val="0"/>
          <c:showVal val="0"/>
          <c:showCatName val="0"/>
          <c:showSerName val="0"/>
          <c:showPercent val="0"/>
          <c:showBubbleSize val="0"/>
        </c:dLbls>
        <c:gapWidth val="150"/>
        <c:axId val="137575040"/>
        <c:axId val="138855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15F-4E2D-AA2E-9FEE5BA25124}"/>
            </c:ext>
          </c:extLst>
        </c:ser>
        <c:dLbls>
          <c:showLegendKey val="0"/>
          <c:showVal val="0"/>
          <c:showCatName val="0"/>
          <c:showSerName val="0"/>
          <c:showPercent val="0"/>
          <c:showBubbleSize val="0"/>
        </c:dLbls>
        <c:marker val="1"/>
        <c:smooth val="0"/>
        <c:axId val="137575040"/>
        <c:axId val="138855168"/>
      </c:lineChart>
      <c:dateAx>
        <c:axId val="137575040"/>
        <c:scaling>
          <c:orientation val="minMax"/>
        </c:scaling>
        <c:delete val="1"/>
        <c:axPos val="b"/>
        <c:numFmt formatCode="ge" sourceLinked="1"/>
        <c:majorTickMark val="none"/>
        <c:minorTickMark val="none"/>
        <c:tickLblPos val="none"/>
        <c:crossAx val="138855168"/>
        <c:crosses val="autoZero"/>
        <c:auto val="1"/>
        <c:lblOffset val="100"/>
        <c:baseTimeUnit val="years"/>
      </c:dateAx>
      <c:valAx>
        <c:axId val="13885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57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8A-4527-90D7-A3F8EA2D180D}"/>
            </c:ext>
          </c:extLst>
        </c:ser>
        <c:dLbls>
          <c:showLegendKey val="0"/>
          <c:showVal val="0"/>
          <c:showCatName val="0"/>
          <c:showSerName val="0"/>
          <c:showPercent val="0"/>
          <c:showBubbleSize val="0"/>
        </c:dLbls>
        <c:gapWidth val="150"/>
        <c:axId val="52838400"/>
        <c:axId val="5283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8A-4527-90D7-A3F8EA2D180D}"/>
            </c:ext>
          </c:extLst>
        </c:ser>
        <c:dLbls>
          <c:showLegendKey val="0"/>
          <c:showVal val="0"/>
          <c:showCatName val="0"/>
          <c:showSerName val="0"/>
          <c:showPercent val="0"/>
          <c:showBubbleSize val="0"/>
        </c:dLbls>
        <c:marker val="1"/>
        <c:smooth val="0"/>
        <c:axId val="52838400"/>
        <c:axId val="52839936"/>
      </c:lineChart>
      <c:dateAx>
        <c:axId val="52838400"/>
        <c:scaling>
          <c:orientation val="minMax"/>
        </c:scaling>
        <c:delete val="1"/>
        <c:axPos val="b"/>
        <c:numFmt formatCode="ge" sourceLinked="1"/>
        <c:majorTickMark val="none"/>
        <c:minorTickMark val="none"/>
        <c:tickLblPos val="none"/>
        <c:crossAx val="52839936"/>
        <c:crosses val="autoZero"/>
        <c:auto val="1"/>
        <c:lblOffset val="100"/>
        <c:baseTimeUnit val="years"/>
      </c:dateAx>
      <c:valAx>
        <c:axId val="5283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3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253-41BD-A20B-394C98F4A272}"/>
            </c:ext>
          </c:extLst>
        </c:ser>
        <c:dLbls>
          <c:showLegendKey val="0"/>
          <c:showVal val="0"/>
          <c:showCatName val="0"/>
          <c:showSerName val="0"/>
          <c:showPercent val="0"/>
          <c:showBubbleSize val="0"/>
        </c:dLbls>
        <c:gapWidth val="150"/>
        <c:axId val="52858240"/>
        <c:axId val="5287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253-41BD-A20B-394C98F4A272}"/>
            </c:ext>
          </c:extLst>
        </c:ser>
        <c:dLbls>
          <c:showLegendKey val="0"/>
          <c:showVal val="0"/>
          <c:showCatName val="0"/>
          <c:showSerName val="0"/>
          <c:showPercent val="0"/>
          <c:showBubbleSize val="0"/>
        </c:dLbls>
        <c:marker val="1"/>
        <c:smooth val="0"/>
        <c:axId val="52858240"/>
        <c:axId val="52872704"/>
      </c:lineChart>
      <c:dateAx>
        <c:axId val="52858240"/>
        <c:scaling>
          <c:orientation val="minMax"/>
        </c:scaling>
        <c:delete val="1"/>
        <c:axPos val="b"/>
        <c:numFmt formatCode="ge" sourceLinked="1"/>
        <c:majorTickMark val="none"/>
        <c:minorTickMark val="none"/>
        <c:tickLblPos val="none"/>
        <c:crossAx val="52872704"/>
        <c:crosses val="autoZero"/>
        <c:auto val="1"/>
        <c:lblOffset val="100"/>
        <c:baseTimeUnit val="years"/>
      </c:dateAx>
      <c:valAx>
        <c:axId val="5287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5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C67-4A4C-B90D-18FC3571F511}"/>
            </c:ext>
          </c:extLst>
        </c:ser>
        <c:dLbls>
          <c:showLegendKey val="0"/>
          <c:showVal val="0"/>
          <c:showCatName val="0"/>
          <c:showSerName val="0"/>
          <c:showPercent val="0"/>
          <c:showBubbleSize val="0"/>
        </c:dLbls>
        <c:gapWidth val="150"/>
        <c:axId val="52658560"/>
        <c:axId val="5266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C67-4A4C-B90D-18FC3571F511}"/>
            </c:ext>
          </c:extLst>
        </c:ser>
        <c:dLbls>
          <c:showLegendKey val="0"/>
          <c:showVal val="0"/>
          <c:showCatName val="0"/>
          <c:showSerName val="0"/>
          <c:showPercent val="0"/>
          <c:showBubbleSize val="0"/>
        </c:dLbls>
        <c:marker val="1"/>
        <c:smooth val="0"/>
        <c:axId val="52658560"/>
        <c:axId val="52660480"/>
      </c:lineChart>
      <c:dateAx>
        <c:axId val="52658560"/>
        <c:scaling>
          <c:orientation val="minMax"/>
        </c:scaling>
        <c:delete val="1"/>
        <c:axPos val="b"/>
        <c:numFmt formatCode="ge" sourceLinked="1"/>
        <c:majorTickMark val="none"/>
        <c:minorTickMark val="none"/>
        <c:tickLblPos val="none"/>
        <c:crossAx val="52660480"/>
        <c:crosses val="autoZero"/>
        <c:auto val="1"/>
        <c:lblOffset val="100"/>
        <c:baseTimeUnit val="years"/>
      </c:dateAx>
      <c:valAx>
        <c:axId val="5266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65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FD-40E0-BBC3-2DFE75FD47C9}"/>
            </c:ext>
          </c:extLst>
        </c:ser>
        <c:dLbls>
          <c:showLegendKey val="0"/>
          <c:showVal val="0"/>
          <c:showCatName val="0"/>
          <c:showSerName val="0"/>
          <c:showPercent val="0"/>
          <c:showBubbleSize val="0"/>
        </c:dLbls>
        <c:gapWidth val="150"/>
        <c:axId val="52695808"/>
        <c:axId val="5269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FD-40E0-BBC3-2DFE75FD47C9}"/>
            </c:ext>
          </c:extLst>
        </c:ser>
        <c:dLbls>
          <c:showLegendKey val="0"/>
          <c:showVal val="0"/>
          <c:showCatName val="0"/>
          <c:showSerName val="0"/>
          <c:showPercent val="0"/>
          <c:showBubbleSize val="0"/>
        </c:dLbls>
        <c:marker val="1"/>
        <c:smooth val="0"/>
        <c:axId val="52695808"/>
        <c:axId val="52697728"/>
      </c:lineChart>
      <c:dateAx>
        <c:axId val="52695808"/>
        <c:scaling>
          <c:orientation val="minMax"/>
        </c:scaling>
        <c:delete val="1"/>
        <c:axPos val="b"/>
        <c:numFmt formatCode="ge" sourceLinked="1"/>
        <c:majorTickMark val="none"/>
        <c:minorTickMark val="none"/>
        <c:tickLblPos val="none"/>
        <c:crossAx val="52697728"/>
        <c:crosses val="autoZero"/>
        <c:auto val="1"/>
        <c:lblOffset val="100"/>
        <c:baseTimeUnit val="years"/>
      </c:dateAx>
      <c:valAx>
        <c:axId val="5269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69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2780.33</c:v>
                </c:pt>
                <c:pt idx="1">
                  <c:v>2386.9899999999998</c:v>
                </c:pt>
                <c:pt idx="2">
                  <c:v>314.69</c:v>
                </c:pt>
                <c:pt idx="3">
                  <c:v>380.33</c:v>
                </c:pt>
                <c:pt idx="4">
                  <c:v>215.81</c:v>
                </c:pt>
              </c:numCache>
            </c:numRef>
          </c:val>
          <c:extLst xmlns:c16r2="http://schemas.microsoft.com/office/drawing/2015/06/chart">
            <c:ext xmlns:c16="http://schemas.microsoft.com/office/drawing/2014/chart" uri="{C3380CC4-5D6E-409C-BE32-E72D297353CC}">
              <c16:uniqueId val="{00000000-01B0-4067-B5AF-69814F579DF1}"/>
            </c:ext>
          </c:extLst>
        </c:ser>
        <c:dLbls>
          <c:showLegendKey val="0"/>
          <c:showVal val="0"/>
          <c:showCatName val="0"/>
          <c:showSerName val="0"/>
          <c:showPercent val="0"/>
          <c:showBubbleSize val="0"/>
        </c:dLbls>
        <c:gapWidth val="150"/>
        <c:axId val="52741248"/>
        <c:axId val="52743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01B0-4067-B5AF-69814F579DF1}"/>
            </c:ext>
          </c:extLst>
        </c:ser>
        <c:dLbls>
          <c:showLegendKey val="0"/>
          <c:showVal val="0"/>
          <c:showCatName val="0"/>
          <c:showSerName val="0"/>
          <c:showPercent val="0"/>
          <c:showBubbleSize val="0"/>
        </c:dLbls>
        <c:marker val="1"/>
        <c:smooth val="0"/>
        <c:axId val="52741248"/>
        <c:axId val="52743168"/>
      </c:lineChart>
      <c:dateAx>
        <c:axId val="52741248"/>
        <c:scaling>
          <c:orientation val="minMax"/>
        </c:scaling>
        <c:delete val="1"/>
        <c:axPos val="b"/>
        <c:numFmt formatCode="ge" sourceLinked="1"/>
        <c:majorTickMark val="none"/>
        <c:minorTickMark val="none"/>
        <c:tickLblPos val="none"/>
        <c:crossAx val="52743168"/>
        <c:crosses val="autoZero"/>
        <c:auto val="1"/>
        <c:lblOffset val="100"/>
        <c:baseTimeUnit val="years"/>
      </c:dateAx>
      <c:valAx>
        <c:axId val="5274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74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42.48</c:v>
                </c:pt>
                <c:pt idx="1">
                  <c:v>45.02</c:v>
                </c:pt>
                <c:pt idx="2">
                  <c:v>96.72</c:v>
                </c:pt>
                <c:pt idx="3">
                  <c:v>97.47</c:v>
                </c:pt>
                <c:pt idx="4">
                  <c:v>96.49</c:v>
                </c:pt>
              </c:numCache>
            </c:numRef>
          </c:val>
          <c:extLst xmlns:c16r2="http://schemas.microsoft.com/office/drawing/2015/06/chart">
            <c:ext xmlns:c16="http://schemas.microsoft.com/office/drawing/2014/chart" uri="{C3380CC4-5D6E-409C-BE32-E72D297353CC}">
              <c16:uniqueId val="{00000000-464B-4D13-A584-E4ECB3168250}"/>
            </c:ext>
          </c:extLst>
        </c:ser>
        <c:dLbls>
          <c:showLegendKey val="0"/>
          <c:showVal val="0"/>
          <c:showCatName val="0"/>
          <c:showSerName val="0"/>
          <c:showPercent val="0"/>
          <c:showBubbleSize val="0"/>
        </c:dLbls>
        <c:gapWidth val="150"/>
        <c:axId val="52909568"/>
        <c:axId val="52911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464B-4D13-A584-E4ECB3168250}"/>
            </c:ext>
          </c:extLst>
        </c:ser>
        <c:dLbls>
          <c:showLegendKey val="0"/>
          <c:showVal val="0"/>
          <c:showCatName val="0"/>
          <c:showSerName val="0"/>
          <c:showPercent val="0"/>
          <c:showBubbleSize val="0"/>
        </c:dLbls>
        <c:marker val="1"/>
        <c:smooth val="0"/>
        <c:axId val="52909568"/>
        <c:axId val="52911488"/>
      </c:lineChart>
      <c:dateAx>
        <c:axId val="52909568"/>
        <c:scaling>
          <c:orientation val="minMax"/>
        </c:scaling>
        <c:delete val="1"/>
        <c:axPos val="b"/>
        <c:numFmt formatCode="ge" sourceLinked="1"/>
        <c:majorTickMark val="none"/>
        <c:minorTickMark val="none"/>
        <c:tickLblPos val="none"/>
        <c:crossAx val="52911488"/>
        <c:crosses val="autoZero"/>
        <c:auto val="1"/>
        <c:lblOffset val="100"/>
        <c:baseTimeUnit val="years"/>
      </c:dateAx>
      <c:valAx>
        <c:axId val="5291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90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510.65</c:v>
                </c:pt>
                <c:pt idx="1">
                  <c:v>478.06</c:v>
                </c:pt>
                <c:pt idx="2">
                  <c:v>222.14</c:v>
                </c:pt>
                <c:pt idx="3">
                  <c:v>221.77</c:v>
                </c:pt>
                <c:pt idx="4">
                  <c:v>226.91</c:v>
                </c:pt>
              </c:numCache>
            </c:numRef>
          </c:val>
          <c:extLst xmlns:c16r2="http://schemas.microsoft.com/office/drawing/2015/06/chart">
            <c:ext xmlns:c16="http://schemas.microsoft.com/office/drawing/2014/chart" uri="{C3380CC4-5D6E-409C-BE32-E72D297353CC}">
              <c16:uniqueId val="{00000000-F199-4712-9EC5-C9689DA6C96E}"/>
            </c:ext>
          </c:extLst>
        </c:ser>
        <c:dLbls>
          <c:showLegendKey val="0"/>
          <c:showVal val="0"/>
          <c:showCatName val="0"/>
          <c:showSerName val="0"/>
          <c:showPercent val="0"/>
          <c:showBubbleSize val="0"/>
        </c:dLbls>
        <c:gapWidth val="150"/>
        <c:axId val="52946816"/>
        <c:axId val="5295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F199-4712-9EC5-C9689DA6C96E}"/>
            </c:ext>
          </c:extLst>
        </c:ser>
        <c:dLbls>
          <c:showLegendKey val="0"/>
          <c:showVal val="0"/>
          <c:showCatName val="0"/>
          <c:showSerName val="0"/>
          <c:showPercent val="0"/>
          <c:showBubbleSize val="0"/>
        </c:dLbls>
        <c:marker val="1"/>
        <c:smooth val="0"/>
        <c:axId val="52946816"/>
        <c:axId val="52957184"/>
      </c:lineChart>
      <c:dateAx>
        <c:axId val="52946816"/>
        <c:scaling>
          <c:orientation val="minMax"/>
        </c:scaling>
        <c:delete val="1"/>
        <c:axPos val="b"/>
        <c:numFmt formatCode="ge" sourceLinked="1"/>
        <c:majorTickMark val="none"/>
        <c:minorTickMark val="none"/>
        <c:tickLblPos val="none"/>
        <c:crossAx val="52957184"/>
        <c:crosses val="autoZero"/>
        <c:auto val="1"/>
        <c:lblOffset val="100"/>
        <c:baseTimeUnit val="years"/>
      </c:dateAx>
      <c:valAx>
        <c:axId val="5295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94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47" zoomScaleNormal="100" workbookViewId="0">
      <selection activeCell="CA47" sqref="CA4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高畠町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23464</v>
      </c>
      <c r="AM8" s="68"/>
      <c r="AN8" s="68"/>
      <c r="AO8" s="68"/>
      <c r="AP8" s="68"/>
      <c r="AQ8" s="68"/>
      <c r="AR8" s="68"/>
      <c r="AS8" s="68"/>
      <c r="AT8" s="67">
        <f>データ!T6</f>
        <v>180.26</v>
      </c>
      <c r="AU8" s="67"/>
      <c r="AV8" s="67"/>
      <c r="AW8" s="67"/>
      <c r="AX8" s="67"/>
      <c r="AY8" s="67"/>
      <c r="AZ8" s="67"/>
      <c r="BA8" s="67"/>
      <c r="BB8" s="67">
        <f>データ!U6</f>
        <v>130.16999999999999</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17.64</v>
      </c>
      <c r="Q10" s="67"/>
      <c r="R10" s="67"/>
      <c r="S10" s="67"/>
      <c r="T10" s="67"/>
      <c r="U10" s="67"/>
      <c r="V10" s="67"/>
      <c r="W10" s="67">
        <f>データ!Q6</f>
        <v>81.87</v>
      </c>
      <c r="X10" s="67"/>
      <c r="Y10" s="67"/>
      <c r="Z10" s="67"/>
      <c r="AA10" s="67"/>
      <c r="AB10" s="67"/>
      <c r="AC10" s="67"/>
      <c r="AD10" s="68">
        <f>データ!R6</f>
        <v>4212</v>
      </c>
      <c r="AE10" s="68"/>
      <c r="AF10" s="68"/>
      <c r="AG10" s="68"/>
      <c r="AH10" s="68"/>
      <c r="AI10" s="68"/>
      <c r="AJ10" s="68"/>
      <c r="AK10" s="2"/>
      <c r="AL10" s="68">
        <f>データ!V6</f>
        <v>4122</v>
      </c>
      <c r="AM10" s="68"/>
      <c r="AN10" s="68"/>
      <c r="AO10" s="68"/>
      <c r="AP10" s="68"/>
      <c r="AQ10" s="68"/>
      <c r="AR10" s="68"/>
      <c r="AS10" s="68"/>
      <c r="AT10" s="67">
        <f>データ!W6</f>
        <v>2.0299999999999998</v>
      </c>
      <c r="AU10" s="67"/>
      <c r="AV10" s="67"/>
      <c r="AW10" s="67"/>
      <c r="AX10" s="67"/>
      <c r="AY10" s="67"/>
      <c r="AZ10" s="67"/>
      <c r="BA10" s="67"/>
      <c r="BB10" s="67">
        <f>データ!X6</f>
        <v>2030.54</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jUjceE/SULPQyyShYD+haP4FJ6lZc8WpZHL+g5O/3xORwncgBZ4wI+a3utpPxAv6frsbPMR1kendJ0XEs9eiIg==" saltValue="IVEY9eNhG3mqwqFePh/IJ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63819</v>
      </c>
      <c r="D6" s="33">
        <f t="shared" si="3"/>
        <v>47</v>
      </c>
      <c r="E6" s="33">
        <f t="shared" si="3"/>
        <v>17</v>
      </c>
      <c r="F6" s="33">
        <f t="shared" si="3"/>
        <v>4</v>
      </c>
      <c r="G6" s="33">
        <f t="shared" si="3"/>
        <v>0</v>
      </c>
      <c r="H6" s="33" t="str">
        <f t="shared" si="3"/>
        <v>山形県　高畠町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17.64</v>
      </c>
      <c r="Q6" s="34">
        <f t="shared" si="3"/>
        <v>81.87</v>
      </c>
      <c r="R6" s="34">
        <f t="shared" si="3"/>
        <v>4212</v>
      </c>
      <c r="S6" s="34">
        <f t="shared" si="3"/>
        <v>23464</v>
      </c>
      <c r="T6" s="34">
        <f t="shared" si="3"/>
        <v>180.26</v>
      </c>
      <c r="U6" s="34">
        <f t="shared" si="3"/>
        <v>130.16999999999999</v>
      </c>
      <c r="V6" s="34">
        <f t="shared" si="3"/>
        <v>4122</v>
      </c>
      <c r="W6" s="34">
        <f t="shared" si="3"/>
        <v>2.0299999999999998</v>
      </c>
      <c r="X6" s="34">
        <f t="shared" si="3"/>
        <v>2030.54</v>
      </c>
      <c r="Y6" s="35">
        <f>IF(Y7="",NA(),Y7)</f>
        <v>66</v>
      </c>
      <c r="Z6" s="35">
        <f t="shared" ref="Z6:AH6" si="4">IF(Z7="",NA(),Z7)</f>
        <v>68.09</v>
      </c>
      <c r="AA6" s="35">
        <f t="shared" si="4"/>
        <v>95.63</v>
      </c>
      <c r="AB6" s="35">
        <f t="shared" si="4"/>
        <v>96.18</v>
      </c>
      <c r="AC6" s="35">
        <f t="shared" si="4"/>
        <v>96.16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2780.33</v>
      </c>
      <c r="BG6" s="35">
        <f t="shared" ref="BG6:BO6" si="7">IF(BG7="",NA(),BG7)</f>
        <v>2386.9899999999998</v>
      </c>
      <c r="BH6" s="35">
        <f t="shared" si="7"/>
        <v>314.69</v>
      </c>
      <c r="BI6" s="35">
        <f t="shared" si="7"/>
        <v>380.33</v>
      </c>
      <c r="BJ6" s="35">
        <f t="shared" si="7"/>
        <v>215.81</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42.48</v>
      </c>
      <c r="BR6" s="35">
        <f t="shared" ref="BR6:BZ6" si="8">IF(BR7="",NA(),BR7)</f>
        <v>45.02</v>
      </c>
      <c r="BS6" s="35">
        <f t="shared" si="8"/>
        <v>96.72</v>
      </c>
      <c r="BT6" s="35">
        <f t="shared" si="8"/>
        <v>97.47</v>
      </c>
      <c r="BU6" s="35">
        <f t="shared" si="8"/>
        <v>96.49</v>
      </c>
      <c r="BV6" s="35">
        <f t="shared" si="8"/>
        <v>66.56</v>
      </c>
      <c r="BW6" s="35">
        <f t="shared" si="8"/>
        <v>66.22</v>
      </c>
      <c r="BX6" s="35">
        <f t="shared" si="8"/>
        <v>69.87</v>
      </c>
      <c r="BY6" s="35">
        <f t="shared" si="8"/>
        <v>74.3</v>
      </c>
      <c r="BZ6" s="35">
        <f t="shared" si="8"/>
        <v>72.260000000000005</v>
      </c>
      <c r="CA6" s="34" t="str">
        <f>IF(CA7="","",IF(CA7="-","【-】","【"&amp;SUBSTITUTE(TEXT(CA7,"#,##0.00"),"-","△")&amp;"】"))</f>
        <v>【74.48】</v>
      </c>
      <c r="CB6" s="35">
        <f>IF(CB7="",NA(),CB7)</f>
        <v>510.65</v>
      </c>
      <c r="CC6" s="35">
        <f t="shared" ref="CC6:CK6" si="9">IF(CC7="",NA(),CC7)</f>
        <v>478.06</v>
      </c>
      <c r="CD6" s="35">
        <f t="shared" si="9"/>
        <v>222.14</v>
      </c>
      <c r="CE6" s="35">
        <f t="shared" si="9"/>
        <v>221.77</v>
      </c>
      <c r="CF6" s="35">
        <f t="shared" si="9"/>
        <v>226.91</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75.75</v>
      </c>
      <c r="CY6" s="35">
        <f t="shared" ref="CY6:DG6" si="11">IF(CY7="",NA(),CY7)</f>
        <v>76.540000000000006</v>
      </c>
      <c r="CZ6" s="35">
        <f t="shared" si="11"/>
        <v>77.25</v>
      </c>
      <c r="DA6" s="35">
        <f t="shared" si="11"/>
        <v>78.239999999999995</v>
      </c>
      <c r="DB6" s="35">
        <f t="shared" si="11"/>
        <v>79.180000000000007</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63819</v>
      </c>
      <c r="D7" s="37">
        <v>47</v>
      </c>
      <c r="E7" s="37">
        <v>17</v>
      </c>
      <c r="F7" s="37">
        <v>4</v>
      </c>
      <c r="G7" s="37">
        <v>0</v>
      </c>
      <c r="H7" s="37" t="s">
        <v>97</v>
      </c>
      <c r="I7" s="37" t="s">
        <v>98</v>
      </c>
      <c r="J7" s="37" t="s">
        <v>99</v>
      </c>
      <c r="K7" s="37" t="s">
        <v>100</v>
      </c>
      <c r="L7" s="37" t="s">
        <v>101</v>
      </c>
      <c r="M7" s="37" t="s">
        <v>102</v>
      </c>
      <c r="N7" s="38" t="s">
        <v>103</v>
      </c>
      <c r="O7" s="38" t="s">
        <v>104</v>
      </c>
      <c r="P7" s="38">
        <v>17.64</v>
      </c>
      <c r="Q7" s="38">
        <v>81.87</v>
      </c>
      <c r="R7" s="38">
        <v>4212</v>
      </c>
      <c r="S7" s="38">
        <v>23464</v>
      </c>
      <c r="T7" s="38">
        <v>180.26</v>
      </c>
      <c r="U7" s="38">
        <v>130.16999999999999</v>
      </c>
      <c r="V7" s="38">
        <v>4122</v>
      </c>
      <c r="W7" s="38">
        <v>2.0299999999999998</v>
      </c>
      <c r="X7" s="38">
        <v>2030.54</v>
      </c>
      <c r="Y7" s="38">
        <v>66</v>
      </c>
      <c r="Z7" s="38">
        <v>68.09</v>
      </c>
      <c r="AA7" s="38">
        <v>95.63</v>
      </c>
      <c r="AB7" s="38">
        <v>96.18</v>
      </c>
      <c r="AC7" s="38">
        <v>96.16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2780.33</v>
      </c>
      <c r="BG7" s="38">
        <v>2386.9899999999998</v>
      </c>
      <c r="BH7" s="38">
        <v>314.69</v>
      </c>
      <c r="BI7" s="38">
        <v>380.33</v>
      </c>
      <c r="BJ7" s="38">
        <v>215.81</v>
      </c>
      <c r="BK7" s="38">
        <v>1436</v>
      </c>
      <c r="BL7" s="38">
        <v>1434.89</v>
      </c>
      <c r="BM7" s="38">
        <v>1298.9100000000001</v>
      </c>
      <c r="BN7" s="38">
        <v>1243.71</v>
      </c>
      <c r="BO7" s="38">
        <v>1194.1500000000001</v>
      </c>
      <c r="BP7" s="38">
        <v>1209.4000000000001</v>
      </c>
      <c r="BQ7" s="38">
        <v>42.48</v>
      </c>
      <c r="BR7" s="38">
        <v>45.02</v>
      </c>
      <c r="BS7" s="38">
        <v>96.72</v>
      </c>
      <c r="BT7" s="38">
        <v>97.47</v>
      </c>
      <c r="BU7" s="38">
        <v>96.49</v>
      </c>
      <c r="BV7" s="38">
        <v>66.56</v>
      </c>
      <c r="BW7" s="38">
        <v>66.22</v>
      </c>
      <c r="BX7" s="38">
        <v>69.87</v>
      </c>
      <c r="BY7" s="38">
        <v>74.3</v>
      </c>
      <c r="BZ7" s="38">
        <v>72.260000000000005</v>
      </c>
      <c r="CA7" s="38">
        <v>74.48</v>
      </c>
      <c r="CB7" s="38">
        <v>510.65</v>
      </c>
      <c r="CC7" s="38">
        <v>478.06</v>
      </c>
      <c r="CD7" s="38">
        <v>222.14</v>
      </c>
      <c r="CE7" s="38">
        <v>221.77</v>
      </c>
      <c r="CF7" s="38">
        <v>226.91</v>
      </c>
      <c r="CG7" s="38">
        <v>244.29</v>
      </c>
      <c r="CH7" s="38">
        <v>246.72</v>
      </c>
      <c r="CI7" s="38">
        <v>234.96</v>
      </c>
      <c r="CJ7" s="38">
        <v>221.81</v>
      </c>
      <c r="CK7" s="38">
        <v>230.02</v>
      </c>
      <c r="CL7" s="38">
        <v>219.46</v>
      </c>
      <c r="CM7" s="38" t="s">
        <v>103</v>
      </c>
      <c r="CN7" s="38" t="s">
        <v>103</v>
      </c>
      <c r="CO7" s="38" t="s">
        <v>103</v>
      </c>
      <c r="CP7" s="38" t="s">
        <v>103</v>
      </c>
      <c r="CQ7" s="38" t="s">
        <v>103</v>
      </c>
      <c r="CR7" s="38">
        <v>43.58</v>
      </c>
      <c r="CS7" s="38">
        <v>41.35</v>
      </c>
      <c r="CT7" s="38">
        <v>42.9</v>
      </c>
      <c r="CU7" s="38">
        <v>43.36</v>
      </c>
      <c r="CV7" s="38">
        <v>42.56</v>
      </c>
      <c r="CW7" s="38">
        <v>42.82</v>
      </c>
      <c r="CX7" s="38">
        <v>75.75</v>
      </c>
      <c r="CY7" s="38">
        <v>76.540000000000006</v>
      </c>
      <c r="CZ7" s="38">
        <v>77.25</v>
      </c>
      <c r="DA7" s="38">
        <v>78.239999999999995</v>
      </c>
      <c r="DB7" s="38">
        <v>79.180000000000007</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