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5DmWv1AvRS/8d6mxWO57+ysRyoWiFfu3PtebFMDC71ZKodFv3baITt3vc+AZ40AN0vVrxtDrG/MvN+24DKPNPw==" workbookSaltValue="liZ5afOzzTOaeR+dNh/koQ==" workbookSpinCount="100000" lockStructure="1"/>
  <bookViews>
    <workbookView xWindow="0" yWindow="0" windowWidth="19275" windowHeight="7065"/>
  </bookViews>
  <sheets>
    <sheet name="法非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AD10" i="4" s="1"/>
  <c r="Q6" i="5"/>
  <c r="W10" i="4" s="1"/>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P10" i="4"/>
  <c r="I10" i="4"/>
  <c r="AT8" i="4"/>
  <c r="AL8" i="4"/>
  <c r="W8" i="4"/>
  <c r="P8" i="4"/>
  <c r="I8" i="4"/>
  <c r="B6" i="4"/>
  <c r="C10" i="5" l="1"/>
  <c r="D10" i="5"/>
  <c r="E10" i="5"/>
  <c r="B10" i="5"/>
</calcChain>
</file>

<file path=xl/sharedStrings.xml><?xml version="1.0" encoding="utf-8"?>
<sst xmlns="http://schemas.openxmlformats.org/spreadsheetml/2006/main" count="228" uniqueCount="112">
  <si>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</si>
  <si>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</si>
  <si>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</si>
  <si>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</si>
  <si>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</si>
  <si>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</si>
  <si>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</si>
  <si>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</si>
  <si>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</si>
  <si>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</si>
  <si>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</si>
  <si>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</si>
  <si>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</si>
  <si>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</si>
  <si>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</si>
  <si>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</si>
  <si>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</si>
  <si>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</si>
  <si>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</si>
  <si>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</si>
  <si>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</si>
  <si>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</si>
  <si>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</si>
  <si>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</si>
  <si>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</si>
  <si>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</si>
  <si>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</si>
  <si>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</si>
  <si>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</si>
  <si>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</si>
  <si>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</si>
  <si>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</si>
  <si>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</si>
  <si>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</si>
  <si>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</si>
  <si>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</si>
  <si>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</si>
  <si>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</si>
  <si>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</si>
  <si>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</si>
  <si>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</si>
  <si>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</si>
  <si>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</si>
  <si>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</si>
  <si>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</si>
  <si>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</si>
  <si>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</si>
  <si>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</si>
  <si>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</si>
  <si>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</si>
  <si>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</si>
  <si>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</si>
  <si>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</si>
  <si>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</si>
  <si>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</si>
  <si>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</si>
  <si>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</si>
  <si>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</si>
  <si>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</si>
  <si>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</si>
  <si>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</si>
  <si>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</si>
  <si>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</si>
  <si>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</si>
  <si>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</si>
  <si>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</si>
  <si>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</si>
  <si>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</si>
  <si>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</si>
  <si>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</si>
  <si>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</si>
  <si>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</si>
  <si>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</si>
  <si>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</si>
  <si>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</si>
  <si>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</si>
  <si>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</si>
  <si>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</si>
  <si>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</si>
  <si>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</si>
  <si>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</si>
  <si>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</si>
  <si>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</si>
  <si>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</si>
  <si>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</si>
  <si>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</si>
  <si>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</si>
  <si>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</si>
  <si>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</si>
  <si>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</si>
  <si>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</si>
  <si>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</si>
  <si>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</si>
  <si>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</si>
  <si>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</si>
  <si>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</si>
  <si>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</si>
  <si>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</si>
  <si>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</si>
  <si>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</si>
  <si>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</si>
  <si>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</si>
  <si>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</si>
  <si>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</si>
  <si>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</si>
  <si>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</si>
  <si>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</si>
  <si>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</si>
  <si>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</si>
  <si>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現在のところ耐用年数を経過した管渠については該当有りませんが、今後の課題として管渠の老朽化対策が必要となってくると考えられます。ストックマネジメント計画についてはH29年3月に策定し計画年度を35年度までとしております。機能診断等を実施しながら対応したいと考えています。</t>
    <rPh sb="1" eb="3">
      <t>ゲンザイ</t>
    </rPh>
    <rPh sb="7" eb="9">
      <t>タイヨウ</t>
    </rPh>
    <rPh sb="9" eb="11">
      <t>ネンスウ</t>
    </rPh>
    <rPh sb="12" eb="14">
      <t>ケイカ</t>
    </rPh>
    <rPh sb="16" eb="18">
      <t>カンキョ</t>
    </rPh>
    <rPh sb="23" eb="25">
      <t>ガイトウ</t>
    </rPh>
    <rPh sb="25" eb="26">
      <t>ア</t>
    </rPh>
    <rPh sb="32" eb="34">
      <t>コンゴ</t>
    </rPh>
    <rPh sb="35" eb="37">
      <t>カダイ</t>
    </rPh>
    <rPh sb="40" eb="42">
      <t>カンキョ</t>
    </rPh>
    <rPh sb="43" eb="46">
      <t>ロウキュウカ</t>
    </rPh>
    <rPh sb="46" eb="48">
      <t>タイサク</t>
    </rPh>
    <rPh sb="49" eb="51">
      <t>ヒツヨウ</t>
    </rPh>
    <rPh sb="58" eb="59">
      <t>カンガ</t>
    </rPh>
    <rPh sb="75" eb="77">
      <t>ケイカク</t>
    </rPh>
    <rPh sb="85" eb="86">
      <t>ネン</t>
    </rPh>
    <rPh sb="87" eb="88">
      <t>ガツ</t>
    </rPh>
    <rPh sb="89" eb="91">
      <t>サクテイ</t>
    </rPh>
    <rPh sb="92" eb="94">
      <t>ケイカク</t>
    </rPh>
    <rPh sb="94" eb="96">
      <t>ネンド</t>
    </rPh>
    <rPh sb="99" eb="101">
      <t>ネンド</t>
    </rPh>
    <rPh sb="111" eb="113">
      <t>キノウ</t>
    </rPh>
    <rPh sb="113" eb="115">
      <t>シンダン</t>
    </rPh>
    <rPh sb="115" eb="116">
      <t>ナド</t>
    </rPh>
    <rPh sb="117" eb="119">
      <t>ジッシ</t>
    </rPh>
    <rPh sb="123" eb="125">
      <t>タイオウ</t>
    </rPh>
    <rPh sb="129" eb="130">
      <t>カンガテイゲンカタリョウキンホウシキシヨウリョウゾウカジュウリョウリョウキンテイガクセツゾクジンコウスクリョウキンシュウニュウイジカンリヒマカナイタネンジッセキシヨウリョウシュウニュウサイニュウシワリアイ</t>
    </rPh>
    <phoneticPr fontId="4"/>
  </si>
  <si>
    <t>従前から続く人口減少に加え、施設利用率は以前低く使用料金収入のみで維持管理費を賄うには至っておりません。
一般会計の繰入金により維持運営している状況にあります。（歳入に占める繰入金の割合は71.3％）また、企業債の償還財源として資本費平準化債の借入れは今年度皆減となっています。
今後の老朽化対策の一つとして以前より新規加入者の新設手数料等を積立て、僅かながらも将来の負担に備えています。
そのほか、処理施設の日常管理については最上圏域７市町村で組織する共同管理組合に委ねております。</t>
    <rPh sb="0" eb="2">
      <t>ジュウゼン</t>
    </rPh>
    <rPh sb="4" eb="5">
      <t>ツヅ</t>
    </rPh>
    <rPh sb="6" eb="8">
      <t>ジンコウ</t>
    </rPh>
    <rPh sb="8" eb="10">
      <t>ゲンショウ</t>
    </rPh>
    <rPh sb="11" eb="12">
      <t>クワ</t>
    </rPh>
    <rPh sb="14" eb="16">
      <t>シセツ</t>
    </rPh>
    <rPh sb="16" eb="19">
      <t>リヨウリツ</t>
    </rPh>
    <rPh sb="20" eb="22">
      <t>イゼン</t>
    </rPh>
    <rPh sb="22" eb="23">
      <t>ヒク</t>
    </rPh>
    <rPh sb="24" eb="26">
      <t>シヨウ</t>
    </rPh>
    <rPh sb="26" eb="28">
      <t>リョウキン</t>
    </rPh>
    <rPh sb="28" eb="30">
      <t>シュウニュウ</t>
    </rPh>
    <rPh sb="33" eb="35">
      <t>イジ</t>
    </rPh>
    <rPh sb="35" eb="37">
      <t>カンリ</t>
    </rPh>
    <rPh sb="53" eb="55">
      <t>イッパン</t>
    </rPh>
    <rPh sb="55" eb="57">
      <t>カイケイ</t>
    </rPh>
    <rPh sb="58" eb="60">
      <t>クリイレ</t>
    </rPh>
    <rPh sb="60" eb="61">
      <t>キン</t>
    </rPh>
    <rPh sb="64" eb="66">
      <t>イジ</t>
    </rPh>
    <rPh sb="66" eb="68">
      <t>ウンエイ</t>
    </rPh>
    <rPh sb="72" eb="74">
      <t>ジョウキョウ</t>
    </rPh>
    <rPh sb="81" eb="83">
      <t>サイニュウ</t>
    </rPh>
    <rPh sb="84" eb="85">
      <t>シ</t>
    </rPh>
    <rPh sb="87" eb="89">
      <t>クリイレ</t>
    </rPh>
    <rPh sb="89" eb="90">
      <t>キン</t>
    </rPh>
    <rPh sb="91" eb="93">
      <t>ワリアイ</t>
    </rPh>
    <rPh sb="103" eb="105">
      <t>キギョウ</t>
    </rPh>
    <rPh sb="105" eb="106">
      <t>サイ</t>
    </rPh>
    <rPh sb="126" eb="129">
      <t>コンネンド</t>
    </rPh>
    <rPh sb="129" eb="131">
      <t>カイゲン</t>
    </rPh>
    <rPh sb="149" eb="150">
      <t>ヒト</t>
    </rPh>
    <rPh sb="154" eb="156">
      <t>イゼン</t>
    </rPh>
    <rPh sb="158" eb="160">
      <t>シンキ</t>
    </rPh>
    <rPh sb="160" eb="163">
      <t>カニュウシャ</t>
    </rPh>
    <rPh sb="164" eb="166">
      <t>シンセツ</t>
    </rPh>
    <rPh sb="166" eb="169">
      <t>テスウリョウ</t>
    </rPh>
    <rPh sb="169" eb="170">
      <t>ナド</t>
    </rPh>
    <rPh sb="171" eb="173">
      <t>ツミタ</t>
    </rPh>
    <rPh sb="175" eb="176">
      <t>ワズ</t>
    </rPh>
    <rPh sb="181" eb="183">
      <t>ショウライ</t>
    </rPh>
    <rPh sb="184" eb="186">
      <t>フタン</t>
    </rPh>
    <rPh sb="187" eb="188">
      <t>ソナ</t>
    </rPh>
    <rPh sb="200" eb="202">
      <t>ショリ</t>
    </rPh>
    <rPh sb="202" eb="204">
      <t>シセツ</t>
    </rPh>
    <rPh sb="205" eb="207">
      <t>ニチジョウ</t>
    </rPh>
    <rPh sb="207" eb="209">
      <t>カンリ</t>
    </rPh>
    <rPh sb="214" eb="216">
      <t>モガミ</t>
    </rPh>
    <rPh sb="216" eb="218">
      <t>ケンイキ</t>
    </rPh>
    <rPh sb="219" eb="222">
      <t>シチョウソン</t>
    </rPh>
    <rPh sb="223" eb="225">
      <t>ソシキ</t>
    </rPh>
    <rPh sb="227" eb="229">
      <t>キョウドウ</t>
    </rPh>
    <rPh sb="229" eb="231">
      <t>カンリ</t>
    </rPh>
    <rPh sb="231" eb="233">
      <t>クミアイ</t>
    </rPh>
    <rPh sb="234" eb="235">
      <t>ユダ</t>
    </rPh>
    <phoneticPr fontId="4"/>
  </si>
  <si>
    <t xml:space="preserve">・収益的収支比率について
料金算定については、逓減型料金方式となっており使用料の増加につれ従量料金が低減となります。
接続人口が少ないことから、料金収入だけをもって維持管理費を賄うには至っていません。（H30年実績で使用料収入が歳入に占める割合は8.6％となっています。）
・企業債残高対事業規模比率について
建設事業については概成しており、新たな企業債の発行はありません。
・経費回収率、汚水処理原価、施設利用率について接続人口が前年468人から人459人に減少し、施設利用率も低位で推移しています。
維持管理費については、昨年と比較し機器の保全に係る修繕に要する経費が減少した結果、汚水汚水処理原価については昨年度より低額の500円台となっています。
経費回収率についても数値のとおりこれまでの要因等により低位に留まっています。
・水洗化率について
率としては81.6％と好調ではありますが、高齢者のみ世帯の増加する中、新たな接続を期待できる状況にはありません。
</t>
    <rPh sb="1" eb="4">
      <t>シュウエキテキ</t>
    </rPh>
    <rPh sb="4" eb="6">
      <t>シュウシ</t>
    </rPh>
    <rPh sb="6" eb="8">
      <t>ヒリツ</t>
    </rPh>
    <rPh sb="13" eb="15">
      <t>リョウキン</t>
    </rPh>
    <rPh sb="15" eb="17">
      <t>サンテイ</t>
    </rPh>
    <rPh sb="23" eb="26">
      <t>テイゲンガタ</t>
    </rPh>
    <rPh sb="26" eb="28">
      <t>リョウキン</t>
    </rPh>
    <rPh sb="28" eb="30">
      <t>ホウシキ</t>
    </rPh>
    <rPh sb="36" eb="39">
      <t>シヨウリョウ</t>
    </rPh>
    <rPh sb="40" eb="42">
      <t>ゾウカ</t>
    </rPh>
    <rPh sb="45" eb="47">
      <t>ジュウリョウ</t>
    </rPh>
    <rPh sb="47" eb="49">
      <t>リョウキン</t>
    </rPh>
    <rPh sb="50" eb="52">
      <t>テイゲン</t>
    </rPh>
    <rPh sb="59" eb="61">
      <t>セツゾク</t>
    </rPh>
    <rPh sb="61" eb="63">
      <t>ジンコウ</t>
    </rPh>
    <rPh sb="64" eb="65">
      <t>スク</t>
    </rPh>
    <rPh sb="72" eb="74">
      <t>リョウキン</t>
    </rPh>
    <rPh sb="74" eb="76">
      <t>シュウニュウ</t>
    </rPh>
    <rPh sb="82" eb="84">
      <t>イジ</t>
    </rPh>
    <rPh sb="84" eb="87">
      <t>カンリヒ</t>
    </rPh>
    <rPh sb="88" eb="89">
      <t>マカナ</t>
    </rPh>
    <rPh sb="92" eb="93">
      <t>イタ</t>
    </rPh>
    <rPh sb="104" eb="105">
      <t>ネン</t>
    </rPh>
    <rPh sb="105" eb="107">
      <t>ジッセキ</t>
    </rPh>
    <rPh sb="108" eb="111">
      <t>シヨウリョウ</t>
    </rPh>
    <rPh sb="111" eb="113">
      <t>シュウニュウ</t>
    </rPh>
    <rPh sb="114" eb="116">
      <t>サイニュウ</t>
    </rPh>
    <rPh sb="117" eb="118">
      <t>シ</t>
    </rPh>
    <rPh sb="120" eb="122">
      <t>ワリアイ</t>
    </rPh>
    <rPh sb="138" eb="140">
      <t>キギョウ</t>
    </rPh>
    <rPh sb="140" eb="141">
      <t>サイ</t>
    </rPh>
    <rPh sb="142" eb="143">
      <t>タカ</t>
    </rPh>
    <rPh sb="148" eb="149">
      <t>クラ</t>
    </rPh>
    <rPh sb="149" eb="150">
      <t>リツ</t>
    </rPh>
    <rPh sb="155" eb="157">
      <t>ケンセツ</t>
    </rPh>
    <rPh sb="216" eb="218">
      <t>ゼンネン</t>
    </rPh>
    <rPh sb="221" eb="222">
      <t>ニン</t>
    </rPh>
    <rPh sb="224" eb="225">
      <t>ニン</t>
    </rPh>
    <rPh sb="230" eb="232">
      <t>ゲンショウ</t>
    </rPh>
    <rPh sb="240" eb="242">
      <t>テイイ</t>
    </rPh>
    <rPh sb="243" eb="245">
      <t>スイイ</t>
    </rPh>
    <rPh sb="252" eb="254">
      <t>イジ</t>
    </rPh>
    <rPh sb="254" eb="257">
      <t>カンリヒ</t>
    </rPh>
    <rPh sb="263" eb="265">
      <t>サクネン</t>
    </rPh>
    <rPh sb="266" eb="268">
      <t>ヒカク</t>
    </rPh>
    <rPh sb="269" eb="271">
      <t>キキ</t>
    </rPh>
    <rPh sb="272" eb="274">
      <t>ホゼン</t>
    </rPh>
    <rPh sb="275" eb="276">
      <t>カカ</t>
    </rPh>
    <rPh sb="290" eb="292">
      <t>ケッカ</t>
    </rPh>
    <rPh sb="293" eb="295">
      <t>オスイ</t>
    </rPh>
    <rPh sb="306" eb="308">
      <t>サクネン</t>
    </rPh>
    <rPh sb="308" eb="309">
      <t>ド</t>
    </rPh>
    <rPh sb="311" eb="313">
      <t>テイガク</t>
    </rPh>
    <rPh sb="338" eb="340">
      <t>スウチ</t>
    </rPh>
    <rPh sb="349" eb="351">
      <t>ヨウイン</t>
    </rPh>
    <rPh sb="351" eb="352">
      <t>ナド</t>
    </rPh>
    <rPh sb="355" eb="357">
      <t>テイイ</t>
    </rPh>
    <rPh sb="358" eb="359">
      <t>トド</t>
    </rPh>
    <rPh sb="388" eb="390">
      <t>コウチョウ</t>
    </rPh>
    <rPh sb="398" eb="401">
      <t>コウレイシャ</t>
    </rPh>
    <rPh sb="403" eb="405">
      <t>セタイ</t>
    </rPh>
    <rPh sb="406" eb="408">
      <t>ゾウカ</t>
    </rPh>
    <rPh sb="410" eb="411">
      <t>ナカ</t>
    </rPh>
    <rPh sb="412" eb="413">
      <t>アラ</t>
    </rPh>
    <rPh sb="415" eb="417">
      <t>セツゾク</t>
    </rPh>
    <rPh sb="418" eb="420">
      <t>キタイ</t>
    </rPh>
    <rPh sb="423" eb="425">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</si>
</sst>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0AA-426B-BF23-45AC482B7A38}"/>
            </c:ext>
          </c:extLst>
        </c:ser>
        <c:dLbls>
          <c:showLegendKey val="0"/>
          <c:showVal val="0"/>
          <c:showCatName val="0"/>
          <c:showSerName val="0"/>
          <c:showPercent val="0"/>
          <c:showBubbleSize val="0"/>
        </c:dLbls>
        <c:gapWidth val="150"/>
        <c:axId val="197924352"/>
        <c:axId val="197926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7.0000000000000007E-2</c:v>
                </c:pt>
                <c:pt idx="2">
                  <c:v>0.09</c:v>
                </c:pt>
                <c:pt idx="3">
                  <c:v>0.09</c:v>
                </c:pt>
                <c:pt idx="4">
                  <c:v>0.13</c:v>
                </c:pt>
              </c:numCache>
            </c:numRef>
          </c:val>
          <c:smooth val="0"/>
          <c:extLst xmlns:c16r2="http://schemas.microsoft.com/office/drawing/2015/06/chart">
            <c:ext xmlns:c16="http://schemas.microsoft.com/office/drawing/2014/chart" uri="{C3380CC4-5D6E-409C-BE32-E72D297353CC}">
              <c16:uniqueId val="{00000001-10AA-426B-BF23-45AC482B7A38}"/>
            </c:ext>
          </c:extLst>
        </c:ser>
        <c:dLbls>
          <c:showLegendKey val="0"/>
          <c:showVal val="0"/>
          <c:showCatName val="0"/>
          <c:showSerName val="0"/>
          <c:showPercent val="0"/>
          <c:showBubbleSize val="0"/>
        </c:dLbls>
        <c:marker val="1"/>
        <c:smooth val="0"/>
        <c:axId val="197924352"/>
        <c:axId val="197926272"/>
      </c:lineChart>
      <c:dateAx>
        <c:axId val="197924352"/>
        <c:scaling>
          <c:orientation val="minMax"/>
        </c:scaling>
        <c:delete val="1"/>
        <c:axPos val="b"/>
        <c:numFmt formatCode="ge" sourceLinked="1"/>
        <c:majorTickMark val="none"/>
        <c:minorTickMark val="none"/>
        <c:tickLblPos val="none"/>
        <c:crossAx val="197926272"/>
        <c:crosses val="autoZero"/>
        <c:auto val="1"/>
        <c:lblOffset val="100"/>
        <c:baseTimeUnit val="years"/>
      </c:dateAx>
      <c:valAx>
        <c:axId val="19792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2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formatCode="#,##0.00;&quot;△&quot;#,##0.00;&quot;-&quot;">
                  <c:v>16.75</c:v>
                </c:pt>
                <c:pt idx="1">
                  <c:v>0</c:v>
                </c:pt>
                <c:pt idx="2" formatCode="#,##0.00;&quot;△&quot;#,##0.00;&quot;-&quot;">
                  <c:v>18.75</c:v>
                </c:pt>
                <c:pt idx="3" formatCode="#,##0.00;&quot;△&quot;#,##0.00;&quot;-&quot;">
                  <c:v>19.25</c:v>
                </c:pt>
                <c:pt idx="4" formatCode="#,##0.00;&quot;△&quot;#,##0.00;&quot;-&quot;">
                  <c:v>18.75</c:v>
                </c:pt>
              </c:numCache>
            </c:numRef>
          </c:val>
          <c:extLst xmlns:c16r2="http://schemas.microsoft.com/office/drawing/2015/06/chart">
            <c:ext xmlns:c16="http://schemas.microsoft.com/office/drawing/2014/chart" uri="{C3380CC4-5D6E-409C-BE32-E72D297353CC}">
              <c16:uniqueId val="{00000000-4CE7-4CF4-9546-3FA187F25AC4}"/>
            </c:ext>
          </c:extLst>
        </c:ser>
        <c:dLbls>
          <c:showLegendKey val="0"/>
          <c:showVal val="0"/>
          <c:showCatName val="0"/>
          <c:showSerName val="0"/>
          <c:showPercent val="0"/>
          <c:showBubbleSize val="0"/>
        </c:dLbls>
        <c:gapWidth val="150"/>
        <c:axId val="198751744"/>
        <c:axId val="19875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34.74</c:v>
                </c:pt>
                <c:pt idx="1">
                  <c:v>41.35</c:v>
                </c:pt>
                <c:pt idx="2">
                  <c:v>42.9</c:v>
                </c:pt>
                <c:pt idx="3">
                  <c:v>43.36</c:v>
                </c:pt>
                <c:pt idx="4">
                  <c:v>42.56</c:v>
                </c:pt>
              </c:numCache>
            </c:numRef>
          </c:val>
          <c:smooth val="0"/>
          <c:extLst xmlns:c16r2="http://schemas.microsoft.com/office/drawing/2015/06/chart">
            <c:ext xmlns:c16="http://schemas.microsoft.com/office/drawing/2014/chart" uri="{C3380CC4-5D6E-409C-BE32-E72D297353CC}">
              <c16:uniqueId val="{00000001-4CE7-4CF4-9546-3FA187F25AC4}"/>
            </c:ext>
          </c:extLst>
        </c:ser>
        <c:dLbls>
          <c:showLegendKey val="0"/>
          <c:showVal val="0"/>
          <c:showCatName val="0"/>
          <c:showSerName val="0"/>
          <c:showPercent val="0"/>
          <c:showBubbleSize val="0"/>
        </c:dLbls>
        <c:marker val="1"/>
        <c:smooth val="0"/>
        <c:axId val="198751744"/>
        <c:axId val="198753664"/>
      </c:lineChart>
      <c:dateAx>
        <c:axId val="198751744"/>
        <c:scaling>
          <c:orientation val="minMax"/>
        </c:scaling>
        <c:delete val="1"/>
        <c:axPos val="b"/>
        <c:numFmt formatCode="ge" sourceLinked="1"/>
        <c:majorTickMark val="none"/>
        <c:minorTickMark val="none"/>
        <c:tickLblPos val="none"/>
        <c:crossAx val="198753664"/>
        <c:crosses val="autoZero"/>
        <c:auto val="1"/>
        <c:lblOffset val="100"/>
        <c:baseTimeUnit val="years"/>
      </c:dateAx>
      <c:valAx>
        <c:axId val="19875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75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80.97</c:v>
                </c:pt>
                <c:pt idx="1">
                  <c:v>81.73</c:v>
                </c:pt>
                <c:pt idx="2">
                  <c:v>81.900000000000006</c:v>
                </c:pt>
                <c:pt idx="3">
                  <c:v>81.819999999999993</c:v>
                </c:pt>
                <c:pt idx="4">
                  <c:v>81.67</c:v>
                </c:pt>
              </c:numCache>
            </c:numRef>
          </c:val>
          <c:extLst xmlns:c16r2="http://schemas.microsoft.com/office/drawing/2015/06/chart">
            <c:ext xmlns:c16="http://schemas.microsoft.com/office/drawing/2014/chart" uri="{C3380CC4-5D6E-409C-BE32-E72D297353CC}">
              <c16:uniqueId val="{00000000-22B1-475A-914C-DAECD9797DFD}"/>
            </c:ext>
          </c:extLst>
        </c:ser>
        <c:dLbls>
          <c:showLegendKey val="0"/>
          <c:showVal val="0"/>
          <c:showCatName val="0"/>
          <c:showSerName val="0"/>
          <c:showPercent val="0"/>
          <c:showBubbleSize val="0"/>
        </c:dLbls>
        <c:gapWidth val="150"/>
        <c:axId val="198875008"/>
        <c:axId val="198885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70.14</c:v>
                </c:pt>
                <c:pt idx="1">
                  <c:v>82.9</c:v>
                </c:pt>
                <c:pt idx="2">
                  <c:v>83.5</c:v>
                </c:pt>
                <c:pt idx="3">
                  <c:v>83.06</c:v>
                </c:pt>
                <c:pt idx="4">
                  <c:v>83.32</c:v>
                </c:pt>
              </c:numCache>
            </c:numRef>
          </c:val>
          <c:smooth val="0"/>
          <c:extLst xmlns:c16r2="http://schemas.microsoft.com/office/drawing/2015/06/chart">
            <c:ext xmlns:c16="http://schemas.microsoft.com/office/drawing/2014/chart" uri="{C3380CC4-5D6E-409C-BE32-E72D297353CC}">
              <c16:uniqueId val="{00000001-22B1-475A-914C-DAECD9797DFD}"/>
            </c:ext>
          </c:extLst>
        </c:ser>
        <c:dLbls>
          <c:showLegendKey val="0"/>
          <c:showVal val="0"/>
          <c:showCatName val="0"/>
          <c:showSerName val="0"/>
          <c:showPercent val="0"/>
          <c:showBubbleSize val="0"/>
        </c:dLbls>
        <c:marker val="1"/>
        <c:smooth val="0"/>
        <c:axId val="198875008"/>
        <c:axId val="198885376"/>
      </c:lineChart>
      <c:dateAx>
        <c:axId val="198875008"/>
        <c:scaling>
          <c:orientation val="minMax"/>
        </c:scaling>
        <c:delete val="1"/>
        <c:axPos val="b"/>
        <c:numFmt formatCode="ge" sourceLinked="1"/>
        <c:majorTickMark val="none"/>
        <c:minorTickMark val="none"/>
        <c:tickLblPos val="none"/>
        <c:crossAx val="198885376"/>
        <c:crosses val="autoZero"/>
        <c:auto val="1"/>
        <c:lblOffset val="100"/>
        <c:baseTimeUnit val="years"/>
      </c:dateAx>
      <c:valAx>
        <c:axId val="19888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87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50.11</c:v>
                </c:pt>
                <c:pt idx="1">
                  <c:v>49.09</c:v>
                </c:pt>
                <c:pt idx="2">
                  <c:v>48.59</c:v>
                </c:pt>
                <c:pt idx="3">
                  <c:v>50.9</c:v>
                </c:pt>
                <c:pt idx="4">
                  <c:v>46.47</c:v>
                </c:pt>
              </c:numCache>
            </c:numRef>
          </c:val>
          <c:extLst xmlns:c16r2="http://schemas.microsoft.com/office/drawing/2015/06/chart">
            <c:ext xmlns:c16="http://schemas.microsoft.com/office/drawing/2014/chart" uri="{C3380CC4-5D6E-409C-BE32-E72D297353CC}">
              <c16:uniqueId val="{00000000-136B-48EF-81CB-59A6F1B39841}"/>
            </c:ext>
          </c:extLst>
        </c:ser>
        <c:dLbls>
          <c:showLegendKey val="0"/>
          <c:showVal val="0"/>
          <c:showCatName val="0"/>
          <c:showSerName val="0"/>
          <c:showPercent val="0"/>
          <c:showBubbleSize val="0"/>
        </c:dLbls>
        <c:gapWidth val="150"/>
        <c:axId val="197977984"/>
        <c:axId val="198381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136B-48EF-81CB-59A6F1B39841}"/>
            </c:ext>
          </c:extLst>
        </c:ser>
        <c:dLbls>
          <c:showLegendKey val="0"/>
          <c:showVal val="0"/>
          <c:showCatName val="0"/>
          <c:showSerName val="0"/>
          <c:showPercent val="0"/>
          <c:showBubbleSize val="0"/>
        </c:dLbls>
        <c:marker val="1"/>
        <c:smooth val="0"/>
        <c:axId val="197977984"/>
        <c:axId val="198381568"/>
      </c:lineChart>
      <c:dateAx>
        <c:axId val="197977984"/>
        <c:scaling>
          <c:orientation val="minMax"/>
        </c:scaling>
        <c:delete val="1"/>
        <c:axPos val="b"/>
        <c:numFmt formatCode="ge" sourceLinked="1"/>
        <c:majorTickMark val="none"/>
        <c:minorTickMark val="none"/>
        <c:tickLblPos val="none"/>
        <c:crossAx val="198381568"/>
        <c:crosses val="autoZero"/>
        <c:auto val="1"/>
        <c:lblOffset val="100"/>
        <c:baseTimeUnit val="years"/>
      </c:dateAx>
      <c:valAx>
        <c:axId val="198381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797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6E2-423E-A952-021FB6123B5F}"/>
            </c:ext>
          </c:extLst>
        </c:ser>
        <c:dLbls>
          <c:showLegendKey val="0"/>
          <c:showVal val="0"/>
          <c:showCatName val="0"/>
          <c:showSerName val="0"/>
          <c:showPercent val="0"/>
          <c:showBubbleSize val="0"/>
        </c:dLbls>
        <c:gapWidth val="150"/>
        <c:axId val="198412544"/>
        <c:axId val="198418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6E2-423E-A952-021FB6123B5F}"/>
            </c:ext>
          </c:extLst>
        </c:ser>
        <c:dLbls>
          <c:showLegendKey val="0"/>
          <c:showVal val="0"/>
          <c:showCatName val="0"/>
          <c:showSerName val="0"/>
          <c:showPercent val="0"/>
          <c:showBubbleSize val="0"/>
        </c:dLbls>
        <c:marker val="1"/>
        <c:smooth val="0"/>
        <c:axId val="198412544"/>
        <c:axId val="198418816"/>
      </c:lineChart>
      <c:dateAx>
        <c:axId val="198412544"/>
        <c:scaling>
          <c:orientation val="minMax"/>
        </c:scaling>
        <c:delete val="1"/>
        <c:axPos val="b"/>
        <c:numFmt formatCode="ge" sourceLinked="1"/>
        <c:majorTickMark val="none"/>
        <c:minorTickMark val="none"/>
        <c:tickLblPos val="none"/>
        <c:crossAx val="198418816"/>
        <c:crosses val="autoZero"/>
        <c:auto val="1"/>
        <c:lblOffset val="100"/>
        <c:baseTimeUnit val="years"/>
      </c:dateAx>
      <c:valAx>
        <c:axId val="198418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412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052-4D92-8689-46BFC072C468}"/>
            </c:ext>
          </c:extLst>
        </c:ser>
        <c:dLbls>
          <c:showLegendKey val="0"/>
          <c:showVal val="0"/>
          <c:showCatName val="0"/>
          <c:showSerName val="0"/>
          <c:showPercent val="0"/>
          <c:showBubbleSize val="0"/>
        </c:dLbls>
        <c:gapWidth val="150"/>
        <c:axId val="198777472"/>
        <c:axId val="198787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052-4D92-8689-46BFC072C468}"/>
            </c:ext>
          </c:extLst>
        </c:ser>
        <c:dLbls>
          <c:showLegendKey val="0"/>
          <c:showVal val="0"/>
          <c:showCatName val="0"/>
          <c:showSerName val="0"/>
          <c:showPercent val="0"/>
          <c:showBubbleSize val="0"/>
        </c:dLbls>
        <c:marker val="1"/>
        <c:smooth val="0"/>
        <c:axId val="198777472"/>
        <c:axId val="198787840"/>
      </c:lineChart>
      <c:dateAx>
        <c:axId val="198777472"/>
        <c:scaling>
          <c:orientation val="minMax"/>
        </c:scaling>
        <c:delete val="1"/>
        <c:axPos val="b"/>
        <c:numFmt formatCode="ge" sourceLinked="1"/>
        <c:majorTickMark val="none"/>
        <c:minorTickMark val="none"/>
        <c:tickLblPos val="none"/>
        <c:crossAx val="198787840"/>
        <c:crosses val="autoZero"/>
        <c:auto val="1"/>
        <c:lblOffset val="100"/>
        <c:baseTimeUnit val="years"/>
      </c:dateAx>
      <c:valAx>
        <c:axId val="198787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777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2C2-40FD-8DC6-43B6B9B2065C}"/>
            </c:ext>
          </c:extLst>
        </c:ser>
        <c:dLbls>
          <c:showLegendKey val="0"/>
          <c:showVal val="0"/>
          <c:showCatName val="0"/>
          <c:showSerName val="0"/>
          <c:showPercent val="0"/>
          <c:showBubbleSize val="0"/>
        </c:dLbls>
        <c:gapWidth val="150"/>
        <c:axId val="198834432"/>
        <c:axId val="198516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2C2-40FD-8DC6-43B6B9B2065C}"/>
            </c:ext>
          </c:extLst>
        </c:ser>
        <c:dLbls>
          <c:showLegendKey val="0"/>
          <c:showVal val="0"/>
          <c:showCatName val="0"/>
          <c:showSerName val="0"/>
          <c:showPercent val="0"/>
          <c:showBubbleSize val="0"/>
        </c:dLbls>
        <c:marker val="1"/>
        <c:smooth val="0"/>
        <c:axId val="198834432"/>
        <c:axId val="198516736"/>
      </c:lineChart>
      <c:dateAx>
        <c:axId val="198834432"/>
        <c:scaling>
          <c:orientation val="minMax"/>
        </c:scaling>
        <c:delete val="1"/>
        <c:axPos val="b"/>
        <c:numFmt formatCode="ge" sourceLinked="1"/>
        <c:majorTickMark val="none"/>
        <c:minorTickMark val="none"/>
        <c:tickLblPos val="none"/>
        <c:crossAx val="198516736"/>
        <c:crosses val="autoZero"/>
        <c:auto val="1"/>
        <c:lblOffset val="100"/>
        <c:baseTimeUnit val="years"/>
      </c:dateAx>
      <c:valAx>
        <c:axId val="198516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83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7FDF-4213-BB26-EE19DFBBFC33}"/>
            </c:ext>
          </c:extLst>
        </c:ser>
        <c:dLbls>
          <c:showLegendKey val="0"/>
          <c:showVal val="0"/>
          <c:showCatName val="0"/>
          <c:showSerName val="0"/>
          <c:showPercent val="0"/>
          <c:showBubbleSize val="0"/>
        </c:dLbls>
        <c:gapWidth val="150"/>
        <c:axId val="198545792"/>
        <c:axId val="198547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7FDF-4213-BB26-EE19DFBBFC33}"/>
            </c:ext>
          </c:extLst>
        </c:ser>
        <c:dLbls>
          <c:showLegendKey val="0"/>
          <c:showVal val="0"/>
          <c:showCatName val="0"/>
          <c:showSerName val="0"/>
          <c:showPercent val="0"/>
          <c:showBubbleSize val="0"/>
        </c:dLbls>
        <c:marker val="1"/>
        <c:smooth val="0"/>
        <c:axId val="198545792"/>
        <c:axId val="198547712"/>
      </c:lineChart>
      <c:dateAx>
        <c:axId val="198545792"/>
        <c:scaling>
          <c:orientation val="minMax"/>
        </c:scaling>
        <c:delete val="1"/>
        <c:axPos val="b"/>
        <c:numFmt formatCode="ge" sourceLinked="1"/>
        <c:majorTickMark val="none"/>
        <c:minorTickMark val="none"/>
        <c:tickLblPos val="none"/>
        <c:crossAx val="198547712"/>
        <c:crosses val="autoZero"/>
        <c:auto val="1"/>
        <c:lblOffset val="100"/>
        <c:baseTimeUnit val="years"/>
      </c:dateAx>
      <c:valAx>
        <c:axId val="198547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545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6EC-4C97-A836-190D690E9C92}"/>
            </c:ext>
          </c:extLst>
        </c:ser>
        <c:dLbls>
          <c:showLegendKey val="0"/>
          <c:showVal val="0"/>
          <c:showCatName val="0"/>
          <c:showSerName val="0"/>
          <c:showPercent val="0"/>
          <c:showBubbleSize val="0"/>
        </c:dLbls>
        <c:gapWidth val="150"/>
        <c:axId val="198594944"/>
        <c:axId val="19859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1671.86</c:v>
                </c:pt>
                <c:pt idx="1">
                  <c:v>1434.89</c:v>
                </c:pt>
                <c:pt idx="2">
                  <c:v>1298.9100000000001</c:v>
                </c:pt>
                <c:pt idx="3">
                  <c:v>1243.71</c:v>
                </c:pt>
                <c:pt idx="4">
                  <c:v>1194.1500000000001</c:v>
                </c:pt>
              </c:numCache>
            </c:numRef>
          </c:val>
          <c:smooth val="0"/>
          <c:extLst xmlns:c16r2="http://schemas.microsoft.com/office/drawing/2015/06/chart">
            <c:ext xmlns:c16="http://schemas.microsoft.com/office/drawing/2014/chart" uri="{C3380CC4-5D6E-409C-BE32-E72D297353CC}">
              <c16:uniqueId val="{00000001-96EC-4C97-A836-190D690E9C92}"/>
            </c:ext>
          </c:extLst>
        </c:ser>
        <c:dLbls>
          <c:showLegendKey val="0"/>
          <c:showVal val="0"/>
          <c:showCatName val="0"/>
          <c:showSerName val="0"/>
          <c:showPercent val="0"/>
          <c:showBubbleSize val="0"/>
        </c:dLbls>
        <c:marker val="1"/>
        <c:smooth val="0"/>
        <c:axId val="198594944"/>
        <c:axId val="198596864"/>
      </c:lineChart>
      <c:dateAx>
        <c:axId val="198594944"/>
        <c:scaling>
          <c:orientation val="minMax"/>
        </c:scaling>
        <c:delete val="1"/>
        <c:axPos val="b"/>
        <c:numFmt formatCode="ge" sourceLinked="1"/>
        <c:majorTickMark val="none"/>
        <c:minorTickMark val="none"/>
        <c:tickLblPos val="none"/>
        <c:crossAx val="198596864"/>
        <c:crosses val="autoZero"/>
        <c:auto val="1"/>
        <c:lblOffset val="100"/>
        <c:baseTimeUnit val="years"/>
      </c:dateAx>
      <c:valAx>
        <c:axId val="19859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59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26.63</c:v>
                </c:pt>
                <c:pt idx="1">
                  <c:v>27.85</c:v>
                </c:pt>
                <c:pt idx="2">
                  <c:v>23.83</c:v>
                </c:pt>
                <c:pt idx="3">
                  <c:v>22.49</c:v>
                </c:pt>
                <c:pt idx="4">
                  <c:v>26.55</c:v>
                </c:pt>
              </c:numCache>
            </c:numRef>
          </c:val>
          <c:extLst xmlns:c16r2="http://schemas.microsoft.com/office/drawing/2015/06/chart">
            <c:ext xmlns:c16="http://schemas.microsoft.com/office/drawing/2014/chart" uri="{C3380CC4-5D6E-409C-BE32-E72D297353CC}">
              <c16:uniqueId val="{00000000-A268-4060-A354-67476F9C498B}"/>
            </c:ext>
          </c:extLst>
        </c:ser>
        <c:dLbls>
          <c:showLegendKey val="0"/>
          <c:showVal val="0"/>
          <c:showCatName val="0"/>
          <c:showSerName val="0"/>
          <c:showPercent val="0"/>
          <c:showBubbleSize val="0"/>
        </c:dLbls>
        <c:gapWidth val="150"/>
        <c:axId val="198628096"/>
        <c:axId val="19863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50.54</c:v>
                </c:pt>
                <c:pt idx="1">
                  <c:v>66.22</c:v>
                </c:pt>
                <c:pt idx="2">
                  <c:v>69.87</c:v>
                </c:pt>
                <c:pt idx="3">
                  <c:v>74.3</c:v>
                </c:pt>
                <c:pt idx="4">
                  <c:v>72.260000000000005</c:v>
                </c:pt>
              </c:numCache>
            </c:numRef>
          </c:val>
          <c:smooth val="0"/>
          <c:extLst xmlns:c16r2="http://schemas.microsoft.com/office/drawing/2015/06/chart">
            <c:ext xmlns:c16="http://schemas.microsoft.com/office/drawing/2014/chart" uri="{C3380CC4-5D6E-409C-BE32-E72D297353CC}">
              <c16:uniqueId val="{00000001-A268-4060-A354-67476F9C498B}"/>
            </c:ext>
          </c:extLst>
        </c:ser>
        <c:dLbls>
          <c:showLegendKey val="0"/>
          <c:showVal val="0"/>
          <c:showCatName val="0"/>
          <c:showSerName val="0"/>
          <c:showPercent val="0"/>
          <c:showBubbleSize val="0"/>
        </c:dLbls>
        <c:marker val="1"/>
        <c:smooth val="0"/>
        <c:axId val="198628096"/>
        <c:axId val="198630016"/>
      </c:lineChart>
      <c:dateAx>
        <c:axId val="198628096"/>
        <c:scaling>
          <c:orientation val="minMax"/>
        </c:scaling>
        <c:delete val="1"/>
        <c:axPos val="b"/>
        <c:numFmt formatCode="ge" sourceLinked="1"/>
        <c:majorTickMark val="none"/>
        <c:minorTickMark val="none"/>
        <c:tickLblPos val="none"/>
        <c:crossAx val="198630016"/>
        <c:crosses val="autoZero"/>
        <c:auto val="1"/>
        <c:lblOffset val="100"/>
        <c:baseTimeUnit val="years"/>
      </c:dateAx>
      <c:valAx>
        <c:axId val="19863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628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530.35</c:v>
                </c:pt>
                <c:pt idx="1">
                  <c:v>502.51</c:v>
                </c:pt>
                <c:pt idx="2">
                  <c:v>615.29</c:v>
                </c:pt>
                <c:pt idx="3">
                  <c:v>606</c:v>
                </c:pt>
                <c:pt idx="4">
                  <c:v>520.02</c:v>
                </c:pt>
              </c:numCache>
            </c:numRef>
          </c:val>
          <c:extLst xmlns:c16r2="http://schemas.microsoft.com/office/drawing/2015/06/chart">
            <c:ext xmlns:c16="http://schemas.microsoft.com/office/drawing/2014/chart" uri="{C3380CC4-5D6E-409C-BE32-E72D297353CC}">
              <c16:uniqueId val="{00000000-5B5F-43EF-9828-129B86EE1943}"/>
            </c:ext>
          </c:extLst>
        </c:ser>
        <c:dLbls>
          <c:showLegendKey val="0"/>
          <c:showVal val="0"/>
          <c:showCatName val="0"/>
          <c:showSerName val="0"/>
          <c:showPercent val="0"/>
          <c:showBubbleSize val="0"/>
        </c:dLbls>
        <c:gapWidth val="150"/>
        <c:axId val="198730880"/>
        <c:axId val="19873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320.36</c:v>
                </c:pt>
                <c:pt idx="1">
                  <c:v>246.72</c:v>
                </c:pt>
                <c:pt idx="2">
                  <c:v>234.96</c:v>
                </c:pt>
                <c:pt idx="3">
                  <c:v>221.81</c:v>
                </c:pt>
                <c:pt idx="4">
                  <c:v>230.02</c:v>
                </c:pt>
              </c:numCache>
            </c:numRef>
          </c:val>
          <c:smooth val="0"/>
          <c:extLst xmlns:c16r2="http://schemas.microsoft.com/office/drawing/2015/06/chart">
            <c:ext xmlns:c16="http://schemas.microsoft.com/office/drawing/2014/chart" uri="{C3380CC4-5D6E-409C-BE32-E72D297353CC}">
              <c16:uniqueId val="{00000001-5B5F-43EF-9828-129B86EE1943}"/>
            </c:ext>
          </c:extLst>
        </c:ser>
        <c:dLbls>
          <c:showLegendKey val="0"/>
          <c:showVal val="0"/>
          <c:showCatName val="0"/>
          <c:showSerName val="0"/>
          <c:showPercent val="0"/>
          <c:showBubbleSize val="0"/>
        </c:dLbls>
        <c:marker val="1"/>
        <c:smooth val="0"/>
        <c:axId val="198730880"/>
        <c:axId val="198732800"/>
      </c:lineChart>
      <c:dateAx>
        <c:axId val="198730880"/>
        <c:scaling>
          <c:orientation val="minMax"/>
        </c:scaling>
        <c:delete val="1"/>
        <c:axPos val="b"/>
        <c:numFmt formatCode="ge" sourceLinked="1"/>
        <c:majorTickMark val="none"/>
        <c:minorTickMark val="none"/>
        <c:tickLblPos val="none"/>
        <c:crossAx val="198732800"/>
        <c:crosses val="autoZero"/>
        <c:auto val="1"/>
        <c:lblOffset val="100"/>
        <c:baseTimeUnit val="years"/>
      </c:dateAx>
      <c:valAx>
        <c:axId val="198732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9873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山形県　戸沢村</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4595</v>
      </c>
      <c r="AM8" s="68"/>
      <c r="AN8" s="68"/>
      <c r="AO8" s="68"/>
      <c r="AP8" s="68"/>
      <c r="AQ8" s="68"/>
      <c r="AR8" s="68"/>
      <c r="AS8" s="68"/>
      <c r="AT8" s="67">
        <f>データ!T6</f>
        <v>261.31</v>
      </c>
      <c r="AU8" s="67"/>
      <c r="AV8" s="67"/>
      <c r="AW8" s="67"/>
      <c r="AX8" s="67"/>
      <c r="AY8" s="67"/>
      <c r="AZ8" s="67"/>
      <c r="BA8" s="67"/>
      <c r="BB8" s="67">
        <f>データ!U6</f>
        <v>17.579999999999998</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15">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15">
      <c r="A10" s="2"/>
      <c r="B10" s="67" t="str">
        <f>データ!N6</f>
        <v>-</v>
      </c>
      <c r="C10" s="67"/>
      <c r="D10" s="67"/>
      <c r="E10" s="67"/>
      <c r="F10" s="67"/>
      <c r="G10" s="67"/>
      <c r="H10" s="67"/>
      <c r="I10" s="67" t="str">
        <f>データ!O6</f>
        <v>該当数値なし</v>
      </c>
      <c r="J10" s="67"/>
      <c r="K10" s="67"/>
      <c r="L10" s="67"/>
      <c r="M10" s="67"/>
      <c r="N10" s="67"/>
      <c r="O10" s="67"/>
      <c r="P10" s="67">
        <f>データ!P6</f>
        <v>12.4</v>
      </c>
      <c r="Q10" s="67"/>
      <c r="R10" s="67"/>
      <c r="S10" s="67"/>
      <c r="T10" s="67"/>
      <c r="U10" s="67"/>
      <c r="V10" s="67"/>
      <c r="W10" s="67">
        <f>データ!Q6</f>
        <v>95</v>
      </c>
      <c r="X10" s="67"/>
      <c r="Y10" s="67"/>
      <c r="Z10" s="67"/>
      <c r="AA10" s="67"/>
      <c r="AB10" s="67"/>
      <c r="AC10" s="67"/>
      <c r="AD10" s="68">
        <f>データ!R6</f>
        <v>3040</v>
      </c>
      <c r="AE10" s="68"/>
      <c r="AF10" s="68"/>
      <c r="AG10" s="68"/>
      <c r="AH10" s="68"/>
      <c r="AI10" s="68"/>
      <c r="AJ10" s="68"/>
      <c r="AK10" s="2"/>
      <c r="AL10" s="68">
        <f>データ!V6</f>
        <v>562</v>
      </c>
      <c r="AM10" s="68"/>
      <c r="AN10" s="68"/>
      <c r="AO10" s="68"/>
      <c r="AP10" s="68"/>
      <c r="AQ10" s="68"/>
      <c r="AR10" s="68"/>
      <c r="AS10" s="68"/>
      <c r="AT10" s="67">
        <f>データ!W6</f>
        <v>0.45</v>
      </c>
      <c r="AU10" s="67"/>
      <c r="AV10" s="67"/>
      <c r="AW10" s="67"/>
      <c r="AX10" s="67"/>
      <c r="AY10" s="67"/>
      <c r="AZ10" s="67"/>
      <c r="BA10" s="67"/>
      <c r="BB10" s="67">
        <f>データ!X6</f>
        <v>1248.8900000000001</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15">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111</v>
      </c>
      <c r="BM16" s="43"/>
      <c r="BN16" s="43"/>
      <c r="BO16" s="43"/>
      <c r="BP16" s="43"/>
      <c r="BQ16" s="43"/>
      <c r="BR16" s="43"/>
      <c r="BS16" s="43"/>
      <c r="BT16" s="43"/>
      <c r="BU16" s="43"/>
      <c r="BV16" s="43"/>
      <c r="BW16" s="43"/>
      <c r="BX16" s="43"/>
      <c r="BY16" s="43"/>
      <c r="BZ16" s="44"/>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109</v>
      </c>
      <c r="BM47" s="43"/>
      <c r="BN47" s="43"/>
      <c r="BO47" s="43"/>
      <c r="BP47" s="43"/>
      <c r="BQ47" s="43"/>
      <c r="BR47" s="43"/>
      <c r="BS47" s="43"/>
      <c r="BT47" s="43"/>
      <c r="BU47" s="43"/>
      <c r="BV47" s="43"/>
      <c r="BW47" s="43"/>
      <c r="BX47" s="43"/>
      <c r="BY47" s="43"/>
      <c r="BZ47" s="44"/>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15">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15">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110</v>
      </c>
      <c r="BM66" s="43"/>
      <c r="BN66" s="43"/>
      <c r="BO66" s="43"/>
      <c r="BP66" s="43"/>
      <c r="BQ66" s="43"/>
      <c r="BR66" s="43"/>
      <c r="BS66" s="43"/>
      <c r="BT66" s="43"/>
      <c r="BU66" s="43"/>
      <c r="BV66" s="43"/>
      <c r="BW66" s="43"/>
      <c r="BX66" s="43"/>
      <c r="BY66" s="43"/>
      <c r="BZ66" s="44"/>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BfxPhpr0Ree7VX+PAljxvbsfzTNSCojC/dGI4cCIzdLGS5klyDqoFsHujNlb9scsGoGbYKP0uA1UUywEBeB09A==" saltValue="KVdpag2OQPezULGoVs9um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55</v>
      </c>
      <c r="B4" s="30"/>
      <c r="C4" s="30"/>
      <c r="D4" s="30"/>
      <c r="E4" s="30"/>
      <c r="F4" s="30"/>
      <c r="G4" s="30"/>
      <c r="H4" s="79"/>
      <c r="I4" s="80"/>
      <c r="J4" s="80"/>
      <c r="K4" s="80"/>
      <c r="L4" s="80"/>
      <c r="M4" s="80"/>
      <c r="N4" s="80"/>
      <c r="O4" s="80"/>
      <c r="P4" s="80"/>
      <c r="Q4" s="80"/>
      <c r="R4" s="80"/>
      <c r="S4" s="80"/>
      <c r="T4" s="80"/>
      <c r="U4" s="80"/>
      <c r="V4" s="80"/>
      <c r="W4" s="80"/>
      <c r="X4" s="81"/>
      <c r="Y4" s="75" t="s">
        <v>56</v>
      </c>
      <c r="Z4" s="75"/>
      <c r="AA4" s="75"/>
      <c r="AB4" s="75"/>
      <c r="AC4" s="75"/>
      <c r="AD4" s="75"/>
      <c r="AE4" s="75"/>
      <c r="AF4" s="75"/>
      <c r="AG4" s="75"/>
      <c r="AH4" s="75"/>
      <c r="AI4" s="75"/>
      <c r="AJ4" s="75" t="s">
        <v>57</v>
      </c>
      <c r="AK4" s="75"/>
      <c r="AL4" s="75"/>
      <c r="AM4" s="75"/>
      <c r="AN4" s="75"/>
      <c r="AO4" s="75"/>
      <c r="AP4" s="75"/>
      <c r="AQ4" s="75"/>
      <c r="AR4" s="75"/>
      <c r="AS4" s="75"/>
      <c r="AT4" s="75"/>
      <c r="AU4" s="75" t="s">
        <v>58</v>
      </c>
      <c r="AV4" s="75"/>
      <c r="AW4" s="75"/>
      <c r="AX4" s="75"/>
      <c r="AY4" s="75"/>
      <c r="AZ4" s="75"/>
      <c r="BA4" s="75"/>
      <c r="BB4" s="75"/>
      <c r="BC4" s="75"/>
      <c r="BD4" s="75"/>
      <c r="BE4" s="75"/>
      <c r="BF4" s="75" t="s">
        <v>59</v>
      </c>
      <c r="BG4" s="75"/>
      <c r="BH4" s="75"/>
      <c r="BI4" s="75"/>
      <c r="BJ4" s="75"/>
      <c r="BK4" s="75"/>
      <c r="BL4" s="75"/>
      <c r="BM4" s="75"/>
      <c r="BN4" s="75"/>
      <c r="BO4" s="75"/>
      <c r="BP4" s="75"/>
      <c r="BQ4" s="75" t="s">
        <v>60</v>
      </c>
      <c r="BR4" s="75"/>
      <c r="BS4" s="75"/>
      <c r="BT4" s="75"/>
      <c r="BU4" s="75"/>
      <c r="BV4" s="75"/>
      <c r="BW4" s="75"/>
      <c r="BX4" s="75"/>
      <c r="BY4" s="75"/>
      <c r="BZ4" s="75"/>
      <c r="CA4" s="75"/>
      <c r="CB4" s="75" t="s">
        <v>61</v>
      </c>
      <c r="CC4" s="75"/>
      <c r="CD4" s="75"/>
      <c r="CE4" s="75"/>
      <c r="CF4" s="75"/>
      <c r="CG4" s="75"/>
      <c r="CH4" s="75"/>
      <c r="CI4" s="75"/>
      <c r="CJ4" s="75"/>
      <c r="CK4" s="75"/>
      <c r="CL4" s="75"/>
      <c r="CM4" s="75" t="s">
        <v>62</v>
      </c>
      <c r="CN4" s="75"/>
      <c r="CO4" s="75"/>
      <c r="CP4" s="75"/>
      <c r="CQ4" s="75"/>
      <c r="CR4" s="75"/>
      <c r="CS4" s="75"/>
      <c r="CT4" s="75"/>
      <c r="CU4" s="75"/>
      <c r="CV4" s="75"/>
      <c r="CW4" s="75"/>
      <c r="CX4" s="75" t="s">
        <v>63</v>
      </c>
      <c r="CY4" s="75"/>
      <c r="CZ4" s="75"/>
      <c r="DA4" s="75"/>
      <c r="DB4" s="75"/>
      <c r="DC4" s="75"/>
      <c r="DD4" s="75"/>
      <c r="DE4" s="75"/>
      <c r="DF4" s="75"/>
      <c r="DG4" s="75"/>
      <c r="DH4" s="75"/>
      <c r="DI4" s="75" t="s">
        <v>64</v>
      </c>
      <c r="DJ4" s="75"/>
      <c r="DK4" s="75"/>
      <c r="DL4" s="75"/>
      <c r="DM4" s="75"/>
      <c r="DN4" s="75"/>
      <c r="DO4" s="75"/>
      <c r="DP4" s="75"/>
      <c r="DQ4" s="75"/>
      <c r="DR4" s="75"/>
      <c r="DS4" s="75"/>
      <c r="DT4" s="75" t="s">
        <v>65</v>
      </c>
      <c r="DU4" s="75"/>
      <c r="DV4" s="75"/>
      <c r="DW4" s="75"/>
      <c r="DX4" s="75"/>
      <c r="DY4" s="75"/>
      <c r="DZ4" s="75"/>
      <c r="EA4" s="75"/>
      <c r="EB4" s="75"/>
      <c r="EC4" s="75"/>
      <c r="ED4" s="75"/>
      <c r="EE4" s="75" t="s">
        <v>66</v>
      </c>
      <c r="EF4" s="75"/>
      <c r="EG4" s="75"/>
      <c r="EH4" s="75"/>
      <c r="EI4" s="75"/>
      <c r="EJ4" s="75"/>
      <c r="EK4" s="75"/>
      <c r="EL4" s="75"/>
      <c r="EM4" s="75"/>
      <c r="EN4" s="75"/>
      <c r="EO4" s="75"/>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2018</v>
      </c>
      <c r="C6" s="33">
        <f t="shared" ref="C6:X6" si="3">C7</f>
        <v>63673</v>
      </c>
      <c r="D6" s="33">
        <f t="shared" si="3"/>
        <v>47</v>
      </c>
      <c r="E6" s="33">
        <f t="shared" si="3"/>
        <v>17</v>
      </c>
      <c r="F6" s="33">
        <f t="shared" si="3"/>
        <v>4</v>
      </c>
      <c r="G6" s="33">
        <f t="shared" si="3"/>
        <v>0</v>
      </c>
      <c r="H6" s="33" t="str">
        <f t="shared" si="3"/>
        <v>山形県　戸沢村</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12.4</v>
      </c>
      <c r="Q6" s="34">
        <f t="shared" si="3"/>
        <v>95</v>
      </c>
      <c r="R6" s="34">
        <f t="shared" si="3"/>
        <v>3040</v>
      </c>
      <c r="S6" s="34">
        <f t="shared" si="3"/>
        <v>4595</v>
      </c>
      <c r="T6" s="34">
        <f t="shared" si="3"/>
        <v>261.31</v>
      </c>
      <c r="U6" s="34">
        <f t="shared" si="3"/>
        <v>17.579999999999998</v>
      </c>
      <c r="V6" s="34">
        <f t="shared" si="3"/>
        <v>562</v>
      </c>
      <c r="W6" s="34">
        <f t="shared" si="3"/>
        <v>0.45</v>
      </c>
      <c r="X6" s="34">
        <f t="shared" si="3"/>
        <v>1248.8900000000001</v>
      </c>
      <c r="Y6" s="35">
        <f>IF(Y7="",NA(),Y7)</f>
        <v>50.11</v>
      </c>
      <c r="Z6" s="35">
        <f t="shared" ref="Z6:AH6" si="4">IF(Z7="",NA(),Z7)</f>
        <v>49.09</v>
      </c>
      <c r="AA6" s="35">
        <f t="shared" si="4"/>
        <v>48.59</v>
      </c>
      <c r="AB6" s="35">
        <f t="shared" si="4"/>
        <v>50.9</v>
      </c>
      <c r="AC6" s="35">
        <f t="shared" si="4"/>
        <v>46.47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1671.86</v>
      </c>
      <c r="BL6" s="35">
        <f t="shared" si="7"/>
        <v>1434.89</v>
      </c>
      <c r="BM6" s="35">
        <f t="shared" si="7"/>
        <v>1298.9100000000001</v>
      </c>
      <c r="BN6" s="35">
        <f t="shared" si="7"/>
        <v>1243.71</v>
      </c>
      <c r="BO6" s="35">
        <f t="shared" si="7"/>
        <v>1194.1500000000001</v>
      </c>
      <c r="BP6" s="34" t="str">
        <f>IF(BP7="","",IF(BP7="-","【-】","【"&amp;SUBSTITUTE(TEXT(BP7,"#,##0.00"),"-","△")&amp;"】"))</f>
        <v>【1,209.40】</v>
      </c>
      <c r="BQ6" s="35">
        <f>IF(BQ7="",NA(),BQ7)</f>
        <v>26.63</v>
      </c>
      <c r="BR6" s="35">
        <f t="shared" ref="BR6:BZ6" si="8">IF(BR7="",NA(),BR7)</f>
        <v>27.85</v>
      </c>
      <c r="BS6" s="35">
        <f t="shared" si="8"/>
        <v>23.83</v>
      </c>
      <c r="BT6" s="35">
        <f t="shared" si="8"/>
        <v>22.49</v>
      </c>
      <c r="BU6" s="35">
        <f t="shared" si="8"/>
        <v>26.55</v>
      </c>
      <c r="BV6" s="35">
        <f t="shared" si="8"/>
        <v>50.54</v>
      </c>
      <c r="BW6" s="35">
        <f t="shared" si="8"/>
        <v>66.22</v>
      </c>
      <c r="BX6" s="35">
        <f t="shared" si="8"/>
        <v>69.87</v>
      </c>
      <c r="BY6" s="35">
        <f t="shared" si="8"/>
        <v>74.3</v>
      </c>
      <c r="BZ6" s="35">
        <f t="shared" si="8"/>
        <v>72.260000000000005</v>
      </c>
      <c r="CA6" s="34" t="str">
        <f>IF(CA7="","",IF(CA7="-","【-】","【"&amp;SUBSTITUTE(TEXT(CA7,"#,##0.00"),"-","△")&amp;"】"))</f>
        <v>【74.48】</v>
      </c>
      <c r="CB6" s="35">
        <f>IF(CB7="",NA(),CB7)</f>
        <v>530.35</v>
      </c>
      <c r="CC6" s="35">
        <f t="shared" ref="CC6:CK6" si="9">IF(CC7="",NA(),CC7)</f>
        <v>502.51</v>
      </c>
      <c r="CD6" s="35">
        <f t="shared" si="9"/>
        <v>615.29</v>
      </c>
      <c r="CE6" s="35">
        <f t="shared" si="9"/>
        <v>606</v>
      </c>
      <c r="CF6" s="35">
        <f t="shared" si="9"/>
        <v>520.02</v>
      </c>
      <c r="CG6" s="35">
        <f t="shared" si="9"/>
        <v>320.36</v>
      </c>
      <c r="CH6" s="35">
        <f t="shared" si="9"/>
        <v>246.72</v>
      </c>
      <c r="CI6" s="35">
        <f t="shared" si="9"/>
        <v>234.96</v>
      </c>
      <c r="CJ6" s="35">
        <f t="shared" si="9"/>
        <v>221.81</v>
      </c>
      <c r="CK6" s="35">
        <f t="shared" si="9"/>
        <v>230.02</v>
      </c>
      <c r="CL6" s="34" t="str">
        <f>IF(CL7="","",IF(CL7="-","【-】","【"&amp;SUBSTITUTE(TEXT(CL7,"#,##0.00"),"-","△")&amp;"】"))</f>
        <v>【219.46】</v>
      </c>
      <c r="CM6" s="35">
        <f>IF(CM7="",NA(),CM7)</f>
        <v>16.75</v>
      </c>
      <c r="CN6" s="34">
        <f t="shared" ref="CN6:CV6" si="10">IF(CN7="",NA(),CN7)</f>
        <v>0</v>
      </c>
      <c r="CO6" s="35">
        <f t="shared" si="10"/>
        <v>18.75</v>
      </c>
      <c r="CP6" s="35">
        <f t="shared" si="10"/>
        <v>19.25</v>
      </c>
      <c r="CQ6" s="35">
        <f t="shared" si="10"/>
        <v>18.75</v>
      </c>
      <c r="CR6" s="35">
        <f t="shared" si="10"/>
        <v>34.74</v>
      </c>
      <c r="CS6" s="35">
        <f t="shared" si="10"/>
        <v>41.35</v>
      </c>
      <c r="CT6" s="35">
        <f t="shared" si="10"/>
        <v>42.9</v>
      </c>
      <c r="CU6" s="35">
        <f t="shared" si="10"/>
        <v>43.36</v>
      </c>
      <c r="CV6" s="35">
        <f t="shared" si="10"/>
        <v>42.56</v>
      </c>
      <c r="CW6" s="34" t="str">
        <f>IF(CW7="","",IF(CW7="-","【-】","【"&amp;SUBSTITUTE(TEXT(CW7,"#,##0.00"),"-","△")&amp;"】"))</f>
        <v>【42.82】</v>
      </c>
      <c r="CX6" s="35">
        <f>IF(CX7="",NA(),CX7)</f>
        <v>80.97</v>
      </c>
      <c r="CY6" s="35">
        <f t="shared" ref="CY6:DG6" si="11">IF(CY7="",NA(),CY7)</f>
        <v>81.73</v>
      </c>
      <c r="CZ6" s="35">
        <f t="shared" si="11"/>
        <v>81.900000000000006</v>
      </c>
      <c r="DA6" s="35">
        <f t="shared" si="11"/>
        <v>81.819999999999993</v>
      </c>
      <c r="DB6" s="35">
        <f t="shared" si="11"/>
        <v>81.67</v>
      </c>
      <c r="DC6" s="35">
        <f t="shared" si="11"/>
        <v>70.14</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0.08</v>
      </c>
      <c r="EK6" s="35">
        <f t="shared" si="14"/>
        <v>7.0000000000000007E-2</v>
      </c>
      <c r="EL6" s="35">
        <f t="shared" si="14"/>
        <v>0.09</v>
      </c>
      <c r="EM6" s="35">
        <f t="shared" si="14"/>
        <v>0.09</v>
      </c>
      <c r="EN6" s="35">
        <f t="shared" si="14"/>
        <v>0.13</v>
      </c>
      <c r="EO6" s="34" t="str">
        <f>IF(EO7="","",IF(EO7="-","【-】","【"&amp;SUBSTITUTE(TEXT(EO7,"#,##0.00"),"-","△")&amp;"】"))</f>
        <v>【0.12】</v>
      </c>
    </row>
    <row r="7" spans="1:145" s="36" customFormat="1" x14ac:dyDescent="0.15">
      <c r="A7" s="28"/>
      <c r="B7" s="37">
        <v>2018</v>
      </c>
      <c r="C7" s="37">
        <v>63673</v>
      </c>
      <c r="D7" s="37">
        <v>47</v>
      </c>
      <c r="E7" s="37">
        <v>17</v>
      </c>
      <c r="F7" s="37">
        <v>4</v>
      </c>
      <c r="G7" s="37">
        <v>0</v>
      </c>
      <c r="H7" s="37" t="s">
        <v>96</v>
      </c>
      <c r="I7" s="37" t="s">
        <v>97</v>
      </c>
      <c r="J7" s="37" t="s">
        <v>98</v>
      </c>
      <c r="K7" s="37" t="s">
        <v>99</v>
      </c>
      <c r="L7" s="37" t="s">
        <v>100</v>
      </c>
      <c r="M7" s="37" t="s">
        <v>101</v>
      </c>
      <c r="N7" s="38" t="s">
        <v>102</v>
      </c>
      <c r="O7" s="38" t="s">
        <v>103</v>
      </c>
      <c r="P7" s="38">
        <v>12.4</v>
      </c>
      <c r="Q7" s="38">
        <v>95</v>
      </c>
      <c r="R7" s="38">
        <v>3040</v>
      </c>
      <c r="S7" s="38">
        <v>4595</v>
      </c>
      <c r="T7" s="38">
        <v>261.31</v>
      </c>
      <c r="U7" s="38">
        <v>17.579999999999998</v>
      </c>
      <c r="V7" s="38">
        <v>562</v>
      </c>
      <c r="W7" s="38">
        <v>0.45</v>
      </c>
      <c r="X7" s="38">
        <v>1248.8900000000001</v>
      </c>
      <c r="Y7" s="38">
        <v>50.11</v>
      </c>
      <c r="Z7" s="38">
        <v>49.09</v>
      </c>
      <c r="AA7" s="38">
        <v>48.59</v>
      </c>
      <c r="AB7" s="38">
        <v>50.9</v>
      </c>
      <c r="AC7" s="38">
        <v>46.47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1671.86</v>
      </c>
      <c r="BL7" s="38">
        <v>1434.89</v>
      </c>
      <c r="BM7" s="38">
        <v>1298.9100000000001</v>
      </c>
      <c r="BN7" s="38">
        <v>1243.71</v>
      </c>
      <c r="BO7" s="38">
        <v>1194.1500000000001</v>
      </c>
      <c r="BP7" s="38">
        <v>1209.4000000000001</v>
      </c>
      <c r="BQ7" s="38">
        <v>26.63</v>
      </c>
      <c r="BR7" s="38">
        <v>27.85</v>
      </c>
      <c r="BS7" s="38">
        <v>23.83</v>
      </c>
      <c r="BT7" s="38">
        <v>22.49</v>
      </c>
      <c r="BU7" s="38">
        <v>26.55</v>
      </c>
      <c r="BV7" s="38">
        <v>50.54</v>
      </c>
      <c r="BW7" s="38">
        <v>66.22</v>
      </c>
      <c r="BX7" s="38">
        <v>69.87</v>
      </c>
      <c r="BY7" s="38">
        <v>74.3</v>
      </c>
      <c r="BZ7" s="38">
        <v>72.260000000000005</v>
      </c>
      <c r="CA7" s="38">
        <v>74.48</v>
      </c>
      <c r="CB7" s="38">
        <v>530.35</v>
      </c>
      <c r="CC7" s="38">
        <v>502.51</v>
      </c>
      <c r="CD7" s="38">
        <v>615.29</v>
      </c>
      <c r="CE7" s="38">
        <v>606</v>
      </c>
      <c r="CF7" s="38">
        <v>520.02</v>
      </c>
      <c r="CG7" s="38">
        <v>320.36</v>
      </c>
      <c r="CH7" s="38">
        <v>246.72</v>
      </c>
      <c r="CI7" s="38">
        <v>234.96</v>
      </c>
      <c r="CJ7" s="38">
        <v>221.81</v>
      </c>
      <c r="CK7" s="38">
        <v>230.02</v>
      </c>
      <c r="CL7" s="38">
        <v>219.46</v>
      </c>
      <c r="CM7" s="38">
        <v>16.75</v>
      </c>
      <c r="CN7" s="38">
        <v>0</v>
      </c>
      <c r="CO7" s="38">
        <v>18.75</v>
      </c>
      <c r="CP7" s="38">
        <v>19.25</v>
      </c>
      <c r="CQ7" s="38">
        <v>18.75</v>
      </c>
      <c r="CR7" s="38">
        <v>34.74</v>
      </c>
      <c r="CS7" s="38">
        <v>41.35</v>
      </c>
      <c r="CT7" s="38">
        <v>42.9</v>
      </c>
      <c r="CU7" s="38">
        <v>43.36</v>
      </c>
      <c r="CV7" s="38">
        <v>42.56</v>
      </c>
      <c r="CW7" s="38">
        <v>42.82</v>
      </c>
      <c r="CX7" s="38">
        <v>80.97</v>
      </c>
      <c r="CY7" s="38">
        <v>81.73</v>
      </c>
      <c r="CZ7" s="38">
        <v>81.900000000000006</v>
      </c>
      <c r="DA7" s="38">
        <v>81.819999999999993</v>
      </c>
      <c r="DB7" s="38">
        <v>81.67</v>
      </c>
      <c r="DC7" s="38">
        <v>70.14</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0.08</v>
      </c>
      <c r="EK7" s="38">
        <v>7.0000000000000007E-2</v>
      </c>
      <c r="EL7" s="38">
        <v>0.09</v>
      </c>
      <c r="EM7" s="38">
        <v>0.09</v>
      </c>
      <c r="EN7" s="38">
        <v>0.13</v>
      </c>
      <c r="EO7" s="38">
        <v>0.12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dcterms:created xsi:type="dcterms:W3CDTF">2019-12-05T05:10:35Z</dcterms:created>
  <dcterms:modified xsi:type="dcterms:W3CDTF">2020-02-07T01:31:37Z</dcterms:modified>
  <cp:category/>
</cp:coreProperties>
</file>