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192.168.10.251\農村整備課\上下水道係\経営比較分析表\30\"/>
    </mc:Choice>
  </mc:AlternateContent>
  <xr:revisionPtr revIDLastSave="0" documentId="13_ncr:1_{A68F6792-B68A-4E02-A9A6-F15B1FE2FFD4}" xr6:coauthVersionLast="43" xr6:coauthVersionMax="43" xr10:uidLastSave="{00000000-0000-0000-0000-000000000000}"/>
  <workbookProtection workbookAlgorithmName="SHA-512" workbookHashValue="PRkOhTaYhLhza2vBzZeMbfgirRTOTWC/ZeYg3zfgwb2WcQhSBkwY/MFMKGdx6u1Ug914UJKwu22tGpiOQi8R7w==" workbookSaltValue="4pU0W53NJvpjb95nujXtjA==" workbookSpinCount="100000" lockStructure="1"/>
  <bookViews>
    <workbookView xWindow="-108" yWindow="-108" windowWidth="23256" windowHeight="12576"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AD10" i="4" s="1"/>
  <c r="Q6" i="5"/>
  <c r="P6" i="5"/>
  <c r="P10" i="4" s="1"/>
  <c r="O6" i="5"/>
  <c r="N6" i="5"/>
  <c r="B10" i="4" s="1"/>
  <c r="M6" i="5"/>
  <c r="AD8" i="4" s="1"/>
  <c r="L6" i="5"/>
  <c r="K6" i="5"/>
  <c r="J6" i="5"/>
  <c r="I8" i="4" s="1"/>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T8" i="4"/>
  <c r="AL8" i="4"/>
  <c r="W8" i="4"/>
  <c r="P8" i="4"/>
  <c r="B6" i="4"/>
  <c r="C10" i="5" l="1"/>
  <c r="D10" i="5"/>
  <c r="E10" i="5"/>
  <c r="B10" i="5"/>
</calcChain>
</file>

<file path=xl/sharedStrings.xml><?xml version="1.0" encoding="utf-8"?>
<sst xmlns="http://schemas.openxmlformats.org/spreadsheetml/2006/main" count="228" uniqueCount="115">
  <si>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</si>
  <si>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</si>
  <si>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</si>
  <si>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</si>
  <si>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</si>
  <si>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</si>
  <si>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</si>
  <si>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</si>
  <si>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</si>
  <si>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</si>
  <si>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</si>
  <si>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</si>
  <si>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</si>
  <si>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</si>
  <si>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</si>
  <si>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</si>
  <si>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</si>
  <si>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</si>
  <si>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</si>
  <si>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</si>
  <si>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</si>
  <si>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</si>
  <si>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</si>
  <si>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</si>
  <si>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</si>
  <si>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</si>
  <si>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</si>
  <si>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</si>
  <si>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</si>
  <si>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</si>
  <si>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</si>
  <si>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</si>
  <si>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</si>
  <si>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</si>
  <si>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</si>
  <si>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</si>
  <si>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</si>
  <si>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</si>
  <si>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</si>
  <si>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</si>
  <si>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</si>
  <si>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</si>
  <si>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</si>
  <si>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</si>
  <si>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</si>
  <si>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</si>
  <si>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</si>
  <si>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</si>
  <si>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</si>
  <si>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</si>
  <si>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</si>
  <si>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</si>
  <si>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</si>
  <si>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</si>
  <si>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</si>
  <si>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</si>
  <si>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</si>
  <si>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</si>
  <si>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</si>
  <si>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</si>
  <si>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</si>
  <si>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</si>
  <si>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</si>
  <si>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</si>
  <si>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</si>
  <si>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</si>
  <si>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</si>
  <si>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</si>
  <si>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</si>
  <si>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</si>
  <si>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</si>
  <si>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</si>
  <si>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</si>
  <si>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</si>
  <si>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</si>
  <si>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</si>
  <si>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</si>
  <si>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</si>
  <si>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</si>
  <si>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</si>
  <si>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</si>
  <si>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</si>
  <si>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</si>
  <si>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</si>
  <si>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</si>
  <si>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</si>
  <si>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</si>
  <si>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</si>
  <si>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</si>
  <si>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</si>
  <si>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</si>
  <si>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</si>
  <si>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</si>
  <si>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</si>
  <si>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</si>
  <si>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</si>
  <si>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</si>
  <si>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</si>
  <si>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</si>
  <si>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鮭川村</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</si>
  <si>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</si>
  <si>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</si>
  <si>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</si>
  <si>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</si>
  <si>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</si>
  <si>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</si>
  <si>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</si>
  <si>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</si>
  <si>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</si>
  <si>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</si>
  <si>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</si>
  <si>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</si>
  <si>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営については、処理場の維持管理の委託や、専任の職員を置かず人件費を抑制するなどして経費を抑えているが、修繕費や工事費、また日下地区農業集落排水事業費が増額したことにより、収益的収支比率は低下している。
　収入については、平成30年度に料金改定を実施したことにより経費回収率は高くなっている。
　平成21年度から供用開始している大豊地区農業集落排水施設は、供用率が60％強から伸びておらず、施設利用率や水洗化率についても平均を下回っている。
　今後は、老朽化等による維持管理費の増大が予測され、令和2年度より再度料金改定を実施する予定であるが、啓蒙活動により接続に向けた取り組みをさらに強化し、収入の安定につなげていく。</t>
    <rPh sb="1" eb="3">
      <t>ケイエイ</t>
    </rPh>
    <rPh sb="9" eb="12">
      <t>ショリジョウ</t>
    </rPh>
    <rPh sb="13" eb="15">
      <t>イジ</t>
    </rPh>
    <rPh sb="15" eb="17">
      <t>カンリ</t>
    </rPh>
    <rPh sb="18" eb="20">
      <t>イタク</t>
    </rPh>
    <rPh sb="22" eb="24">
      <t>センニン</t>
    </rPh>
    <rPh sb="25" eb="27">
      <t>ショクイン</t>
    </rPh>
    <rPh sb="28" eb="29">
      <t>オ</t>
    </rPh>
    <rPh sb="31" eb="34">
      <t>ジンケンヒ</t>
    </rPh>
    <rPh sb="35" eb="37">
      <t>ヨクセイ</t>
    </rPh>
    <rPh sb="43" eb="45">
      <t>ケイヒ</t>
    </rPh>
    <rPh sb="46" eb="47">
      <t>オサ</t>
    </rPh>
    <rPh sb="53" eb="56">
      <t>シュウゼンヒ</t>
    </rPh>
    <rPh sb="57" eb="60">
      <t>コウジヒ</t>
    </rPh>
    <rPh sb="63" eb="65">
      <t>ヒシタ</t>
    </rPh>
    <rPh sb="65" eb="67">
      <t>チク</t>
    </rPh>
    <rPh sb="67" eb="69">
      <t>ノウギョウ</t>
    </rPh>
    <rPh sb="69" eb="71">
      <t>シュウラク</t>
    </rPh>
    <rPh sb="71" eb="73">
      <t>ハイスイ</t>
    </rPh>
    <rPh sb="73" eb="76">
      <t>ジギョウヒ</t>
    </rPh>
    <rPh sb="77" eb="79">
      <t>ゾウガク</t>
    </rPh>
    <rPh sb="87" eb="90">
      <t>シュウエキテキ</t>
    </rPh>
    <rPh sb="90" eb="92">
      <t>シュウシ</t>
    </rPh>
    <rPh sb="92" eb="94">
      <t>ヒリツ</t>
    </rPh>
    <rPh sb="95" eb="97">
      <t>テイカ</t>
    </rPh>
    <rPh sb="104" eb="106">
      <t>シュウニュウ</t>
    </rPh>
    <rPh sb="112" eb="114">
      <t>ヘイセイ</t>
    </rPh>
    <rPh sb="116" eb="118">
      <t>ネンド</t>
    </rPh>
    <rPh sb="119" eb="121">
      <t>リョウキン</t>
    </rPh>
    <rPh sb="121" eb="123">
      <t>カイテイ</t>
    </rPh>
    <rPh sb="124" eb="126">
      <t>ジッシ</t>
    </rPh>
    <rPh sb="133" eb="135">
      <t>ケイヒ</t>
    </rPh>
    <rPh sb="135" eb="137">
      <t>カイシュウ</t>
    </rPh>
    <rPh sb="137" eb="138">
      <t>リツ</t>
    </rPh>
    <rPh sb="139" eb="140">
      <t>タカ</t>
    </rPh>
    <rPh sb="149" eb="151">
      <t>ヘイセイ</t>
    </rPh>
    <rPh sb="153" eb="155">
      <t>ネンド</t>
    </rPh>
    <rPh sb="157" eb="159">
      <t>キョウヨウ</t>
    </rPh>
    <rPh sb="159" eb="161">
      <t>カイシ</t>
    </rPh>
    <rPh sb="165" eb="167">
      <t>オオトヨ</t>
    </rPh>
    <rPh sb="167" eb="169">
      <t>チク</t>
    </rPh>
    <rPh sb="169" eb="171">
      <t>ノウギョウ</t>
    </rPh>
    <rPh sb="171" eb="173">
      <t>シュウラク</t>
    </rPh>
    <rPh sb="173" eb="175">
      <t>ハイスイ</t>
    </rPh>
    <rPh sb="175" eb="177">
      <t>シセツ</t>
    </rPh>
    <rPh sb="179" eb="181">
      <t>キョウヨウ</t>
    </rPh>
    <rPh sb="181" eb="182">
      <t>リツ</t>
    </rPh>
    <rPh sb="186" eb="187">
      <t>キョウ</t>
    </rPh>
    <rPh sb="189" eb="190">
      <t>ノ</t>
    </rPh>
    <rPh sb="196" eb="198">
      <t>シセツ</t>
    </rPh>
    <rPh sb="198" eb="200">
      <t>リヨウ</t>
    </rPh>
    <rPh sb="200" eb="201">
      <t>リツ</t>
    </rPh>
    <rPh sb="202" eb="205">
      <t>スイセンカ</t>
    </rPh>
    <rPh sb="205" eb="206">
      <t>リツ</t>
    </rPh>
    <rPh sb="211" eb="213">
      <t>ヘイキン</t>
    </rPh>
    <rPh sb="214" eb="216">
      <t>シタマワ</t>
    </rPh>
    <rPh sb="223" eb="225">
      <t>コンゴ</t>
    </rPh>
    <rPh sb="227" eb="230">
      <t>ロウキュウカ</t>
    </rPh>
    <rPh sb="230" eb="231">
      <t>トウ</t>
    </rPh>
    <rPh sb="234" eb="236">
      <t>イジ</t>
    </rPh>
    <rPh sb="236" eb="239">
      <t>カンリヒ</t>
    </rPh>
    <rPh sb="240" eb="242">
      <t>ゾウダイ</t>
    </rPh>
    <rPh sb="243" eb="245">
      <t>ヨソク</t>
    </rPh>
    <rPh sb="248" eb="250">
      <t>レイワ</t>
    </rPh>
    <rPh sb="251" eb="252">
      <t>ネン</t>
    </rPh>
    <rPh sb="252" eb="253">
      <t>ド</t>
    </rPh>
    <rPh sb="255" eb="257">
      <t>サイド</t>
    </rPh>
    <rPh sb="257" eb="259">
      <t>リョウキン</t>
    </rPh>
    <rPh sb="259" eb="261">
      <t>カイテイ</t>
    </rPh>
    <rPh sb="262" eb="264">
      <t>ジッシ</t>
    </rPh>
    <rPh sb="266" eb="268">
      <t>ヨテイ</t>
    </rPh>
    <rPh sb="273" eb="275">
      <t>ケイモウ</t>
    </rPh>
    <rPh sb="275" eb="277">
      <t>カツドウ</t>
    </rPh>
    <rPh sb="280" eb="282">
      <t>セツゾク</t>
    </rPh>
    <rPh sb="283" eb="284">
      <t>ム</t>
    </rPh>
    <rPh sb="286" eb="287">
      <t>ト</t>
    </rPh>
    <rPh sb="288" eb="289">
      <t>ク</t>
    </rPh>
    <rPh sb="294" eb="296">
      <t>キョウカ</t>
    </rPh>
    <rPh sb="298" eb="300">
      <t>シュウニュウ</t>
    </rPh>
    <rPh sb="301" eb="303">
      <t>アンテイ</t>
    </rPh>
    <phoneticPr fontId="4"/>
  </si>
  <si>
    <t>　大豊地区は平成21年度、日下地区は平成7年度にそれぞれ供用開始しており、日下地区については供用開始から20年以上経過している。管渠の改善率は0％となっているが、平成29年度から機能強化事業を実施しており、施設や管渠の診断を行いながら長寿命化を図っていく。</t>
    <phoneticPr fontId="4"/>
  </si>
  <si>
    <t>　平成29年度から機能強化事業に取り組んでおり、施設の長寿命化を図りながらライフサイクルコストの低減を図っている。あわせて、平成30年度から料金改定を実施し経営の安定化につなげている。
　令和2年度に再度料金改定を予定しており、施設・管路の維持管理の長寿命化を図っていく。また、大豊地区の接続率を向上させるため、利用組合と連携し取り組みを行う。</t>
    <rPh sb="1" eb="3">
      <t>ヘイセイ</t>
    </rPh>
    <rPh sb="5" eb="7">
      <t>ネンド</t>
    </rPh>
    <rPh sb="9" eb="11">
      <t>キノウ</t>
    </rPh>
    <rPh sb="11" eb="13">
      <t>キョウカ</t>
    </rPh>
    <rPh sb="13" eb="15">
      <t>ジギョウ</t>
    </rPh>
    <rPh sb="16" eb="17">
      <t>ト</t>
    </rPh>
    <rPh sb="18" eb="19">
      <t>ク</t>
    </rPh>
    <rPh sb="24" eb="26">
      <t>シセツ</t>
    </rPh>
    <rPh sb="27" eb="31">
      <t>チョウジュミョウカ</t>
    </rPh>
    <rPh sb="32" eb="33">
      <t>ハカ</t>
    </rPh>
    <rPh sb="48" eb="50">
      <t>テイゲン</t>
    </rPh>
    <rPh sb="51" eb="52">
      <t>ハカ</t>
    </rPh>
    <rPh sb="62" eb="64">
      <t>ヘイセイ</t>
    </rPh>
    <rPh sb="66" eb="68">
      <t>ネンド</t>
    </rPh>
    <rPh sb="70" eb="72">
      <t>リョウキン</t>
    </rPh>
    <rPh sb="72" eb="74">
      <t>カイテイ</t>
    </rPh>
    <rPh sb="75" eb="77">
      <t>ジッシ</t>
    </rPh>
    <rPh sb="78" eb="80">
      <t>ケイエイ</t>
    </rPh>
    <rPh sb="81" eb="84">
      <t>アンテイカ</t>
    </rPh>
    <rPh sb="94" eb="96">
      <t>レイワ</t>
    </rPh>
    <rPh sb="97" eb="98">
      <t>ネン</t>
    </rPh>
    <rPh sb="98" eb="99">
      <t>ド</t>
    </rPh>
    <rPh sb="100" eb="102">
      <t>サイド</t>
    </rPh>
    <rPh sb="102" eb="104">
      <t>リョウキン</t>
    </rPh>
    <rPh sb="104" eb="106">
      <t>カイテイ</t>
    </rPh>
    <rPh sb="107" eb="109">
      <t>ヨテイ</t>
    </rPh>
    <rPh sb="114" eb="116">
      <t>シセツ</t>
    </rPh>
    <rPh sb="117" eb="119">
      <t>カンロ</t>
    </rPh>
    <rPh sb="120" eb="122">
      <t>イジ</t>
    </rPh>
    <rPh sb="122" eb="124">
      <t>カンリ</t>
    </rPh>
    <rPh sb="125" eb="129">
      <t>チョウジュミョウカ</t>
    </rPh>
    <rPh sb="130" eb="131">
      <t>ハカ</t>
    </rPh>
    <rPh sb="139" eb="141">
      <t>オオトヨ</t>
    </rPh>
    <rPh sb="141" eb="143">
      <t>チク</t>
    </rPh>
    <rPh sb="144" eb="146">
      <t>セツゾク</t>
    </rPh>
    <rPh sb="146" eb="147">
      <t>リツ</t>
    </rPh>
    <rPh sb="148" eb="150">
      <t>コウジョウ</t>
    </rPh>
    <rPh sb="156" eb="158">
      <t>リヨウ</t>
    </rPh>
    <rPh sb="158" eb="160">
      <t>クミアイ</t>
    </rPh>
    <rPh sb="161" eb="163">
      <t>レンケイ</t>
    </rPh>
    <rPh sb="164" eb="165">
      <t>ト</t>
    </rPh>
    <rPh sb="166" eb="167">
      <t>ク</t>
    </rPh>
    <rPh sb="169" eb="170">
      <t>オコナ</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</si>
</sst>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2B3-453B-A9D9-D3E7C392BFE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32B3-453B-A9D9-D3E7C392BFE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50.18</c:v>
                </c:pt>
                <c:pt idx="1">
                  <c:v>50.43</c:v>
                </c:pt>
                <c:pt idx="2">
                  <c:v>50.43</c:v>
                </c:pt>
                <c:pt idx="3">
                  <c:v>50.43</c:v>
                </c:pt>
                <c:pt idx="4">
                  <c:v>50.43</c:v>
                </c:pt>
              </c:numCache>
            </c:numRef>
          </c:val>
          <c:extLst>
            <c:ext xmlns:c16="http://schemas.microsoft.com/office/drawing/2014/chart" uri="{C3380CC4-5D6E-409C-BE32-E72D297353CC}">
              <c16:uniqueId val="{00000000-85ED-401D-A46F-4BC3DCB284B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85ED-401D-A46F-4BC3DCB284B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70.98</c:v>
                </c:pt>
                <c:pt idx="1">
                  <c:v>72.87</c:v>
                </c:pt>
                <c:pt idx="2">
                  <c:v>73.03</c:v>
                </c:pt>
                <c:pt idx="3">
                  <c:v>74.41</c:v>
                </c:pt>
                <c:pt idx="4">
                  <c:v>73.41</c:v>
                </c:pt>
              </c:numCache>
            </c:numRef>
          </c:val>
          <c:extLst>
            <c:ext xmlns:c16="http://schemas.microsoft.com/office/drawing/2014/chart" uri="{C3380CC4-5D6E-409C-BE32-E72D297353CC}">
              <c16:uniqueId val="{00000000-2FC1-4697-8272-17428B83996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2FC1-4697-8272-17428B83996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88.93</c:v>
                </c:pt>
                <c:pt idx="1">
                  <c:v>89.54</c:v>
                </c:pt>
                <c:pt idx="2">
                  <c:v>103.26</c:v>
                </c:pt>
                <c:pt idx="3">
                  <c:v>101.13</c:v>
                </c:pt>
                <c:pt idx="4">
                  <c:v>97.88</c:v>
                </c:pt>
              </c:numCache>
            </c:numRef>
          </c:val>
          <c:extLst>
            <c:ext xmlns:c16="http://schemas.microsoft.com/office/drawing/2014/chart" uri="{C3380CC4-5D6E-409C-BE32-E72D297353CC}">
              <c16:uniqueId val="{00000000-96B1-44D4-8E5E-FD2284DBFA6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6B1-44D4-8E5E-FD2284DBFA6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7B0-4C16-AF96-95C0EC11058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7B0-4C16-AF96-95C0EC11058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37-471E-B2F1-EF79F8A8283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37-471E-B2F1-EF79F8A8283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5D-4213-8BEB-D347DB5F7AC0}"/>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5D-4213-8BEB-D347DB5F7AC0}"/>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A80-42D0-9CEB-9444D7F9FD52}"/>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A80-42D0-9CEB-9444D7F9FD52}"/>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B5-4131-93D2-C9F76EC79A9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C1B5-4131-93D2-C9F76EC79A9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78.349999999999994</c:v>
                </c:pt>
                <c:pt idx="1">
                  <c:v>75.2</c:v>
                </c:pt>
                <c:pt idx="2">
                  <c:v>71.84</c:v>
                </c:pt>
                <c:pt idx="3">
                  <c:v>35.89</c:v>
                </c:pt>
                <c:pt idx="4">
                  <c:v>92.01</c:v>
                </c:pt>
              </c:numCache>
            </c:numRef>
          </c:val>
          <c:extLst>
            <c:ext xmlns:c16="http://schemas.microsoft.com/office/drawing/2014/chart" uri="{C3380CC4-5D6E-409C-BE32-E72D297353CC}">
              <c16:uniqueId val="{00000000-9EC6-4CA7-AA7C-9B20DF560A3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9EC6-4CA7-AA7C-9B20DF560A3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133.86000000000001</c:v>
                </c:pt>
                <c:pt idx="1">
                  <c:v>137.65</c:v>
                </c:pt>
                <c:pt idx="2">
                  <c:v>146.29</c:v>
                </c:pt>
                <c:pt idx="3">
                  <c:v>289.33</c:v>
                </c:pt>
                <c:pt idx="4">
                  <c:v>153.19</c:v>
                </c:pt>
              </c:numCache>
            </c:numRef>
          </c:val>
          <c:extLst>
            <c:ext xmlns:c16="http://schemas.microsoft.com/office/drawing/2014/chart" uri="{C3380CC4-5D6E-409C-BE32-E72D297353CC}">
              <c16:uniqueId val="{00000000-ABB1-4BEF-953A-E7B087D88970}"/>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ABB1-4BEF-953A-E7B087D88970}"/>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1" zoomScale="90" zoomScaleNormal="90" workbookViewId="0">
      <selection activeCell="BL66" sqref="BL66:BZ82"/>
    </sheetView>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山形県　鮭川村</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68">
        <f>データ!S6</f>
        <v>4238</v>
      </c>
      <c r="AM8" s="68"/>
      <c r="AN8" s="68"/>
      <c r="AO8" s="68"/>
      <c r="AP8" s="68"/>
      <c r="AQ8" s="68"/>
      <c r="AR8" s="68"/>
      <c r="AS8" s="68"/>
      <c r="AT8" s="67">
        <f>データ!T6</f>
        <v>122.14</v>
      </c>
      <c r="AU8" s="67"/>
      <c r="AV8" s="67"/>
      <c r="AW8" s="67"/>
      <c r="AX8" s="67"/>
      <c r="AY8" s="67"/>
      <c r="AZ8" s="67"/>
      <c r="BA8" s="67"/>
      <c r="BB8" s="67">
        <f>データ!U6</f>
        <v>34.700000000000003</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40.86</v>
      </c>
      <c r="Q10" s="67"/>
      <c r="R10" s="67"/>
      <c r="S10" s="67"/>
      <c r="T10" s="67"/>
      <c r="U10" s="67"/>
      <c r="V10" s="67"/>
      <c r="W10" s="67">
        <f>データ!Q6</f>
        <v>100</v>
      </c>
      <c r="X10" s="67"/>
      <c r="Y10" s="67"/>
      <c r="Z10" s="67"/>
      <c r="AA10" s="67"/>
      <c r="AB10" s="67"/>
      <c r="AC10" s="67"/>
      <c r="AD10" s="68">
        <f>データ!R6</f>
        <v>3650</v>
      </c>
      <c r="AE10" s="68"/>
      <c r="AF10" s="68"/>
      <c r="AG10" s="68"/>
      <c r="AH10" s="68"/>
      <c r="AI10" s="68"/>
      <c r="AJ10" s="68"/>
      <c r="AK10" s="2"/>
      <c r="AL10" s="68">
        <f>データ!V6</f>
        <v>1715</v>
      </c>
      <c r="AM10" s="68"/>
      <c r="AN10" s="68"/>
      <c r="AO10" s="68"/>
      <c r="AP10" s="68"/>
      <c r="AQ10" s="68"/>
      <c r="AR10" s="68"/>
      <c r="AS10" s="68"/>
      <c r="AT10" s="67">
        <f>データ!W6</f>
        <v>1.35</v>
      </c>
      <c r="AU10" s="67"/>
      <c r="AV10" s="67"/>
      <c r="AW10" s="67"/>
      <c r="AX10" s="67"/>
      <c r="AY10" s="67"/>
      <c r="AZ10" s="67"/>
      <c r="BA10" s="67"/>
      <c r="BB10" s="67">
        <f>データ!X6</f>
        <v>1270.3699999999999</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113</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114</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45</v>
      </c>
      <c r="O86" s="26" t="str">
        <f>データ!EO6</f>
        <v>【0.02】</v>
      </c>
    </row>
  </sheetData>
  <sheetProtection algorithmName="SHA-512" hashValue="eB/4oC2xxVPx/KoDCQtIb0gtzVhw6op4GsdMhM3pEoocMkd1hsq23H0BdlsZPZMR9CUsguFT4uq4XXxwVdnekg==" saltValue="5azD0jzp36DuBX48HPU2E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2" x14ac:dyDescent="0.2"/>
  <cols>
    <col min="2" max="144" width="11.88671875" customWidth="1"/>
  </cols>
  <sheetData>
    <row r="1" spans="1:145" x14ac:dyDescent="0.2">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48</v>
      </c>
      <c r="B3" s="29" t="s">
        <v>49</v>
      </c>
      <c r="C3" s="29" t="s">
        <v>50</v>
      </c>
      <c r="D3" s="29" t="s">
        <v>51</v>
      </c>
      <c r="E3" s="29" t="s">
        <v>52</v>
      </c>
      <c r="F3" s="29" t="s">
        <v>53</v>
      </c>
      <c r="G3" s="29" t="s">
        <v>54</v>
      </c>
      <c r="H3" s="76" t="s">
        <v>55</v>
      </c>
      <c r="I3" s="77"/>
      <c r="J3" s="77"/>
      <c r="K3" s="77"/>
      <c r="L3" s="77"/>
      <c r="M3" s="77"/>
      <c r="N3" s="77"/>
      <c r="O3" s="77"/>
      <c r="P3" s="77"/>
      <c r="Q3" s="77"/>
      <c r="R3" s="77"/>
      <c r="S3" s="77"/>
      <c r="T3" s="77"/>
      <c r="U3" s="77"/>
      <c r="V3" s="77"/>
      <c r="W3" s="77"/>
      <c r="X3" s="78"/>
      <c r="Y3" s="82" t="s">
        <v>56</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57</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58</v>
      </c>
      <c r="B4" s="30"/>
      <c r="C4" s="30"/>
      <c r="D4" s="30"/>
      <c r="E4" s="30"/>
      <c r="F4" s="30"/>
      <c r="G4" s="30"/>
      <c r="H4" s="79"/>
      <c r="I4" s="80"/>
      <c r="J4" s="80"/>
      <c r="K4" s="80"/>
      <c r="L4" s="80"/>
      <c r="M4" s="80"/>
      <c r="N4" s="80"/>
      <c r="O4" s="80"/>
      <c r="P4" s="80"/>
      <c r="Q4" s="80"/>
      <c r="R4" s="80"/>
      <c r="S4" s="80"/>
      <c r="T4" s="80"/>
      <c r="U4" s="80"/>
      <c r="V4" s="80"/>
      <c r="W4" s="80"/>
      <c r="X4" s="81"/>
      <c r="Y4" s="75" t="s">
        <v>59</v>
      </c>
      <c r="Z4" s="75"/>
      <c r="AA4" s="75"/>
      <c r="AB4" s="75"/>
      <c r="AC4" s="75"/>
      <c r="AD4" s="75"/>
      <c r="AE4" s="75"/>
      <c r="AF4" s="75"/>
      <c r="AG4" s="75"/>
      <c r="AH4" s="75"/>
      <c r="AI4" s="75"/>
      <c r="AJ4" s="75" t="s">
        <v>60</v>
      </c>
      <c r="AK4" s="75"/>
      <c r="AL4" s="75"/>
      <c r="AM4" s="75"/>
      <c r="AN4" s="75"/>
      <c r="AO4" s="75"/>
      <c r="AP4" s="75"/>
      <c r="AQ4" s="75"/>
      <c r="AR4" s="75"/>
      <c r="AS4" s="75"/>
      <c r="AT4" s="75"/>
      <c r="AU4" s="75" t="s">
        <v>61</v>
      </c>
      <c r="AV4" s="75"/>
      <c r="AW4" s="75"/>
      <c r="AX4" s="75"/>
      <c r="AY4" s="75"/>
      <c r="AZ4" s="75"/>
      <c r="BA4" s="75"/>
      <c r="BB4" s="75"/>
      <c r="BC4" s="75"/>
      <c r="BD4" s="75"/>
      <c r="BE4" s="75"/>
      <c r="BF4" s="75" t="s">
        <v>62</v>
      </c>
      <c r="BG4" s="75"/>
      <c r="BH4" s="75"/>
      <c r="BI4" s="75"/>
      <c r="BJ4" s="75"/>
      <c r="BK4" s="75"/>
      <c r="BL4" s="75"/>
      <c r="BM4" s="75"/>
      <c r="BN4" s="75"/>
      <c r="BO4" s="75"/>
      <c r="BP4" s="75"/>
      <c r="BQ4" s="75" t="s">
        <v>63</v>
      </c>
      <c r="BR4" s="75"/>
      <c r="BS4" s="75"/>
      <c r="BT4" s="75"/>
      <c r="BU4" s="75"/>
      <c r="BV4" s="75"/>
      <c r="BW4" s="75"/>
      <c r="BX4" s="75"/>
      <c r="BY4" s="75"/>
      <c r="BZ4" s="75"/>
      <c r="CA4" s="75"/>
      <c r="CB4" s="75" t="s">
        <v>64</v>
      </c>
      <c r="CC4" s="75"/>
      <c r="CD4" s="75"/>
      <c r="CE4" s="75"/>
      <c r="CF4" s="75"/>
      <c r="CG4" s="75"/>
      <c r="CH4" s="75"/>
      <c r="CI4" s="75"/>
      <c r="CJ4" s="75"/>
      <c r="CK4" s="75"/>
      <c r="CL4" s="75"/>
      <c r="CM4" s="75" t="s">
        <v>65</v>
      </c>
      <c r="CN4" s="75"/>
      <c r="CO4" s="75"/>
      <c r="CP4" s="75"/>
      <c r="CQ4" s="75"/>
      <c r="CR4" s="75"/>
      <c r="CS4" s="75"/>
      <c r="CT4" s="75"/>
      <c r="CU4" s="75"/>
      <c r="CV4" s="75"/>
      <c r="CW4" s="75"/>
      <c r="CX4" s="75" t="s">
        <v>66</v>
      </c>
      <c r="CY4" s="75"/>
      <c r="CZ4" s="75"/>
      <c r="DA4" s="75"/>
      <c r="DB4" s="75"/>
      <c r="DC4" s="75"/>
      <c r="DD4" s="75"/>
      <c r="DE4" s="75"/>
      <c r="DF4" s="75"/>
      <c r="DG4" s="75"/>
      <c r="DH4" s="75"/>
      <c r="DI4" s="75" t="s">
        <v>67</v>
      </c>
      <c r="DJ4" s="75"/>
      <c r="DK4" s="75"/>
      <c r="DL4" s="75"/>
      <c r="DM4" s="75"/>
      <c r="DN4" s="75"/>
      <c r="DO4" s="75"/>
      <c r="DP4" s="75"/>
      <c r="DQ4" s="75"/>
      <c r="DR4" s="75"/>
      <c r="DS4" s="75"/>
      <c r="DT4" s="75" t="s">
        <v>68</v>
      </c>
      <c r="DU4" s="75"/>
      <c r="DV4" s="75"/>
      <c r="DW4" s="75"/>
      <c r="DX4" s="75"/>
      <c r="DY4" s="75"/>
      <c r="DZ4" s="75"/>
      <c r="EA4" s="75"/>
      <c r="EB4" s="75"/>
      <c r="EC4" s="75"/>
      <c r="ED4" s="75"/>
      <c r="EE4" s="75" t="s">
        <v>69</v>
      </c>
      <c r="EF4" s="75"/>
      <c r="EG4" s="75"/>
      <c r="EH4" s="75"/>
      <c r="EI4" s="75"/>
      <c r="EJ4" s="75"/>
      <c r="EK4" s="75"/>
      <c r="EL4" s="75"/>
      <c r="EM4" s="75"/>
      <c r="EN4" s="75"/>
      <c r="EO4" s="75"/>
    </row>
    <row r="5" spans="1:145" x14ac:dyDescent="0.2">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2">
      <c r="A6" s="28" t="s">
        <v>98</v>
      </c>
      <c r="B6" s="33">
        <f>B7</f>
        <v>2018</v>
      </c>
      <c r="C6" s="33">
        <f t="shared" ref="C6:X6" si="3">C7</f>
        <v>63665</v>
      </c>
      <c r="D6" s="33">
        <f t="shared" si="3"/>
        <v>47</v>
      </c>
      <c r="E6" s="33">
        <f t="shared" si="3"/>
        <v>17</v>
      </c>
      <c r="F6" s="33">
        <f t="shared" si="3"/>
        <v>5</v>
      </c>
      <c r="G6" s="33">
        <f t="shared" si="3"/>
        <v>0</v>
      </c>
      <c r="H6" s="33" t="str">
        <f t="shared" si="3"/>
        <v>山形県　鮭川村</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40.86</v>
      </c>
      <c r="Q6" s="34">
        <f t="shared" si="3"/>
        <v>100</v>
      </c>
      <c r="R6" s="34">
        <f t="shared" si="3"/>
        <v>3650</v>
      </c>
      <c r="S6" s="34">
        <f t="shared" si="3"/>
        <v>4238</v>
      </c>
      <c r="T6" s="34">
        <f t="shared" si="3"/>
        <v>122.14</v>
      </c>
      <c r="U6" s="34">
        <f t="shared" si="3"/>
        <v>34.700000000000003</v>
      </c>
      <c r="V6" s="34">
        <f t="shared" si="3"/>
        <v>1715</v>
      </c>
      <c r="W6" s="34">
        <f t="shared" si="3"/>
        <v>1.35</v>
      </c>
      <c r="X6" s="34">
        <f t="shared" si="3"/>
        <v>1270.3699999999999</v>
      </c>
      <c r="Y6" s="35">
        <f>IF(Y7="",NA(),Y7)</f>
        <v>88.93</v>
      </c>
      <c r="Z6" s="35">
        <f t="shared" ref="Z6:AH6" si="4">IF(Z7="",NA(),Z7)</f>
        <v>89.54</v>
      </c>
      <c r="AA6" s="35">
        <f t="shared" si="4"/>
        <v>103.26</v>
      </c>
      <c r="AB6" s="35">
        <f t="shared" si="4"/>
        <v>101.13</v>
      </c>
      <c r="AC6" s="35">
        <f t="shared" si="4"/>
        <v>97.88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1044.8</v>
      </c>
      <c r="BL6" s="35">
        <f t="shared" si="7"/>
        <v>1081.8</v>
      </c>
      <c r="BM6" s="35">
        <f t="shared" si="7"/>
        <v>974.93</v>
      </c>
      <c r="BN6" s="35">
        <f t="shared" si="7"/>
        <v>855.8</v>
      </c>
      <c r="BO6" s="35">
        <f t="shared" si="7"/>
        <v>789.46</v>
      </c>
      <c r="BP6" s="34" t="str">
        <f>IF(BP7="","",IF(BP7="-","【-】","【"&amp;SUBSTITUTE(TEXT(BP7,"#,##0.00"),"-","△")&amp;"】"))</f>
        <v>【747.76】</v>
      </c>
      <c r="BQ6" s="35">
        <f>IF(BQ7="",NA(),BQ7)</f>
        <v>78.349999999999994</v>
      </c>
      <c r="BR6" s="35">
        <f t="shared" ref="BR6:BZ6" si="8">IF(BR7="",NA(),BR7)</f>
        <v>75.2</v>
      </c>
      <c r="BS6" s="35">
        <f t="shared" si="8"/>
        <v>71.84</v>
      </c>
      <c r="BT6" s="35">
        <f t="shared" si="8"/>
        <v>35.89</v>
      </c>
      <c r="BU6" s="35">
        <f t="shared" si="8"/>
        <v>92.01</v>
      </c>
      <c r="BV6" s="35">
        <f t="shared" si="8"/>
        <v>50.82</v>
      </c>
      <c r="BW6" s="35">
        <f t="shared" si="8"/>
        <v>52.19</v>
      </c>
      <c r="BX6" s="35">
        <f t="shared" si="8"/>
        <v>55.32</v>
      </c>
      <c r="BY6" s="35">
        <f t="shared" si="8"/>
        <v>59.8</v>
      </c>
      <c r="BZ6" s="35">
        <f t="shared" si="8"/>
        <v>57.77</v>
      </c>
      <c r="CA6" s="34" t="str">
        <f>IF(CA7="","",IF(CA7="-","【-】","【"&amp;SUBSTITUTE(TEXT(CA7,"#,##0.00"),"-","△")&amp;"】"))</f>
        <v>【59.51】</v>
      </c>
      <c r="CB6" s="35">
        <f>IF(CB7="",NA(),CB7)</f>
        <v>133.86000000000001</v>
      </c>
      <c r="CC6" s="35">
        <f t="shared" ref="CC6:CK6" si="9">IF(CC7="",NA(),CC7)</f>
        <v>137.65</v>
      </c>
      <c r="CD6" s="35">
        <f t="shared" si="9"/>
        <v>146.29</v>
      </c>
      <c r="CE6" s="35">
        <f t="shared" si="9"/>
        <v>289.33</v>
      </c>
      <c r="CF6" s="35">
        <f t="shared" si="9"/>
        <v>153.19</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50.18</v>
      </c>
      <c r="CN6" s="35">
        <f t="shared" ref="CN6:CV6" si="10">IF(CN7="",NA(),CN7)</f>
        <v>50.43</v>
      </c>
      <c r="CO6" s="35">
        <f t="shared" si="10"/>
        <v>50.43</v>
      </c>
      <c r="CP6" s="35">
        <f t="shared" si="10"/>
        <v>50.43</v>
      </c>
      <c r="CQ6" s="35">
        <f t="shared" si="10"/>
        <v>50.43</v>
      </c>
      <c r="CR6" s="35">
        <f t="shared" si="10"/>
        <v>53.24</v>
      </c>
      <c r="CS6" s="35">
        <f t="shared" si="10"/>
        <v>52.31</v>
      </c>
      <c r="CT6" s="35">
        <f t="shared" si="10"/>
        <v>60.65</v>
      </c>
      <c r="CU6" s="35">
        <f t="shared" si="10"/>
        <v>51.75</v>
      </c>
      <c r="CV6" s="35">
        <f t="shared" si="10"/>
        <v>50.68</v>
      </c>
      <c r="CW6" s="34" t="str">
        <f>IF(CW7="","",IF(CW7="-","【-】","【"&amp;SUBSTITUTE(TEXT(CW7,"#,##0.00"),"-","△")&amp;"】"))</f>
        <v>【52.23】</v>
      </c>
      <c r="CX6" s="35">
        <f>IF(CX7="",NA(),CX7)</f>
        <v>70.98</v>
      </c>
      <c r="CY6" s="35">
        <f t="shared" ref="CY6:DG6" si="11">IF(CY7="",NA(),CY7)</f>
        <v>72.87</v>
      </c>
      <c r="CZ6" s="35">
        <f t="shared" si="11"/>
        <v>73.03</v>
      </c>
      <c r="DA6" s="35">
        <f t="shared" si="11"/>
        <v>74.41</v>
      </c>
      <c r="DB6" s="35">
        <f t="shared" si="11"/>
        <v>73.41</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2">
      <c r="A7" s="28"/>
      <c r="B7" s="37">
        <v>2018</v>
      </c>
      <c r="C7" s="37">
        <v>63665</v>
      </c>
      <c r="D7" s="37">
        <v>47</v>
      </c>
      <c r="E7" s="37">
        <v>17</v>
      </c>
      <c r="F7" s="37">
        <v>5</v>
      </c>
      <c r="G7" s="37">
        <v>0</v>
      </c>
      <c r="H7" s="37" t="s">
        <v>99</v>
      </c>
      <c r="I7" s="37" t="s">
        <v>100</v>
      </c>
      <c r="J7" s="37" t="s">
        <v>101</v>
      </c>
      <c r="K7" s="37" t="s">
        <v>102</v>
      </c>
      <c r="L7" s="37" t="s">
        <v>103</v>
      </c>
      <c r="M7" s="37" t="s">
        <v>104</v>
      </c>
      <c r="N7" s="38" t="s">
        <v>105</v>
      </c>
      <c r="O7" s="38" t="s">
        <v>106</v>
      </c>
      <c r="P7" s="38">
        <v>40.86</v>
      </c>
      <c r="Q7" s="38">
        <v>100</v>
      </c>
      <c r="R7" s="38">
        <v>3650</v>
      </c>
      <c r="S7" s="38">
        <v>4238</v>
      </c>
      <c r="T7" s="38">
        <v>122.14</v>
      </c>
      <c r="U7" s="38">
        <v>34.700000000000003</v>
      </c>
      <c r="V7" s="38">
        <v>1715</v>
      </c>
      <c r="W7" s="38">
        <v>1.35</v>
      </c>
      <c r="X7" s="38">
        <v>1270.3699999999999</v>
      </c>
      <c r="Y7" s="38">
        <v>88.93</v>
      </c>
      <c r="Z7" s="38">
        <v>89.54</v>
      </c>
      <c r="AA7" s="38">
        <v>103.26</v>
      </c>
      <c r="AB7" s="38">
        <v>101.13</v>
      </c>
      <c r="AC7" s="38">
        <v>97.88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1044.8</v>
      </c>
      <c r="BL7" s="38">
        <v>1081.8</v>
      </c>
      <c r="BM7" s="38">
        <v>974.93</v>
      </c>
      <c r="BN7" s="38">
        <v>855.8</v>
      </c>
      <c r="BO7" s="38">
        <v>789.46</v>
      </c>
      <c r="BP7" s="38">
        <v>747.76</v>
      </c>
      <c r="BQ7" s="38">
        <v>78.349999999999994</v>
      </c>
      <c r="BR7" s="38">
        <v>75.2</v>
      </c>
      <c r="BS7" s="38">
        <v>71.84</v>
      </c>
      <c r="BT7" s="38">
        <v>35.89</v>
      </c>
      <c r="BU7" s="38">
        <v>92.01</v>
      </c>
      <c r="BV7" s="38">
        <v>50.82</v>
      </c>
      <c r="BW7" s="38">
        <v>52.19</v>
      </c>
      <c r="BX7" s="38">
        <v>55.32</v>
      </c>
      <c r="BY7" s="38">
        <v>59.8</v>
      </c>
      <c r="BZ7" s="38">
        <v>57.77</v>
      </c>
      <c r="CA7" s="38">
        <v>59.51</v>
      </c>
      <c r="CB7" s="38">
        <v>133.86000000000001</v>
      </c>
      <c r="CC7" s="38">
        <v>137.65</v>
      </c>
      <c r="CD7" s="38">
        <v>146.29</v>
      </c>
      <c r="CE7" s="38">
        <v>289.33</v>
      </c>
      <c r="CF7" s="38">
        <v>153.19</v>
      </c>
      <c r="CG7" s="38">
        <v>300.52</v>
      </c>
      <c r="CH7" s="38">
        <v>296.14</v>
      </c>
      <c r="CI7" s="38">
        <v>283.17</v>
      </c>
      <c r="CJ7" s="38">
        <v>263.76</v>
      </c>
      <c r="CK7" s="38">
        <v>274.35000000000002</v>
      </c>
      <c r="CL7" s="38">
        <v>261.45999999999998</v>
      </c>
      <c r="CM7" s="38">
        <v>50.18</v>
      </c>
      <c r="CN7" s="38">
        <v>50.43</v>
      </c>
      <c r="CO7" s="38">
        <v>50.43</v>
      </c>
      <c r="CP7" s="38">
        <v>50.43</v>
      </c>
      <c r="CQ7" s="38">
        <v>50.43</v>
      </c>
      <c r="CR7" s="38">
        <v>53.24</v>
      </c>
      <c r="CS7" s="38">
        <v>52.31</v>
      </c>
      <c r="CT7" s="38">
        <v>60.65</v>
      </c>
      <c r="CU7" s="38">
        <v>51.75</v>
      </c>
      <c r="CV7" s="38">
        <v>50.68</v>
      </c>
      <c r="CW7" s="38">
        <v>52.23</v>
      </c>
      <c r="CX7" s="38">
        <v>70.98</v>
      </c>
      <c r="CY7" s="38">
        <v>72.87</v>
      </c>
      <c r="CZ7" s="38">
        <v>73.03</v>
      </c>
      <c r="DA7" s="38">
        <v>74.41</v>
      </c>
      <c r="DB7" s="38">
        <v>73.41</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49</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農村整備課ユーザ</cp:lastModifiedBy>
  <cp:lastPrinted>2020-01-21T02:31:00Z</cp:lastPrinted>
  <dcterms:created xsi:type="dcterms:W3CDTF">2019-12-05T05:16:41Z</dcterms:created>
  <dcterms:modified xsi:type="dcterms:W3CDTF">2020-01-21T02:31:01Z</dcterms:modified>
  <cp:category/>
</cp:coreProperties>
</file>