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workbookProtection workbookAlgorithmName="SHA-512" workbookHashValue="OpOhAcwGYXIbNpGS1rgxoeSm05v10usy1fv0FzMffHRi1dtQb9wdRhzW5/W5pYchmXA75vMXb6budM+lbJfM6Q==" workbookSaltValue="PtocxxF84MEcVgqwmbPMEA==" workbookSpinCount="100000" lockStructure="1"/>
  <bookViews>
    <workbookView xWindow="0" yWindow="0" windowWidth="15360" windowHeight="7635"/>
  </bookViews>
  <sheets>
    <sheet name="法非適用_下水道事業" sheetId="4" r:id="rId1"/>
    <sheet name="データ" sheetId="5" state="hidden" r:id="rId2"/>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<sst xmlns="http://schemas.openxmlformats.org/spreadsheetml/2006/main" count="228" uniqueCount="114">
  <si>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</si>
  <si>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</si>
  <si>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</si>
  <si>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</si>
  <si>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</si>
  <si>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</si>
  <si>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</si>
  <si>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</si>
  <si>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</si>
  <si>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</si>
  <si>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</si>
  <si>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</si>
  <si>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</si>
  <si>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</si>
  <si>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</si>
  <si>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</si>
  <si>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</si>
  <si>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</si>
  <si>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</si>
  <si>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</si>
  <si>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</si>
  <si>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</si>
  <si>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</si>
  <si>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</si>
  <si>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</si>
  <si>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</si>
  <si>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</si>
  <si>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</si>
  <si>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</si>
  <si>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</si>
  <si>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</si>
  <si>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</si>
  <si>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</si>
  <si>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</si>
  <si>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</si>
  <si>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</si>
  <si>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</si>
  <si>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</si>
  <si>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</si>
  <si>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</si>
  <si>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</si>
  <si>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</si>
  <si>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</si>
  <si>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</si>
  <si>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</si>
  <si>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</si>
  <si>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</si>
  <si>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</si>
  <si>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</si>
  <si>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</si>
  <si>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</si>
  <si>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</si>
  <si>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</si>
  <si>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</si>
  <si>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</si>
  <si>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</si>
  <si>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</si>
  <si>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</si>
  <si>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</si>
  <si>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</si>
  <si>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</si>
  <si>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</si>
  <si>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</si>
  <si>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</si>
  <si>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</si>
  <si>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</si>
  <si>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</si>
  <si>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</si>
  <si>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</si>
  <si>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</si>
  <si>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</si>
  <si>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</si>
  <si>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</si>
  <si>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</si>
  <si>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</si>
  <si>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</si>
  <si>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</si>
  <si>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</si>
  <si>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</si>
  <si>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</si>
  <si>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</si>
  <si>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</si>
  <si>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</si>
  <si>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</si>
  <si>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</si>
  <si>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</si>
  <si>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</si>
  <si>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</si>
  <si>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</si>
  <si>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</si>
  <si>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</si>
  <si>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</si>
  <si>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</si>
  <si>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</si>
  <si>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</si>
  <si>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</si>
  <si>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</si>
  <si>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</si>
  <si>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真室川町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</si>
  <si>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</si>
  <si>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</si>
  <si>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</si>
  <si>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</si>
  <si>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</si>
  <si>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</si>
  <si>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</si>
  <si>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</si>
  <si>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</si>
  <si>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</si>
  <si>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</si>
  <si>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</si>
  <si>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・収益的収支比率が100％を割り込んでいるのは、建設改良による企業債償還の負担が大きいことが起因しており、料金収入では賄えず、繰入金に依存している状態である。
・下水道整備工事は概成したものの、過去の建設改良工事に伴う企業債の償還金が大きいため、以前として企業債残高対事業規模比率が高い状況にある。
・経費回収率、施設利用率が低く、整備した施設が現状では適切な水準の使用料収入に結びついていない。施設利用率の向上を目指した施策を図り、水洗化率の向上を図っていく必要がある。</t>
    <rPh sb="1" eb="4">
      <t>シュウエキテキ</t>
    </rPh>
    <rPh sb="4" eb="6">
      <t>シュウシ</t>
    </rPh>
    <rPh sb="6" eb="8">
      <t>ヒリツ</t>
    </rPh>
    <rPh sb="14" eb="15">
      <t>ワ</t>
    </rPh>
    <rPh sb="16" eb="17">
      <t>コ</t>
    </rPh>
    <rPh sb="24" eb="26">
      <t>ケンセツ</t>
    </rPh>
    <rPh sb="26" eb="28">
      <t>カイリョウ</t>
    </rPh>
    <rPh sb="31" eb="33">
      <t>キギョウ</t>
    </rPh>
    <rPh sb="33" eb="34">
      <t>サイ</t>
    </rPh>
    <rPh sb="34" eb="36">
      <t>ショウカン</t>
    </rPh>
    <rPh sb="37" eb="39">
      <t>フタン</t>
    </rPh>
    <rPh sb="40" eb="41">
      <t>オオ</t>
    </rPh>
    <rPh sb="46" eb="48">
      <t>キイン</t>
    </rPh>
    <rPh sb="53" eb="55">
      <t>リョウキン</t>
    </rPh>
    <rPh sb="55" eb="57">
      <t>シュウニュウ</t>
    </rPh>
    <rPh sb="59" eb="60">
      <t>マカナ</t>
    </rPh>
    <rPh sb="63" eb="65">
      <t>クリイレ</t>
    </rPh>
    <rPh sb="65" eb="66">
      <t>キン</t>
    </rPh>
    <rPh sb="67" eb="69">
      <t>イゾン</t>
    </rPh>
    <rPh sb="73" eb="75">
      <t>ジョウタイ</t>
    </rPh>
    <rPh sb="82" eb="85">
      <t>ゲスイドウ</t>
    </rPh>
    <rPh sb="85" eb="87">
      <t>セイビ</t>
    </rPh>
    <rPh sb="87" eb="89">
      <t>コウジ</t>
    </rPh>
    <rPh sb="90" eb="92">
      <t>ガイセイ</t>
    </rPh>
    <rPh sb="98" eb="100">
      <t>カコ</t>
    </rPh>
    <rPh sb="101" eb="103">
      <t>ケンセツ</t>
    </rPh>
    <rPh sb="103" eb="105">
      <t>カイリョウ</t>
    </rPh>
    <rPh sb="105" eb="107">
      <t>コウジ</t>
    </rPh>
    <rPh sb="108" eb="109">
      <t>トモナ</t>
    </rPh>
    <rPh sb="110" eb="112">
      <t>キギョウ</t>
    </rPh>
    <rPh sb="112" eb="113">
      <t>サイ</t>
    </rPh>
    <rPh sb="114" eb="117">
      <t>ショウカンキン</t>
    </rPh>
    <rPh sb="118" eb="119">
      <t>オオ</t>
    </rPh>
    <rPh sb="124" eb="126">
      <t>イゼン</t>
    </rPh>
    <rPh sb="129" eb="131">
      <t>キギョウ</t>
    </rPh>
    <rPh sb="131" eb="132">
      <t>サイ</t>
    </rPh>
    <rPh sb="132" eb="134">
      <t>ザンダカ</t>
    </rPh>
    <rPh sb="134" eb="135">
      <t>タイ</t>
    </rPh>
    <rPh sb="135" eb="137">
      <t>ジギョウ</t>
    </rPh>
    <rPh sb="137" eb="139">
      <t>キボ</t>
    </rPh>
    <rPh sb="139" eb="141">
      <t>ヒリツ</t>
    </rPh>
    <rPh sb="142" eb="143">
      <t>タカ</t>
    </rPh>
    <rPh sb="144" eb="146">
      <t>ジョウキョウ</t>
    </rPh>
    <rPh sb="153" eb="155">
      <t>ケイヒ</t>
    </rPh>
    <rPh sb="155" eb="157">
      <t>カイシュウ</t>
    </rPh>
    <rPh sb="157" eb="158">
      <t>リツ</t>
    </rPh>
    <rPh sb="159" eb="161">
      <t>シセツ</t>
    </rPh>
    <rPh sb="161" eb="164">
      <t>リヨウリツ</t>
    </rPh>
    <rPh sb="165" eb="166">
      <t>ヒク</t>
    </rPh>
    <rPh sb="168" eb="170">
      <t>セイビ</t>
    </rPh>
    <rPh sb="172" eb="174">
      <t>シセツ</t>
    </rPh>
    <rPh sb="175" eb="177">
      <t>ゲンジョウ</t>
    </rPh>
    <rPh sb="179" eb="181">
      <t>テキセツ</t>
    </rPh>
    <rPh sb="182" eb="184">
      <t>スイジュン</t>
    </rPh>
    <rPh sb="185" eb="187">
      <t>シヨウ</t>
    </rPh>
    <rPh sb="187" eb="188">
      <t>リョウ</t>
    </rPh>
    <rPh sb="188" eb="190">
      <t>シュウニュウ</t>
    </rPh>
    <rPh sb="191" eb="192">
      <t>ムス</t>
    </rPh>
    <rPh sb="200" eb="202">
      <t>シセツ</t>
    </rPh>
    <rPh sb="202" eb="205">
      <t>リヨウリツ</t>
    </rPh>
    <rPh sb="206" eb="208">
      <t>コウジョウ</t>
    </rPh>
    <rPh sb="209" eb="211">
      <t>メザ</t>
    </rPh>
    <rPh sb="213" eb="215">
      <t>シサク</t>
    </rPh>
    <rPh sb="216" eb="217">
      <t>ハカ</t>
    </rPh>
    <rPh sb="219" eb="222">
      <t>スイセンカ</t>
    </rPh>
    <rPh sb="222" eb="223">
      <t>リツ</t>
    </rPh>
    <rPh sb="224" eb="226">
      <t>コウジョウ</t>
    </rPh>
    <rPh sb="227" eb="228">
      <t>ハカ</t>
    </rPh>
    <rPh sb="232" eb="234">
      <t>ヒツヨウ</t>
    </rPh>
    <phoneticPr fontId="4"/>
  </si>
  <si>
    <t>・施設に関しては、設備の部品交換修繕等で延命化を図っている。管渠は、法定耐用年数を超えるものはない。
※③管渠改善率H27の当該値1.27は数値誤りによるもので、本来の数値は「0」でグラフ表記にならない。</t>
    <rPh sb="1" eb="3">
      <t>シセツ</t>
    </rPh>
    <rPh sb="4" eb="5">
      <t>カン</t>
    </rPh>
    <rPh sb="9" eb="11">
      <t>セツビ</t>
    </rPh>
    <rPh sb="12" eb="14">
      <t>ブヒン</t>
    </rPh>
    <rPh sb="14" eb="16">
      <t>コウカン</t>
    </rPh>
    <rPh sb="16" eb="18">
      <t>シュウゼン</t>
    </rPh>
    <rPh sb="18" eb="19">
      <t>トウ</t>
    </rPh>
    <rPh sb="20" eb="22">
      <t>エンメイ</t>
    </rPh>
    <rPh sb="22" eb="23">
      <t>カ</t>
    </rPh>
    <rPh sb="24" eb="25">
      <t>ハカ</t>
    </rPh>
    <rPh sb="30" eb="32">
      <t>カンキョ</t>
    </rPh>
    <rPh sb="34" eb="36">
      <t>ホウテイ</t>
    </rPh>
    <rPh sb="36" eb="38">
      <t>タイヨウ</t>
    </rPh>
    <rPh sb="38" eb="40">
      <t>ネンスウ</t>
    </rPh>
    <rPh sb="41" eb="42">
      <t>コ</t>
    </rPh>
    <rPh sb="54" eb="56">
      <t>カンキョ</t>
    </rPh>
    <rPh sb="56" eb="58">
      <t>カイゼン</t>
    </rPh>
    <rPh sb="58" eb="59">
      <t>リツ</t>
    </rPh>
    <rPh sb="63" eb="65">
      <t>トウガイ</t>
    </rPh>
    <rPh sb="65" eb="66">
      <t>チ</t>
    </rPh>
    <rPh sb="71" eb="73">
      <t>スウチ</t>
    </rPh>
    <rPh sb="73" eb="74">
      <t>アヤマ</t>
    </rPh>
    <rPh sb="82" eb="84">
      <t>ホンライ</t>
    </rPh>
    <rPh sb="85" eb="87">
      <t>スウチ</t>
    </rPh>
    <rPh sb="95" eb="97">
      <t>ヒョウキ</t>
    </rPh>
    <phoneticPr fontId="4"/>
  </si>
  <si>
    <t>・使用料収入だけでは経営が困難であるため、一般会計からの繰入金に頼らざるを得ない状況にある。
・水洗化率は向上してきているものの、いまだ平均値に届いていない状況のため、更なる向上を目指していく必要がある。
・下水道施設整備は概ね終了したが、今後は、早い時期に整備した施設から順次老朽化が進むことから、長寿命化計画を策定し、取り組んでいく必要がある。</t>
    <rPh sb="1" eb="3">
      <t>シヨウ</t>
    </rPh>
    <rPh sb="3" eb="4">
      <t>リョウ</t>
    </rPh>
    <rPh sb="4" eb="6">
      <t>シュウニュウ</t>
    </rPh>
    <rPh sb="10" eb="12">
      <t>ケイエイ</t>
    </rPh>
    <rPh sb="13" eb="15">
      <t>コンナン</t>
    </rPh>
    <rPh sb="21" eb="23">
      <t>イッパン</t>
    </rPh>
    <rPh sb="23" eb="25">
      <t>カイケイ</t>
    </rPh>
    <rPh sb="28" eb="30">
      <t>クリイレ</t>
    </rPh>
    <rPh sb="30" eb="31">
      <t>キン</t>
    </rPh>
    <rPh sb="32" eb="33">
      <t>タヨ</t>
    </rPh>
    <rPh sb="37" eb="38">
      <t>エ</t>
    </rPh>
    <rPh sb="40" eb="42">
      <t>ジョウキョウ</t>
    </rPh>
    <rPh sb="49" eb="52">
      <t>スイセンカ</t>
    </rPh>
    <rPh sb="52" eb="53">
      <t>リツ</t>
    </rPh>
    <rPh sb="54" eb="56">
      <t>コウジョウ</t>
    </rPh>
    <rPh sb="69" eb="71">
      <t>ヘイキン</t>
    </rPh>
    <rPh sb="71" eb="72">
      <t>チ</t>
    </rPh>
    <rPh sb="73" eb="74">
      <t>トド</t>
    </rPh>
    <rPh sb="79" eb="81">
      <t>ジョウキョウ</t>
    </rPh>
    <rPh sb="85" eb="86">
      <t>サラ</t>
    </rPh>
    <rPh sb="88" eb="90">
      <t>コウジョウ</t>
    </rPh>
    <rPh sb="91" eb="93">
      <t>メザ</t>
    </rPh>
    <rPh sb="97" eb="99">
      <t>ヒツヨウ</t>
    </rPh>
    <rPh sb="106" eb="109">
      <t>ゲスイドウ</t>
    </rPh>
    <rPh sb="109" eb="111">
      <t>シセツ</t>
    </rPh>
    <rPh sb="111" eb="113">
      <t>セイビ</t>
    </rPh>
    <rPh sb="114" eb="115">
      <t>オオム</t>
    </rPh>
    <rPh sb="116" eb="118">
      <t>シュウリョウ</t>
    </rPh>
    <rPh sb="122" eb="124">
      <t>コンゴ</t>
    </rPh>
    <rPh sb="126" eb="127">
      <t>ハヤ</t>
    </rPh>
    <rPh sb="128" eb="130">
      <t>ジキ</t>
    </rPh>
    <rPh sb="131" eb="133">
      <t>セイビ</t>
    </rPh>
    <rPh sb="135" eb="137">
      <t>シセツ</t>
    </rPh>
    <rPh sb="139" eb="141">
      <t>ジュンジ</t>
    </rPh>
    <rPh sb="141" eb="144">
      <t>ロウキュウカ</t>
    </rPh>
    <rPh sb="145" eb="146">
      <t>スス</t>
    </rPh>
    <rPh sb="152" eb="153">
      <t>チョウ</t>
    </rPh>
    <rPh sb="153" eb="156">
      <t>ジュミョウカ</t>
    </rPh>
    <rPh sb="156" eb="158">
      <t>ケイカク</t>
    </rPh>
    <rPh sb="159" eb="161">
      <t>サクテイ</t>
    </rPh>
    <rPh sb="163" eb="164">
      <t>ト</t>
    </rPh>
    <rPh sb="165" eb="166">
      <t>ク</t>
    </rPh>
    <rPh sb="170" eb="172">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</si>
</sst>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formatCode="#,##0.00;&quot;△&quot;#,##0.00">
                  <c:v>0</c:v>
                </c:pt>
                <c:pt idx="1">
                  <c:v>1.27</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394C-4FE6-B67D-94F7112BC6CA}"/>
            </c:ext>
          </c:extLst>
        </c:ser>
        <c:dLbls>
          <c:showLegendKey val="0"/>
          <c:showVal val="0"/>
          <c:showCatName val="0"/>
          <c:showSerName val="0"/>
          <c:showPercent val="0"/>
          <c:showBubbleSize val="0"/>
        </c:dLbls>
        <c:gapWidth val="150"/>
        <c:axId val="83453440"/>
        <c:axId val="83455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0.17</c:v>
                </c:pt>
                <c:pt idx="1">
                  <c:v>0.2</c:v>
                </c:pt>
                <c:pt idx="2">
                  <c:v>0.19</c:v>
                </c:pt>
                <c:pt idx="3">
                  <c:v>0.13</c:v>
                </c:pt>
                <c:pt idx="4">
                  <c:v>0.12</c:v>
                </c:pt>
              </c:numCache>
            </c:numRef>
          </c:val>
          <c:smooth val="0"/>
          <c:extLst xmlns:c16r2="http://schemas.microsoft.com/office/drawing/2015/06/chart">
            <c:ext xmlns:c16="http://schemas.microsoft.com/office/drawing/2014/chart" uri="{C3380CC4-5D6E-409C-BE32-E72D297353CC}">
              <c16:uniqueId val="{00000001-394C-4FE6-B67D-94F7112BC6CA}"/>
            </c:ext>
          </c:extLst>
        </c:ser>
        <c:dLbls>
          <c:showLegendKey val="0"/>
          <c:showVal val="0"/>
          <c:showCatName val="0"/>
          <c:showSerName val="0"/>
          <c:showPercent val="0"/>
          <c:showBubbleSize val="0"/>
        </c:dLbls>
        <c:marker val="1"/>
        <c:smooth val="0"/>
        <c:axId val="83453440"/>
        <c:axId val="83455360"/>
      </c:lineChart>
      <c:dateAx>
        <c:axId val="83453440"/>
        <c:scaling>
          <c:orientation val="minMax"/>
        </c:scaling>
        <c:delete val="1"/>
        <c:axPos val="b"/>
        <c:numFmt formatCode="ge" sourceLinked="1"/>
        <c:majorTickMark val="none"/>
        <c:minorTickMark val="none"/>
        <c:tickLblPos val="none"/>
        <c:crossAx val="83455360"/>
        <c:crosses val="autoZero"/>
        <c:auto val="1"/>
        <c:lblOffset val="100"/>
        <c:baseTimeUnit val="years"/>
      </c:dateAx>
      <c:valAx>
        <c:axId val="83455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3453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28.45</c:v>
                </c:pt>
                <c:pt idx="1">
                  <c:v>28.45</c:v>
                </c:pt>
                <c:pt idx="2">
                  <c:v>28.64</c:v>
                </c:pt>
                <c:pt idx="3">
                  <c:v>31.73</c:v>
                </c:pt>
                <c:pt idx="4">
                  <c:v>33</c:v>
                </c:pt>
              </c:numCache>
            </c:numRef>
          </c:val>
          <c:extLst xmlns:c16r2="http://schemas.microsoft.com/office/drawing/2015/06/chart">
            <c:ext xmlns:c16="http://schemas.microsoft.com/office/drawing/2014/chart" uri="{C3380CC4-5D6E-409C-BE32-E72D297353CC}">
              <c16:uniqueId val="{00000000-36C5-425F-9E0A-18B8349E569B}"/>
            </c:ext>
          </c:extLst>
        </c:ser>
        <c:dLbls>
          <c:showLegendKey val="0"/>
          <c:showVal val="0"/>
          <c:showCatName val="0"/>
          <c:showSerName val="0"/>
          <c:showPercent val="0"/>
          <c:showBubbleSize val="0"/>
        </c:dLbls>
        <c:gapWidth val="150"/>
        <c:axId val="89662592"/>
        <c:axId val="8966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43.53</c:v>
                </c:pt>
                <c:pt idx="1">
                  <c:v>39.869999999999997</c:v>
                </c:pt>
                <c:pt idx="2">
                  <c:v>41.28</c:v>
                </c:pt>
                <c:pt idx="3">
                  <c:v>50.24</c:v>
                </c:pt>
                <c:pt idx="4">
                  <c:v>49.68</c:v>
                </c:pt>
              </c:numCache>
            </c:numRef>
          </c:val>
          <c:smooth val="0"/>
          <c:extLst xmlns:c16r2="http://schemas.microsoft.com/office/drawing/2015/06/chart">
            <c:ext xmlns:c16="http://schemas.microsoft.com/office/drawing/2014/chart" uri="{C3380CC4-5D6E-409C-BE32-E72D297353CC}">
              <c16:uniqueId val="{00000001-36C5-425F-9E0A-18B8349E569B}"/>
            </c:ext>
          </c:extLst>
        </c:ser>
        <c:dLbls>
          <c:showLegendKey val="0"/>
          <c:showVal val="0"/>
          <c:showCatName val="0"/>
          <c:showSerName val="0"/>
          <c:showPercent val="0"/>
          <c:showBubbleSize val="0"/>
        </c:dLbls>
        <c:marker val="1"/>
        <c:smooth val="0"/>
        <c:axId val="89662592"/>
        <c:axId val="89664512"/>
      </c:lineChart>
      <c:dateAx>
        <c:axId val="89662592"/>
        <c:scaling>
          <c:orientation val="minMax"/>
        </c:scaling>
        <c:delete val="1"/>
        <c:axPos val="b"/>
        <c:numFmt formatCode="ge" sourceLinked="1"/>
        <c:majorTickMark val="none"/>
        <c:minorTickMark val="none"/>
        <c:tickLblPos val="none"/>
        <c:crossAx val="89664512"/>
        <c:crosses val="autoZero"/>
        <c:auto val="1"/>
        <c:lblOffset val="100"/>
        <c:baseTimeUnit val="years"/>
      </c:dateAx>
      <c:valAx>
        <c:axId val="89664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66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50.4</c:v>
                </c:pt>
                <c:pt idx="1">
                  <c:v>54.16</c:v>
                </c:pt>
                <c:pt idx="2">
                  <c:v>58.49</c:v>
                </c:pt>
                <c:pt idx="3">
                  <c:v>61.65</c:v>
                </c:pt>
                <c:pt idx="4">
                  <c:v>63.48</c:v>
                </c:pt>
              </c:numCache>
            </c:numRef>
          </c:val>
          <c:extLst xmlns:c16r2="http://schemas.microsoft.com/office/drawing/2015/06/chart">
            <c:ext xmlns:c16="http://schemas.microsoft.com/office/drawing/2014/chart" uri="{C3380CC4-5D6E-409C-BE32-E72D297353CC}">
              <c16:uniqueId val="{00000000-5DCC-47CE-8F3B-55C307F7B4BD}"/>
            </c:ext>
          </c:extLst>
        </c:ser>
        <c:dLbls>
          <c:showLegendKey val="0"/>
          <c:showVal val="0"/>
          <c:showCatName val="0"/>
          <c:showSerName val="0"/>
          <c:showPercent val="0"/>
          <c:showBubbleSize val="0"/>
        </c:dLbls>
        <c:gapWidth val="150"/>
        <c:axId val="89712128"/>
        <c:axId val="89714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64.14</c:v>
                </c:pt>
                <c:pt idx="1">
                  <c:v>61.37</c:v>
                </c:pt>
                <c:pt idx="2">
                  <c:v>61.3</c:v>
                </c:pt>
                <c:pt idx="3">
                  <c:v>84.17</c:v>
                </c:pt>
                <c:pt idx="4">
                  <c:v>83.35</c:v>
                </c:pt>
              </c:numCache>
            </c:numRef>
          </c:val>
          <c:smooth val="0"/>
          <c:extLst xmlns:c16r2="http://schemas.microsoft.com/office/drawing/2015/06/chart">
            <c:ext xmlns:c16="http://schemas.microsoft.com/office/drawing/2014/chart" uri="{C3380CC4-5D6E-409C-BE32-E72D297353CC}">
              <c16:uniqueId val="{00000001-5DCC-47CE-8F3B-55C307F7B4BD}"/>
            </c:ext>
          </c:extLst>
        </c:ser>
        <c:dLbls>
          <c:showLegendKey val="0"/>
          <c:showVal val="0"/>
          <c:showCatName val="0"/>
          <c:showSerName val="0"/>
          <c:showPercent val="0"/>
          <c:showBubbleSize val="0"/>
        </c:dLbls>
        <c:marker val="1"/>
        <c:smooth val="0"/>
        <c:axId val="89712128"/>
        <c:axId val="89714048"/>
      </c:lineChart>
      <c:dateAx>
        <c:axId val="89712128"/>
        <c:scaling>
          <c:orientation val="minMax"/>
        </c:scaling>
        <c:delete val="1"/>
        <c:axPos val="b"/>
        <c:numFmt formatCode="ge" sourceLinked="1"/>
        <c:majorTickMark val="none"/>
        <c:minorTickMark val="none"/>
        <c:tickLblPos val="none"/>
        <c:crossAx val="89714048"/>
        <c:crosses val="autoZero"/>
        <c:auto val="1"/>
        <c:lblOffset val="100"/>
        <c:baseTimeUnit val="years"/>
      </c:dateAx>
      <c:valAx>
        <c:axId val="89714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712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90.66</c:v>
                </c:pt>
                <c:pt idx="1">
                  <c:v>89.09</c:v>
                </c:pt>
                <c:pt idx="2">
                  <c:v>91.11</c:v>
                </c:pt>
                <c:pt idx="3">
                  <c:v>96.69</c:v>
                </c:pt>
                <c:pt idx="4">
                  <c:v>78.13</c:v>
                </c:pt>
              </c:numCache>
            </c:numRef>
          </c:val>
          <c:extLst xmlns:c16r2="http://schemas.microsoft.com/office/drawing/2015/06/chart">
            <c:ext xmlns:c16="http://schemas.microsoft.com/office/drawing/2014/chart" uri="{C3380CC4-5D6E-409C-BE32-E72D297353CC}">
              <c16:uniqueId val="{00000000-86B7-4A5C-A04E-7DC0A4C7BEB1}"/>
            </c:ext>
          </c:extLst>
        </c:ser>
        <c:dLbls>
          <c:showLegendKey val="0"/>
          <c:showVal val="0"/>
          <c:showCatName val="0"/>
          <c:showSerName val="0"/>
          <c:showPercent val="0"/>
          <c:showBubbleSize val="0"/>
        </c:dLbls>
        <c:gapWidth val="150"/>
        <c:axId val="89474944"/>
        <c:axId val="89481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6B7-4A5C-A04E-7DC0A4C7BEB1}"/>
            </c:ext>
          </c:extLst>
        </c:ser>
        <c:dLbls>
          <c:showLegendKey val="0"/>
          <c:showVal val="0"/>
          <c:showCatName val="0"/>
          <c:showSerName val="0"/>
          <c:showPercent val="0"/>
          <c:showBubbleSize val="0"/>
        </c:dLbls>
        <c:marker val="1"/>
        <c:smooth val="0"/>
        <c:axId val="89474944"/>
        <c:axId val="89481216"/>
      </c:lineChart>
      <c:dateAx>
        <c:axId val="89474944"/>
        <c:scaling>
          <c:orientation val="minMax"/>
        </c:scaling>
        <c:delete val="1"/>
        <c:axPos val="b"/>
        <c:numFmt formatCode="ge" sourceLinked="1"/>
        <c:majorTickMark val="none"/>
        <c:minorTickMark val="none"/>
        <c:tickLblPos val="none"/>
        <c:crossAx val="89481216"/>
        <c:crosses val="autoZero"/>
        <c:auto val="1"/>
        <c:lblOffset val="100"/>
        <c:baseTimeUnit val="years"/>
      </c:dateAx>
      <c:valAx>
        <c:axId val="89481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474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090-4124-917A-1669E01AF0F9}"/>
            </c:ext>
          </c:extLst>
        </c:ser>
        <c:dLbls>
          <c:showLegendKey val="0"/>
          <c:showVal val="0"/>
          <c:showCatName val="0"/>
          <c:showSerName val="0"/>
          <c:showPercent val="0"/>
          <c:showBubbleSize val="0"/>
        </c:dLbls>
        <c:gapWidth val="150"/>
        <c:axId val="89512192"/>
        <c:axId val="89276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090-4124-917A-1669E01AF0F9}"/>
            </c:ext>
          </c:extLst>
        </c:ser>
        <c:dLbls>
          <c:showLegendKey val="0"/>
          <c:showVal val="0"/>
          <c:showCatName val="0"/>
          <c:showSerName val="0"/>
          <c:showPercent val="0"/>
          <c:showBubbleSize val="0"/>
        </c:dLbls>
        <c:marker val="1"/>
        <c:smooth val="0"/>
        <c:axId val="89512192"/>
        <c:axId val="89276800"/>
      </c:lineChart>
      <c:dateAx>
        <c:axId val="89512192"/>
        <c:scaling>
          <c:orientation val="minMax"/>
        </c:scaling>
        <c:delete val="1"/>
        <c:axPos val="b"/>
        <c:numFmt formatCode="ge" sourceLinked="1"/>
        <c:majorTickMark val="none"/>
        <c:minorTickMark val="none"/>
        <c:tickLblPos val="none"/>
        <c:crossAx val="89276800"/>
        <c:crosses val="autoZero"/>
        <c:auto val="1"/>
        <c:lblOffset val="100"/>
        <c:baseTimeUnit val="years"/>
      </c:dateAx>
      <c:valAx>
        <c:axId val="89276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512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45E-4E61-8EB4-F6CDFDFBE083}"/>
            </c:ext>
          </c:extLst>
        </c:ser>
        <c:dLbls>
          <c:showLegendKey val="0"/>
          <c:showVal val="0"/>
          <c:showCatName val="0"/>
          <c:showSerName val="0"/>
          <c:showPercent val="0"/>
          <c:showBubbleSize val="0"/>
        </c:dLbls>
        <c:gapWidth val="150"/>
        <c:axId val="89299584"/>
        <c:axId val="89305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45E-4E61-8EB4-F6CDFDFBE083}"/>
            </c:ext>
          </c:extLst>
        </c:ser>
        <c:dLbls>
          <c:showLegendKey val="0"/>
          <c:showVal val="0"/>
          <c:showCatName val="0"/>
          <c:showSerName val="0"/>
          <c:showPercent val="0"/>
          <c:showBubbleSize val="0"/>
        </c:dLbls>
        <c:marker val="1"/>
        <c:smooth val="0"/>
        <c:axId val="89299584"/>
        <c:axId val="89305856"/>
      </c:lineChart>
      <c:dateAx>
        <c:axId val="89299584"/>
        <c:scaling>
          <c:orientation val="minMax"/>
        </c:scaling>
        <c:delete val="1"/>
        <c:axPos val="b"/>
        <c:numFmt formatCode="ge" sourceLinked="1"/>
        <c:majorTickMark val="none"/>
        <c:minorTickMark val="none"/>
        <c:tickLblPos val="none"/>
        <c:crossAx val="89305856"/>
        <c:crosses val="autoZero"/>
        <c:auto val="1"/>
        <c:lblOffset val="100"/>
        <c:baseTimeUnit val="years"/>
      </c:dateAx>
      <c:valAx>
        <c:axId val="89305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299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2D5-42F5-9BBB-C26A7452520B}"/>
            </c:ext>
          </c:extLst>
        </c:ser>
        <c:dLbls>
          <c:showLegendKey val="0"/>
          <c:showVal val="0"/>
          <c:showCatName val="0"/>
          <c:showSerName val="0"/>
          <c:showPercent val="0"/>
          <c:showBubbleSize val="0"/>
        </c:dLbls>
        <c:gapWidth val="150"/>
        <c:axId val="89339008"/>
        <c:axId val="89340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2D5-42F5-9BBB-C26A7452520B}"/>
            </c:ext>
          </c:extLst>
        </c:ser>
        <c:dLbls>
          <c:showLegendKey val="0"/>
          <c:showVal val="0"/>
          <c:showCatName val="0"/>
          <c:showSerName val="0"/>
          <c:showPercent val="0"/>
          <c:showBubbleSize val="0"/>
        </c:dLbls>
        <c:marker val="1"/>
        <c:smooth val="0"/>
        <c:axId val="89339008"/>
        <c:axId val="89340928"/>
      </c:lineChart>
      <c:dateAx>
        <c:axId val="89339008"/>
        <c:scaling>
          <c:orientation val="minMax"/>
        </c:scaling>
        <c:delete val="1"/>
        <c:axPos val="b"/>
        <c:numFmt formatCode="ge" sourceLinked="1"/>
        <c:majorTickMark val="none"/>
        <c:minorTickMark val="none"/>
        <c:tickLblPos val="none"/>
        <c:crossAx val="89340928"/>
        <c:crosses val="autoZero"/>
        <c:auto val="1"/>
        <c:lblOffset val="100"/>
        <c:baseTimeUnit val="years"/>
      </c:dateAx>
      <c:valAx>
        <c:axId val="89340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339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02D-438F-A85C-AFAD8B96DEAC}"/>
            </c:ext>
          </c:extLst>
        </c:ser>
        <c:dLbls>
          <c:showLegendKey val="0"/>
          <c:showVal val="0"/>
          <c:showCatName val="0"/>
          <c:showSerName val="0"/>
          <c:showPercent val="0"/>
          <c:showBubbleSize val="0"/>
        </c:dLbls>
        <c:gapWidth val="150"/>
        <c:axId val="89388928"/>
        <c:axId val="89391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02D-438F-A85C-AFAD8B96DEAC}"/>
            </c:ext>
          </c:extLst>
        </c:ser>
        <c:dLbls>
          <c:showLegendKey val="0"/>
          <c:showVal val="0"/>
          <c:showCatName val="0"/>
          <c:showSerName val="0"/>
          <c:showPercent val="0"/>
          <c:showBubbleSize val="0"/>
        </c:dLbls>
        <c:marker val="1"/>
        <c:smooth val="0"/>
        <c:axId val="89388928"/>
        <c:axId val="89391104"/>
      </c:lineChart>
      <c:dateAx>
        <c:axId val="89388928"/>
        <c:scaling>
          <c:orientation val="minMax"/>
        </c:scaling>
        <c:delete val="1"/>
        <c:axPos val="b"/>
        <c:numFmt formatCode="ge" sourceLinked="1"/>
        <c:majorTickMark val="none"/>
        <c:minorTickMark val="none"/>
        <c:tickLblPos val="none"/>
        <c:crossAx val="89391104"/>
        <c:crosses val="autoZero"/>
        <c:auto val="1"/>
        <c:lblOffset val="100"/>
        <c:baseTimeUnit val="years"/>
      </c:dateAx>
      <c:valAx>
        <c:axId val="89391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388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1580.12</c:v>
                </c:pt>
                <c:pt idx="1">
                  <c:v>5209.3100000000004</c:v>
                </c:pt>
                <c:pt idx="2">
                  <c:v>5183.2700000000004</c:v>
                </c:pt>
                <c:pt idx="3">
                  <c:v>4700.6000000000004</c:v>
                </c:pt>
                <c:pt idx="4">
                  <c:v>4338.43</c:v>
                </c:pt>
              </c:numCache>
            </c:numRef>
          </c:val>
          <c:extLst xmlns:c16r2="http://schemas.microsoft.com/office/drawing/2015/06/chart">
            <c:ext xmlns:c16="http://schemas.microsoft.com/office/drawing/2014/chart" uri="{C3380CC4-5D6E-409C-BE32-E72D297353CC}">
              <c16:uniqueId val="{00000000-9F1F-4C92-88A0-FAC547BDBB4A}"/>
            </c:ext>
          </c:extLst>
        </c:ser>
        <c:dLbls>
          <c:showLegendKey val="0"/>
          <c:showVal val="0"/>
          <c:showCatName val="0"/>
          <c:showSerName val="0"/>
          <c:showPercent val="0"/>
          <c:showBubbleSize val="0"/>
        </c:dLbls>
        <c:gapWidth val="150"/>
        <c:axId val="89422080"/>
        <c:axId val="89444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1696.96</c:v>
                </c:pt>
                <c:pt idx="1">
                  <c:v>1824.34</c:v>
                </c:pt>
                <c:pt idx="2">
                  <c:v>1604.64</c:v>
                </c:pt>
                <c:pt idx="3">
                  <c:v>1124.26</c:v>
                </c:pt>
                <c:pt idx="4">
                  <c:v>1048.23</c:v>
                </c:pt>
              </c:numCache>
            </c:numRef>
          </c:val>
          <c:smooth val="0"/>
          <c:extLst xmlns:c16r2="http://schemas.microsoft.com/office/drawing/2015/06/chart">
            <c:ext xmlns:c16="http://schemas.microsoft.com/office/drawing/2014/chart" uri="{C3380CC4-5D6E-409C-BE32-E72D297353CC}">
              <c16:uniqueId val="{00000001-9F1F-4C92-88A0-FAC547BDBB4A}"/>
            </c:ext>
          </c:extLst>
        </c:ser>
        <c:dLbls>
          <c:showLegendKey val="0"/>
          <c:showVal val="0"/>
          <c:showCatName val="0"/>
          <c:showSerName val="0"/>
          <c:showPercent val="0"/>
          <c:showBubbleSize val="0"/>
        </c:dLbls>
        <c:marker val="1"/>
        <c:smooth val="0"/>
        <c:axId val="89422080"/>
        <c:axId val="89444736"/>
      </c:lineChart>
      <c:dateAx>
        <c:axId val="89422080"/>
        <c:scaling>
          <c:orientation val="minMax"/>
        </c:scaling>
        <c:delete val="1"/>
        <c:axPos val="b"/>
        <c:numFmt formatCode="ge" sourceLinked="1"/>
        <c:majorTickMark val="none"/>
        <c:minorTickMark val="none"/>
        <c:tickLblPos val="none"/>
        <c:crossAx val="89444736"/>
        <c:crosses val="autoZero"/>
        <c:auto val="1"/>
        <c:lblOffset val="100"/>
        <c:baseTimeUnit val="years"/>
      </c:dateAx>
      <c:valAx>
        <c:axId val="89444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422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44.94</c:v>
                </c:pt>
                <c:pt idx="1">
                  <c:v>45.46</c:v>
                </c:pt>
                <c:pt idx="2">
                  <c:v>50.07</c:v>
                </c:pt>
                <c:pt idx="3">
                  <c:v>51.51</c:v>
                </c:pt>
                <c:pt idx="4">
                  <c:v>47.75</c:v>
                </c:pt>
              </c:numCache>
            </c:numRef>
          </c:val>
          <c:extLst xmlns:c16r2="http://schemas.microsoft.com/office/drawing/2015/06/chart">
            <c:ext xmlns:c16="http://schemas.microsoft.com/office/drawing/2014/chart" uri="{C3380CC4-5D6E-409C-BE32-E72D297353CC}">
              <c16:uniqueId val="{00000000-659A-4DB8-87E2-661EF395303F}"/>
            </c:ext>
          </c:extLst>
        </c:ser>
        <c:dLbls>
          <c:showLegendKey val="0"/>
          <c:showVal val="0"/>
          <c:showCatName val="0"/>
          <c:showSerName val="0"/>
          <c:showPercent val="0"/>
          <c:showBubbleSize val="0"/>
        </c:dLbls>
        <c:gapWidth val="150"/>
        <c:axId val="89528960"/>
        <c:axId val="89535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47.23</c:v>
                </c:pt>
                <c:pt idx="1">
                  <c:v>54.16</c:v>
                </c:pt>
                <c:pt idx="2">
                  <c:v>60.01</c:v>
                </c:pt>
                <c:pt idx="3">
                  <c:v>80.58</c:v>
                </c:pt>
                <c:pt idx="4">
                  <c:v>78.92</c:v>
                </c:pt>
              </c:numCache>
            </c:numRef>
          </c:val>
          <c:smooth val="0"/>
          <c:extLst xmlns:c16r2="http://schemas.microsoft.com/office/drawing/2015/06/chart">
            <c:ext xmlns:c16="http://schemas.microsoft.com/office/drawing/2014/chart" uri="{C3380CC4-5D6E-409C-BE32-E72D297353CC}">
              <c16:uniqueId val="{00000001-659A-4DB8-87E2-661EF395303F}"/>
            </c:ext>
          </c:extLst>
        </c:ser>
        <c:dLbls>
          <c:showLegendKey val="0"/>
          <c:showVal val="0"/>
          <c:showCatName val="0"/>
          <c:showSerName val="0"/>
          <c:showPercent val="0"/>
          <c:showBubbleSize val="0"/>
        </c:dLbls>
        <c:marker val="1"/>
        <c:smooth val="0"/>
        <c:axId val="89528960"/>
        <c:axId val="89535232"/>
      </c:lineChart>
      <c:dateAx>
        <c:axId val="89528960"/>
        <c:scaling>
          <c:orientation val="minMax"/>
        </c:scaling>
        <c:delete val="1"/>
        <c:axPos val="b"/>
        <c:numFmt formatCode="ge" sourceLinked="1"/>
        <c:majorTickMark val="none"/>
        <c:minorTickMark val="none"/>
        <c:tickLblPos val="none"/>
        <c:crossAx val="89535232"/>
        <c:crosses val="autoZero"/>
        <c:auto val="1"/>
        <c:lblOffset val="100"/>
        <c:baseTimeUnit val="years"/>
      </c:dateAx>
      <c:valAx>
        <c:axId val="89535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528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348.52</c:v>
                </c:pt>
                <c:pt idx="1">
                  <c:v>346.59</c:v>
                </c:pt>
                <c:pt idx="2">
                  <c:v>313.64</c:v>
                </c:pt>
                <c:pt idx="3">
                  <c:v>303.5</c:v>
                </c:pt>
                <c:pt idx="4">
                  <c:v>327.39999999999998</c:v>
                </c:pt>
              </c:numCache>
            </c:numRef>
          </c:val>
          <c:extLst xmlns:c16r2="http://schemas.microsoft.com/office/drawing/2015/06/chart">
            <c:ext xmlns:c16="http://schemas.microsoft.com/office/drawing/2014/chart" uri="{C3380CC4-5D6E-409C-BE32-E72D297353CC}">
              <c16:uniqueId val="{00000000-B7EF-4F04-9E04-93772D25D76F}"/>
            </c:ext>
          </c:extLst>
        </c:ser>
        <c:dLbls>
          <c:showLegendKey val="0"/>
          <c:showVal val="0"/>
          <c:showCatName val="0"/>
          <c:showSerName val="0"/>
          <c:showPercent val="0"/>
          <c:showBubbleSize val="0"/>
        </c:dLbls>
        <c:gapWidth val="150"/>
        <c:axId val="89565824"/>
        <c:axId val="89568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351.41</c:v>
                </c:pt>
                <c:pt idx="1">
                  <c:v>307.56</c:v>
                </c:pt>
                <c:pt idx="2">
                  <c:v>277.67</c:v>
                </c:pt>
                <c:pt idx="3">
                  <c:v>216.21</c:v>
                </c:pt>
                <c:pt idx="4">
                  <c:v>220.31</c:v>
                </c:pt>
              </c:numCache>
            </c:numRef>
          </c:val>
          <c:smooth val="0"/>
          <c:extLst xmlns:c16r2="http://schemas.microsoft.com/office/drawing/2015/06/chart">
            <c:ext xmlns:c16="http://schemas.microsoft.com/office/drawing/2014/chart" uri="{C3380CC4-5D6E-409C-BE32-E72D297353CC}">
              <c16:uniqueId val="{00000001-B7EF-4F04-9E04-93772D25D76F}"/>
            </c:ext>
          </c:extLst>
        </c:ser>
        <c:dLbls>
          <c:showLegendKey val="0"/>
          <c:showVal val="0"/>
          <c:showCatName val="0"/>
          <c:showSerName val="0"/>
          <c:showPercent val="0"/>
          <c:showBubbleSize val="0"/>
        </c:dLbls>
        <c:marker val="1"/>
        <c:smooth val="0"/>
        <c:axId val="89565824"/>
        <c:axId val="89568000"/>
      </c:lineChart>
      <c:dateAx>
        <c:axId val="89565824"/>
        <c:scaling>
          <c:orientation val="minMax"/>
        </c:scaling>
        <c:delete val="1"/>
        <c:axPos val="b"/>
        <c:numFmt formatCode="ge" sourceLinked="1"/>
        <c:majorTickMark val="none"/>
        <c:minorTickMark val="none"/>
        <c:tickLblPos val="none"/>
        <c:crossAx val="89568000"/>
        <c:crosses val="autoZero"/>
        <c:auto val="1"/>
        <c:lblOffset val="100"/>
        <c:baseTimeUnit val="years"/>
      </c:dateAx>
      <c:valAx>
        <c:axId val="89568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565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J13"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真室川町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Cd2</v>
      </c>
      <c r="X8" s="71"/>
      <c r="Y8" s="71"/>
      <c r="Z8" s="71"/>
      <c r="AA8" s="71"/>
      <c r="AB8" s="71"/>
      <c r="AC8" s="71"/>
      <c r="AD8" s="72" t="str">
        <f>データ!$M$6</f>
        <v>非設置</v>
      </c>
      <c r="AE8" s="72"/>
      <c r="AF8" s="72"/>
      <c r="AG8" s="72"/>
      <c r="AH8" s="72"/>
      <c r="AI8" s="72"/>
      <c r="AJ8" s="72"/>
      <c r="AK8" s="3"/>
      <c r="AL8" s="68">
        <f>データ!S6</f>
        <v>7754</v>
      </c>
      <c r="AM8" s="68"/>
      <c r="AN8" s="68"/>
      <c r="AO8" s="68"/>
      <c r="AP8" s="68"/>
      <c r="AQ8" s="68"/>
      <c r="AR8" s="68"/>
      <c r="AS8" s="68"/>
      <c r="AT8" s="67">
        <f>データ!T6</f>
        <v>374.22</v>
      </c>
      <c r="AU8" s="67"/>
      <c r="AV8" s="67"/>
      <c r="AW8" s="67"/>
      <c r="AX8" s="67"/>
      <c r="AY8" s="67"/>
      <c r="AZ8" s="67"/>
      <c r="BA8" s="67"/>
      <c r="BB8" s="67">
        <f>データ!U6</f>
        <v>20.72</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24.54</v>
      </c>
      <c r="Q10" s="67"/>
      <c r="R10" s="67"/>
      <c r="S10" s="67"/>
      <c r="T10" s="67"/>
      <c r="U10" s="67"/>
      <c r="V10" s="67"/>
      <c r="W10" s="67">
        <f>データ!Q6</f>
        <v>93.45</v>
      </c>
      <c r="X10" s="67"/>
      <c r="Y10" s="67"/>
      <c r="Z10" s="67"/>
      <c r="AA10" s="67"/>
      <c r="AB10" s="67"/>
      <c r="AC10" s="67"/>
      <c r="AD10" s="68">
        <f>データ!R6</f>
        <v>3024</v>
      </c>
      <c r="AE10" s="68"/>
      <c r="AF10" s="68"/>
      <c r="AG10" s="68"/>
      <c r="AH10" s="68"/>
      <c r="AI10" s="68"/>
      <c r="AJ10" s="68"/>
      <c r="AK10" s="2"/>
      <c r="AL10" s="68">
        <f>データ!V6</f>
        <v>1884</v>
      </c>
      <c r="AM10" s="68"/>
      <c r="AN10" s="68"/>
      <c r="AO10" s="68"/>
      <c r="AP10" s="68"/>
      <c r="AQ10" s="68"/>
      <c r="AR10" s="68"/>
      <c r="AS10" s="68"/>
      <c r="AT10" s="67">
        <f>データ!W6</f>
        <v>0.88</v>
      </c>
      <c r="AU10" s="67"/>
      <c r="AV10" s="67"/>
      <c r="AW10" s="67"/>
      <c r="AX10" s="67"/>
      <c r="AY10" s="67"/>
      <c r="AZ10" s="67"/>
      <c r="BA10" s="67"/>
      <c r="BB10" s="67">
        <f>データ!X6</f>
        <v>2140.91</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111</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112</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113</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【682.78】</v>
      </c>
      <c r="I86" s="26" t="str">
        <f>データ!CA6</f>
        <v>【100.91】</v>
      </c>
      <c r="J86" s="26" t="str">
        <f>データ!CL6</f>
        <v>【136.86】</v>
      </c>
      <c r="K86" s="26" t="str">
        <f>データ!CW6</f>
        <v>【58.98】</v>
      </c>
      <c r="L86" s="26" t="str">
        <f>データ!DH6</f>
        <v>【95.20】</v>
      </c>
      <c r="M86" s="26" t="s">
        <v>44</v>
      </c>
      <c r="N86" s="26" t="s">
        <v>43</v>
      </c>
      <c r="O86" s="26" t="str">
        <f>データ!EO6</f>
        <v>【0.23】</v>
      </c>
    </row>
  </sheetData>
  <sheetProtection algorithmName="SHA-512" hashValue="ZB3GCELOovM1ufFofTue9VfhBm0yxOS4dU9QIEWuqDodAq1Lt4uq5+7h81CErYhWkSmrZEypG1AobtPpN1k3rA==" saltValue="/3i49TLPOIZiZFFMUGqEB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63649</v>
      </c>
      <c r="D6" s="33">
        <f t="shared" si="3"/>
        <v>47</v>
      </c>
      <c r="E6" s="33">
        <f t="shared" si="3"/>
        <v>17</v>
      </c>
      <c r="F6" s="33">
        <f t="shared" si="3"/>
        <v>1</v>
      </c>
      <c r="G6" s="33">
        <f t="shared" si="3"/>
        <v>0</v>
      </c>
      <c r="H6" s="33" t="str">
        <f t="shared" si="3"/>
        <v>山形県　真室川町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24.54</v>
      </c>
      <c r="Q6" s="34">
        <f t="shared" si="3"/>
        <v>93.45</v>
      </c>
      <c r="R6" s="34">
        <f t="shared" si="3"/>
        <v>3024</v>
      </c>
      <c r="S6" s="34">
        <f t="shared" si="3"/>
        <v>7754</v>
      </c>
      <c r="T6" s="34">
        <f t="shared" si="3"/>
        <v>374.22</v>
      </c>
      <c r="U6" s="34">
        <f t="shared" si="3"/>
        <v>20.72</v>
      </c>
      <c r="V6" s="34">
        <f t="shared" si="3"/>
        <v>1884</v>
      </c>
      <c r="W6" s="34">
        <f t="shared" si="3"/>
        <v>0.88</v>
      </c>
      <c r="X6" s="34">
        <f t="shared" si="3"/>
        <v>2140.91</v>
      </c>
      <c r="Y6" s="35">
        <f>IF(Y7="",NA(),Y7)</f>
        <v>90.66</v>
      </c>
      <c r="Z6" s="35">
        <f t="shared" ref="Z6:AH6" si="4">IF(Z7="",NA(),Z7)</f>
        <v>89.09</v>
      </c>
      <c r="AA6" s="35">
        <f t="shared" si="4"/>
        <v>91.11</v>
      </c>
      <c r="AB6" s="35">
        <f t="shared" si="4"/>
        <v>96.69</v>
      </c>
      <c r="AC6" s="35">
        <f t="shared" si="4"/>
        <v>78.13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1580.12</v>
      </c>
      <c r="BG6" s="35">
        <f t="shared" ref="BG6:BO6" si="7">IF(BG7="",NA(),BG7)</f>
        <v>5209.3100000000004</v>
      </c>
      <c r="BH6" s="35">
        <f t="shared" si="7"/>
        <v>5183.2700000000004</v>
      </c>
      <c r="BI6" s="35">
        <f t="shared" si="7"/>
        <v>4700.6000000000004</v>
      </c>
      <c r="BJ6" s="35">
        <f t="shared" si="7"/>
        <v>4338.43</v>
      </c>
      <c r="BK6" s="35">
        <f t="shared" si="7"/>
        <v>1696.96</v>
      </c>
      <c r="BL6" s="35">
        <f t="shared" si="7"/>
        <v>1824.34</v>
      </c>
      <c r="BM6" s="35">
        <f t="shared" si="7"/>
        <v>1604.64</v>
      </c>
      <c r="BN6" s="35">
        <f t="shared" si="7"/>
        <v>1124.26</v>
      </c>
      <c r="BO6" s="35">
        <f t="shared" si="7"/>
        <v>1048.23</v>
      </c>
      <c r="BP6" s="34" t="str">
        <f>IF(BP7="","",IF(BP7="-","【-】","【"&amp;SUBSTITUTE(TEXT(BP7,"#,##0.00"),"-","△")&amp;"】"))</f>
        <v>【682.78】</v>
      </c>
      <c r="BQ6" s="35">
        <f>IF(BQ7="",NA(),BQ7)</f>
        <v>44.94</v>
      </c>
      <c r="BR6" s="35">
        <f t="shared" ref="BR6:BZ6" si="8">IF(BR7="",NA(),BR7)</f>
        <v>45.46</v>
      </c>
      <c r="BS6" s="35">
        <f t="shared" si="8"/>
        <v>50.07</v>
      </c>
      <c r="BT6" s="35">
        <f t="shared" si="8"/>
        <v>51.51</v>
      </c>
      <c r="BU6" s="35">
        <f t="shared" si="8"/>
        <v>47.75</v>
      </c>
      <c r="BV6" s="35">
        <f t="shared" si="8"/>
        <v>47.23</v>
      </c>
      <c r="BW6" s="35">
        <f t="shared" si="8"/>
        <v>54.16</v>
      </c>
      <c r="BX6" s="35">
        <f t="shared" si="8"/>
        <v>60.01</v>
      </c>
      <c r="BY6" s="35">
        <f t="shared" si="8"/>
        <v>80.58</v>
      </c>
      <c r="BZ6" s="35">
        <f t="shared" si="8"/>
        <v>78.92</v>
      </c>
      <c r="CA6" s="34" t="str">
        <f>IF(CA7="","",IF(CA7="-","【-】","【"&amp;SUBSTITUTE(TEXT(CA7,"#,##0.00"),"-","△")&amp;"】"))</f>
        <v>【100.91】</v>
      </c>
      <c r="CB6" s="35">
        <f>IF(CB7="",NA(),CB7)</f>
        <v>348.52</v>
      </c>
      <c r="CC6" s="35">
        <f t="shared" ref="CC6:CK6" si="9">IF(CC7="",NA(),CC7)</f>
        <v>346.59</v>
      </c>
      <c r="CD6" s="35">
        <f t="shared" si="9"/>
        <v>313.64</v>
      </c>
      <c r="CE6" s="35">
        <f t="shared" si="9"/>
        <v>303.5</v>
      </c>
      <c r="CF6" s="35">
        <f t="shared" si="9"/>
        <v>327.39999999999998</v>
      </c>
      <c r="CG6" s="35">
        <f t="shared" si="9"/>
        <v>351.41</v>
      </c>
      <c r="CH6" s="35">
        <f t="shared" si="9"/>
        <v>307.56</v>
      </c>
      <c r="CI6" s="35">
        <f t="shared" si="9"/>
        <v>277.67</v>
      </c>
      <c r="CJ6" s="35">
        <f t="shared" si="9"/>
        <v>216.21</v>
      </c>
      <c r="CK6" s="35">
        <f t="shared" si="9"/>
        <v>220.31</v>
      </c>
      <c r="CL6" s="34" t="str">
        <f>IF(CL7="","",IF(CL7="-","【-】","【"&amp;SUBSTITUTE(TEXT(CL7,"#,##0.00"),"-","△")&amp;"】"))</f>
        <v>【136.86】</v>
      </c>
      <c r="CM6" s="35">
        <f>IF(CM7="",NA(),CM7)</f>
        <v>28.45</v>
      </c>
      <c r="CN6" s="35">
        <f t="shared" ref="CN6:CV6" si="10">IF(CN7="",NA(),CN7)</f>
        <v>28.45</v>
      </c>
      <c r="CO6" s="35">
        <f t="shared" si="10"/>
        <v>28.64</v>
      </c>
      <c r="CP6" s="35">
        <f t="shared" si="10"/>
        <v>31.73</v>
      </c>
      <c r="CQ6" s="35">
        <f t="shared" si="10"/>
        <v>33</v>
      </c>
      <c r="CR6" s="35">
        <f t="shared" si="10"/>
        <v>43.53</v>
      </c>
      <c r="CS6" s="35">
        <f t="shared" si="10"/>
        <v>39.869999999999997</v>
      </c>
      <c r="CT6" s="35">
        <f t="shared" si="10"/>
        <v>41.28</v>
      </c>
      <c r="CU6" s="35">
        <f t="shared" si="10"/>
        <v>50.24</v>
      </c>
      <c r="CV6" s="35">
        <f t="shared" si="10"/>
        <v>49.68</v>
      </c>
      <c r="CW6" s="34" t="str">
        <f>IF(CW7="","",IF(CW7="-","【-】","【"&amp;SUBSTITUTE(TEXT(CW7,"#,##0.00"),"-","△")&amp;"】"))</f>
        <v>【58.98】</v>
      </c>
      <c r="CX6" s="35">
        <f>IF(CX7="",NA(),CX7)</f>
        <v>50.4</v>
      </c>
      <c r="CY6" s="35">
        <f t="shared" ref="CY6:DG6" si="11">IF(CY7="",NA(),CY7)</f>
        <v>54.16</v>
      </c>
      <c r="CZ6" s="35">
        <f t="shared" si="11"/>
        <v>58.49</v>
      </c>
      <c r="DA6" s="35">
        <f t="shared" si="11"/>
        <v>61.65</v>
      </c>
      <c r="DB6" s="35">
        <f t="shared" si="11"/>
        <v>63.48</v>
      </c>
      <c r="DC6" s="35">
        <f t="shared" si="11"/>
        <v>64.14</v>
      </c>
      <c r="DD6" s="35">
        <f t="shared" si="11"/>
        <v>61.37</v>
      </c>
      <c r="DE6" s="35">
        <f t="shared" si="11"/>
        <v>61.3</v>
      </c>
      <c r="DF6" s="35">
        <f t="shared" si="11"/>
        <v>84.17</v>
      </c>
      <c r="DG6" s="35">
        <f t="shared" si="11"/>
        <v>83.35</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5">
        <f t="shared" ref="EF6:EN6" si="14">IF(EF7="",NA(),EF7)</f>
        <v>1.27</v>
      </c>
      <c r="EG6" s="34">
        <f t="shared" si="14"/>
        <v>0</v>
      </c>
      <c r="EH6" s="34">
        <f t="shared" si="14"/>
        <v>0</v>
      </c>
      <c r="EI6" s="34">
        <f t="shared" si="14"/>
        <v>0</v>
      </c>
      <c r="EJ6" s="35">
        <f t="shared" si="14"/>
        <v>0.17</v>
      </c>
      <c r="EK6" s="35">
        <f t="shared" si="14"/>
        <v>0.2</v>
      </c>
      <c r="EL6" s="35">
        <f t="shared" si="14"/>
        <v>0.19</v>
      </c>
      <c r="EM6" s="35">
        <f t="shared" si="14"/>
        <v>0.13</v>
      </c>
      <c r="EN6" s="35">
        <f t="shared" si="14"/>
        <v>0.12</v>
      </c>
      <c r="EO6" s="34" t="str">
        <f>IF(EO7="","",IF(EO7="-","【-】","【"&amp;SUBSTITUTE(TEXT(EO7,"#,##0.00"),"-","△")&amp;"】"))</f>
        <v>【0.23】</v>
      </c>
    </row>
    <row r="7" spans="1:145" s="36" customFormat="1" x14ac:dyDescent="0.15">
      <c r="A7" s="28"/>
      <c r="B7" s="37">
        <v>2018</v>
      </c>
      <c r="C7" s="37">
        <v>63649</v>
      </c>
      <c r="D7" s="37">
        <v>47</v>
      </c>
      <c r="E7" s="37">
        <v>17</v>
      </c>
      <c r="F7" s="37">
        <v>1</v>
      </c>
      <c r="G7" s="37">
        <v>0</v>
      </c>
      <c r="H7" s="37" t="s">
        <v>98</v>
      </c>
      <c r="I7" s="37" t="s">
        <v>99</v>
      </c>
      <c r="J7" s="37" t="s">
        <v>100</v>
      </c>
      <c r="K7" s="37" t="s">
        <v>101</v>
      </c>
      <c r="L7" s="37" t="s">
        <v>102</v>
      </c>
      <c r="M7" s="37" t="s">
        <v>103</v>
      </c>
      <c r="N7" s="38" t="s">
        <v>104</v>
      </c>
      <c r="O7" s="38" t="s">
        <v>105</v>
      </c>
      <c r="P7" s="38">
        <v>24.54</v>
      </c>
      <c r="Q7" s="38">
        <v>93.45</v>
      </c>
      <c r="R7" s="38">
        <v>3024</v>
      </c>
      <c r="S7" s="38">
        <v>7754</v>
      </c>
      <c r="T7" s="38">
        <v>374.22</v>
      </c>
      <c r="U7" s="38">
        <v>20.72</v>
      </c>
      <c r="V7" s="38">
        <v>1884</v>
      </c>
      <c r="W7" s="38">
        <v>0.88</v>
      </c>
      <c r="X7" s="38">
        <v>2140.91</v>
      </c>
      <c r="Y7" s="38">
        <v>90.66</v>
      </c>
      <c r="Z7" s="38">
        <v>89.09</v>
      </c>
      <c r="AA7" s="38">
        <v>91.11</v>
      </c>
      <c r="AB7" s="38">
        <v>96.69</v>
      </c>
      <c r="AC7" s="38">
        <v>78.13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1580.12</v>
      </c>
      <c r="BG7" s="38">
        <v>5209.3100000000004</v>
      </c>
      <c r="BH7" s="38">
        <v>5183.2700000000004</v>
      </c>
      <c r="BI7" s="38">
        <v>4700.6000000000004</v>
      </c>
      <c r="BJ7" s="38">
        <v>4338.43</v>
      </c>
      <c r="BK7" s="38">
        <v>1696.96</v>
      </c>
      <c r="BL7" s="38">
        <v>1824.34</v>
      </c>
      <c r="BM7" s="38">
        <v>1604.64</v>
      </c>
      <c r="BN7" s="38">
        <v>1124.26</v>
      </c>
      <c r="BO7" s="38">
        <v>1048.23</v>
      </c>
      <c r="BP7" s="38">
        <v>682.78</v>
      </c>
      <c r="BQ7" s="38">
        <v>44.94</v>
      </c>
      <c r="BR7" s="38">
        <v>45.46</v>
      </c>
      <c r="BS7" s="38">
        <v>50.07</v>
      </c>
      <c r="BT7" s="38">
        <v>51.51</v>
      </c>
      <c r="BU7" s="38">
        <v>47.75</v>
      </c>
      <c r="BV7" s="38">
        <v>47.23</v>
      </c>
      <c r="BW7" s="38">
        <v>54.16</v>
      </c>
      <c r="BX7" s="38">
        <v>60.01</v>
      </c>
      <c r="BY7" s="38">
        <v>80.58</v>
      </c>
      <c r="BZ7" s="38">
        <v>78.92</v>
      </c>
      <c r="CA7" s="38">
        <v>100.91</v>
      </c>
      <c r="CB7" s="38">
        <v>348.52</v>
      </c>
      <c r="CC7" s="38">
        <v>346.59</v>
      </c>
      <c r="CD7" s="38">
        <v>313.64</v>
      </c>
      <c r="CE7" s="38">
        <v>303.5</v>
      </c>
      <c r="CF7" s="38">
        <v>327.39999999999998</v>
      </c>
      <c r="CG7" s="38">
        <v>351.41</v>
      </c>
      <c r="CH7" s="38">
        <v>307.56</v>
      </c>
      <c r="CI7" s="38">
        <v>277.67</v>
      </c>
      <c r="CJ7" s="38">
        <v>216.21</v>
      </c>
      <c r="CK7" s="38">
        <v>220.31</v>
      </c>
      <c r="CL7" s="38">
        <v>136.86000000000001</v>
      </c>
      <c r="CM7" s="38">
        <v>28.45</v>
      </c>
      <c r="CN7" s="38">
        <v>28.45</v>
      </c>
      <c r="CO7" s="38">
        <v>28.64</v>
      </c>
      <c r="CP7" s="38">
        <v>31.73</v>
      </c>
      <c r="CQ7" s="38">
        <v>33</v>
      </c>
      <c r="CR7" s="38">
        <v>43.53</v>
      </c>
      <c r="CS7" s="38">
        <v>39.869999999999997</v>
      </c>
      <c r="CT7" s="38">
        <v>41.28</v>
      </c>
      <c r="CU7" s="38">
        <v>50.24</v>
      </c>
      <c r="CV7" s="38">
        <v>49.68</v>
      </c>
      <c r="CW7" s="38">
        <v>58.98</v>
      </c>
      <c r="CX7" s="38">
        <v>50.4</v>
      </c>
      <c r="CY7" s="38">
        <v>54.16</v>
      </c>
      <c r="CZ7" s="38">
        <v>58.49</v>
      </c>
      <c r="DA7" s="38">
        <v>61.65</v>
      </c>
      <c r="DB7" s="38">
        <v>63.48</v>
      </c>
      <c r="DC7" s="38">
        <v>64.14</v>
      </c>
      <c r="DD7" s="38">
        <v>61.37</v>
      </c>
      <c r="DE7" s="38">
        <v>61.3</v>
      </c>
      <c r="DF7" s="38">
        <v>84.17</v>
      </c>
      <c r="DG7" s="38">
        <v>83.35</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1.27</v>
      </c>
      <c r="EG7" s="38">
        <v>0</v>
      </c>
      <c r="EH7" s="38">
        <v>0</v>
      </c>
      <c r="EI7" s="38">
        <v>0</v>
      </c>
      <c r="EJ7" s="38">
        <v>0.17</v>
      </c>
      <c r="EK7" s="38">
        <v>0.2</v>
      </c>
      <c r="EL7" s="38">
        <v>0.19</v>
      </c>
      <c r="EM7" s="38">
        <v>0.13</v>
      </c>
      <c r="EN7" s="38">
        <v>0.12</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2019-12-05T05:01:27Z</dcterms:created>
  <dcterms:modified xsi:type="dcterms:W3CDTF">2020-01-14T06:20:05Z</dcterms:modified>
  <cp:category/>
</cp:coreProperties>
</file>