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戦略\下水道\H30経営比較分析表\"/>
    </mc:Choice>
  </mc:AlternateContent>
  <workbookProtection workbookAlgorithmName="SHA-512" workbookHashValue="mx0rp/dWLbN67vSQFTJ/Mp8kzyDSZzXK2kSWH4QTD0zPRgA9zLNssICUJte3vXTHTYuag7rJTN68FJg/XHCaYA==" workbookSaltValue="iCzcHNy+hVgBbJEdL02XvA==" workbookSpinCount="100000" lockStructure="1"/>
  <bookViews>
    <workbookView xWindow="0" yWindow="0" windowWidth="24000" windowHeight="975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<sst xmlns="http://schemas.openxmlformats.org/spreadsheetml/2006/main" count="228" uniqueCount="112">
  <si>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</si>
  <si>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</si>
  <si>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</si>
  <si>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</si>
  <si>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</si>
  <si>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</si>
  <si>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</si>
  <si>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</si>
  <si>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</si>
  <si>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</si>
  <si>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</si>
  <si>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</si>
  <si>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</si>
  <si>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</si>
  <si>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</si>
  <si>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</si>
  <si>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</si>
  <si>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</si>
  <si>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</si>
  <si>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</si>
  <si>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</si>
  <si>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</si>
  <si>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</si>
  <si>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</si>
  <si>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</si>
  <si>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</si>
  <si>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</si>
  <si>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</si>
  <si>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</si>
  <si>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</si>
  <si>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</si>
  <si>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</si>
  <si>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</si>
  <si>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</si>
  <si>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</si>
  <si>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</si>
  <si>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</si>
  <si>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</si>
  <si>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</si>
  <si>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</si>
  <si>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</si>
  <si>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</si>
  <si>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</si>
  <si>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</si>
  <si>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</si>
  <si>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</si>
  <si>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</si>
  <si>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</si>
  <si>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</si>
  <si>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</si>
  <si>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</si>
  <si>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</si>
  <si>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</si>
  <si>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</si>
  <si>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</si>
  <si>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</si>
  <si>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</si>
  <si>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</si>
  <si>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</si>
  <si>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</si>
  <si>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</si>
  <si>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</si>
  <si>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</si>
  <si>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</si>
  <si>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</si>
  <si>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</si>
  <si>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</si>
  <si>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</si>
  <si>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</si>
  <si>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</si>
  <si>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</si>
  <si>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</si>
  <si>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</si>
  <si>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</si>
  <si>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</si>
  <si>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</si>
  <si>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</si>
  <si>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</si>
  <si>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</si>
  <si>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</si>
  <si>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</si>
  <si>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</si>
  <si>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</si>
  <si>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</si>
  <si>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</si>
  <si>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</si>
  <si>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</si>
  <si>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</si>
  <si>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</si>
  <si>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</si>
  <si>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</si>
  <si>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</si>
  <si>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</si>
  <si>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</si>
  <si>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</si>
  <si>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</si>
  <si>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</si>
  <si>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</si>
  <si>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</si>
  <si>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</si>
  <si>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</si>
  <si>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</si>
  <si>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</si>
  <si>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</si>
  <si>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</si>
  <si>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</si>
  <si>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</si>
  <si>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</si>
  <si>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</si>
  <si>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「収益的収支比率」については、１００％に近い数値を維持しているものの、施設への投資による地方債償還の負担が毎年大きく、不採算分を一般会計繰入金に依存している状況である。
　また、「企業債残高対事業規模比率」については、類似団体の平均値よりかなり低い数値となっている。この要因としては、料金収入等の営業収益は毎年大きな変動がなく推移しており、かつ、平成２６年以降は新たな起債借入がなかったことが考えられる。
　一方、経営の効率性に関する経営指標である「経費回収率」は平均値は上回っているものの、料金収入の増は見込めないため、今後も費用削減が必要である。
　「施設利用率」及び「水洗化率」など施設の効率性に関する経営指標については、平均値を下回った数値となっており、今後ダウンサイジング等の施設の規模の検討や水洗化率の向上への取組が必要である。</t>
    <rPh sb="174" eb="176">
      <t>ヘイセイ</t>
    </rPh>
    <rPh sb="178" eb="181">
      <t>ネンイコウ</t>
    </rPh>
    <rPh sb="187" eb="189">
      <t>カリイレ</t>
    </rPh>
    <rPh sb="233" eb="236">
      <t>ヘイキンチ</t>
    </rPh>
    <rPh sb="237" eb="239">
      <t>ウワマワ</t>
    </rPh>
    <rPh sb="247" eb="249">
      <t>リョウキン</t>
    </rPh>
    <rPh sb="249" eb="251">
      <t>シュウニュウ</t>
    </rPh>
    <rPh sb="252" eb="253">
      <t>ゾウ</t>
    </rPh>
    <rPh sb="254" eb="256">
      <t>ミコ</t>
    </rPh>
    <rPh sb="262" eb="264">
      <t>コンゴ</t>
    </rPh>
    <rPh sb="265" eb="267">
      <t>ヒヨウ</t>
    </rPh>
    <rPh sb="267" eb="269">
      <t>サクゲン</t>
    </rPh>
    <rPh sb="270" eb="272">
      <t>ヒツヨウ</t>
    </rPh>
    <rPh sb="319" eb="320">
      <t>シタ</t>
    </rPh>
    <rPh sb="332" eb="334">
      <t>コンゴ</t>
    </rPh>
    <rPh sb="342" eb="343">
      <t>トウ</t>
    </rPh>
    <rPh sb="344" eb="346">
      <t>シセツ</t>
    </rPh>
    <rPh sb="347" eb="349">
      <t>キボ</t>
    </rPh>
    <rPh sb="350" eb="352">
      <t>ケントウ</t>
    </rPh>
    <rPh sb="353" eb="356">
      <t>スイセンカ</t>
    </rPh>
    <rPh sb="356" eb="357">
      <t>リツ</t>
    </rPh>
    <rPh sb="358" eb="360">
      <t>コウジョウ</t>
    </rPh>
    <rPh sb="362" eb="364">
      <t>トリクミ</t>
    </rPh>
    <rPh sb="365" eb="367">
      <t>ヒツヨウ</t>
    </rPh>
    <phoneticPr fontId="4"/>
  </si>
  <si>
    <t>　下水道計画区域内の管渠整備については、平成１３年に供用を開始し、平成２５年度にほぼ完了しており、残りは地理的に困難な箇所のみとなっている。
　管渠の耐用年数である５０年の範囲内であることから、当面は管路点検や清掃を行い、管渠の状況を確認しながら、劣化した箇所については随時工事を行う予定である。</t>
    <rPh sb="100" eb="102">
      <t>カンロ</t>
    </rPh>
    <rPh sb="102" eb="104">
      <t>テンケン</t>
    </rPh>
    <rPh sb="105" eb="107">
      <t>セイソウ</t>
    </rPh>
    <rPh sb="108" eb="109">
      <t>オコナ</t>
    </rPh>
    <phoneticPr fontId="4"/>
  </si>
  <si>
    <t>　経営の健全性・効率性に関しては、地方債償還の比率が毎年大きく、不採算分を一般会計繰入金に依存するなど財政的に厳しい状況である。
　平成28年度に経営戦略の策定を行い、財政・投資計画により、適切な設備更新等を行うとともに、今後町の財政状況を考慮しながら、維持管理面においても出来る限り経費削減を図っていく必要がある。ストックマネジメント計画により今後予想される大規模な更新・修繕に備えるため、施設・管路の調査を行い、計画的で適切な更新・修繕を行う予定である。
　また、水洗化率の向上及び有収水量の増加を目標として、今後も引き続き経営改善に努めていく。
　令和6年度に公営企業会計への移行を予定しており、今後更なる維持管理費の削減や財源確保の経営改善の取組みを行わなければならない。</t>
    <rPh sb="23" eb="25">
      <t>ヒリツ</t>
    </rPh>
    <rPh sb="84" eb="86">
      <t>ザイセイ</t>
    </rPh>
    <rPh sb="87" eb="89">
      <t>トウシ</t>
    </rPh>
    <rPh sb="89" eb="91">
      <t>ケイカク</t>
    </rPh>
    <rPh sb="95" eb="97">
      <t>テキセツ</t>
    </rPh>
    <rPh sb="98" eb="100">
      <t>セツビ</t>
    </rPh>
    <rPh sb="100" eb="102">
      <t>コウシン</t>
    </rPh>
    <rPh sb="102" eb="103">
      <t>トウ</t>
    </rPh>
    <rPh sb="104" eb="105">
      <t>オコナ</t>
    </rPh>
    <rPh sb="168" eb="170">
      <t>ケイカク</t>
    </rPh>
    <rPh sb="190" eb="191">
      <t>ソナ</t>
    </rPh>
    <rPh sb="196" eb="198">
      <t>シセツ</t>
    </rPh>
    <rPh sb="199" eb="201">
      <t>カンロ</t>
    </rPh>
    <rPh sb="202" eb="204">
      <t>チョウサ</t>
    </rPh>
    <rPh sb="205" eb="206">
      <t>オコナ</t>
    </rPh>
    <rPh sb="208" eb="211">
      <t>ケイカクテキ</t>
    </rPh>
    <rPh sb="212" eb="214">
      <t>テキセツ</t>
    </rPh>
    <rPh sb="215" eb="217">
      <t>コウシン</t>
    </rPh>
    <rPh sb="218" eb="220">
      <t>シュウゼン</t>
    </rPh>
    <rPh sb="221" eb="222">
      <t>オコナ</t>
    </rPh>
    <rPh sb="223" eb="225">
      <t>ヨテイ</t>
    </rPh>
    <rPh sb="277" eb="279">
      <t>レイワ</t>
    </rPh>
    <rPh sb="280" eb="282">
      <t>ネンド</t>
    </rPh>
    <rPh sb="283" eb="285">
      <t>コウエイ</t>
    </rPh>
    <rPh sb="285" eb="287">
      <t>キギョウ</t>
    </rPh>
    <rPh sb="287" eb="289">
      <t>カイケイ</t>
    </rPh>
    <rPh sb="291" eb="293">
      <t>イコウ</t>
    </rPh>
    <rPh sb="294" eb="296">
      <t>ヨテイ</t>
    </rPh>
    <rPh sb="301" eb="303">
      <t>コンゴ</t>
    </rPh>
    <rPh sb="303" eb="304">
      <t>サラ</t>
    </rPh>
    <rPh sb="306" eb="308">
      <t>イジ</t>
    </rPh>
    <rPh sb="308" eb="310">
      <t>カンリ</t>
    </rPh>
    <rPh sb="310" eb="311">
      <t>ヒ</t>
    </rPh>
    <rPh sb="312" eb="314">
      <t>サクゲン</t>
    </rPh>
    <rPh sb="315" eb="317">
      <t>ザイゲン</t>
    </rPh>
    <rPh sb="317" eb="319">
      <t>カクホ</t>
    </rPh>
    <rPh sb="320" eb="322">
      <t>ケイエイ</t>
    </rPh>
    <rPh sb="322" eb="324">
      <t>カイゼン</t>
    </rPh>
    <rPh sb="325" eb="327">
      <t>トリク</t>
    </rPh>
    <rPh sb="329" eb="33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</si>
</sst>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98E-4F65-A696-FCB8737F7BC6}"/>
            </c:ext>
          </c:extLst>
        </c:ser>
        <c:dLbls>
          <c:showLegendKey val="0"/>
          <c:showVal val="0"/>
          <c:showCatName val="0"/>
          <c:showSerName val="0"/>
          <c:showPercent val="0"/>
          <c:showBubbleSize val="0"/>
        </c:dLbls>
        <c:gapWidth val="150"/>
        <c:axId val="499897912"/>
        <c:axId val="499901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0.2</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398E-4F65-A696-FCB8737F7BC6}"/>
            </c:ext>
          </c:extLst>
        </c:ser>
        <c:dLbls>
          <c:showLegendKey val="0"/>
          <c:showVal val="0"/>
          <c:showCatName val="0"/>
          <c:showSerName val="0"/>
          <c:showPercent val="0"/>
          <c:showBubbleSize val="0"/>
        </c:dLbls>
        <c:marker val="1"/>
        <c:smooth val="0"/>
        <c:axId val="499897912"/>
        <c:axId val="499901048"/>
      </c:lineChart>
      <c:dateAx>
        <c:axId val="499897912"/>
        <c:scaling>
          <c:orientation val="minMax"/>
        </c:scaling>
        <c:delete val="1"/>
        <c:axPos val="b"/>
        <c:numFmt formatCode="ge" sourceLinked="1"/>
        <c:majorTickMark val="none"/>
        <c:minorTickMark val="none"/>
        <c:tickLblPos val="none"/>
        <c:crossAx val="499901048"/>
        <c:crosses val="autoZero"/>
        <c:auto val="1"/>
        <c:lblOffset val="100"/>
        <c:baseTimeUnit val="years"/>
      </c:dateAx>
      <c:valAx>
        <c:axId val="499901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97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44.07</c:v>
                </c:pt>
                <c:pt idx="1">
                  <c:v>42.36</c:v>
                </c:pt>
                <c:pt idx="2">
                  <c:v>42.86</c:v>
                </c:pt>
                <c:pt idx="3">
                  <c:v>43.79</c:v>
                </c:pt>
                <c:pt idx="4">
                  <c:v>44.57</c:v>
                </c:pt>
              </c:numCache>
            </c:numRef>
          </c:val>
          <c:extLst xmlns:c16r2="http://schemas.microsoft.com/office/drawing/2015/06/chart">
            <c:ext xmlns:c16="http://schemas.microsoft.com/office/drawing/2014/chart" uri="{C3380CC4-5D6E-409C-BE32-E72D297353CC}">
              <c16:uniqueId val="{00000000-4A1F-4452-B3ED-DB248C6CF0AC}"/>
            </c:ext>
          </c:extLst>
        </c:ser>
        <c:dLbls>
          <c:showLegendKey val="0"/>
          <c:showVal val="0"/>
          <c:showCatName val="0"/>
          <c:showSerName val="0"/>
          <c:showPercent val="0"/>
          <c:showBubbleSize val="0"/>
        </c:dLbls>
        <c:gapWidth val="150"/>
        <c:axId val="499423624"/>
        <c:axId val="499422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43.53</c:v>
                </c:pt>
                <c:pt idx="1">
                  <c:v>39.869999999999997</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4A1F-4452-B3ED-DB248C6CF0AC}"/>
            </c:ext>
          </c:extLst>
        </c:ser>
        <c:dLbls>
          <c:showLegendKey val="0"/>
          <c:showVal val="0"/>
          <c:showCatName val="0"/>
          <c:showSerName val="0"/>
          <c:showPercent val="0"/>
          <c:showBubbleSize val="0"/>
        </c:dLbls>
        <c:marker val="1"/>
        <c:smooth val="0"/>
        <c:axId val="499423624"/>
        <c:axId val="499422840"/>
      </c:lineChart>
      <c:dateAx>
        <c:axId val="499423624"/>
        <c:scaling>
          <c:orientation val="minMax"/>
        </c:scaling>
        <c:delete val="1"/>
        <c:axPos val="b"/>
        <c:numFmt formatCode="ge" sourceLinked="1"/>
        <c:majorTickMark val="none"/>
        <c:minorTickMark val="none"/>
        <c:tickLblPos val="none"/>
        <c:crossAx val="499422840"/>
        <c:crosses val="autoZero"/>
        <c:auto val="1"/>
        <c:lblOffset val="100"/>
        <c:baseTimeUnit val="years"/>
      </c:dateAx>
      <c:valAx>
        <c:axId val="499422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423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79.459999999999994</c:v>
                </c:pt>
                <c:pt idx="1">
                  <c:v>80.44</c:v>
                </c:pt>
                <c:pt idx="2">
                  <c:v>81.37</c:v>
                </c:pt>
                <c:pt idx="3">
                  <c:v>82.55</c:v>
                </c:pt>
                <c:pt idx="4">
                  <c:v>83.1</c:v>
                </c:pt>
              </c:numCache>
            </c:numRef>
          </c:val>
          <c:extLst xmlns:c16r2="http://schemas.microsoft.com/office/drawing/2015/06/chart">
            <c:ext xmlns:c16="http://schemas.microsoft.com/office/drawing/2014/chart" uri="{C3380CC4-5D6E-409C-BE32-E72D297353CC}">
              <c16:uniqueId val="{00000000-6FCD-43CE-8132-CDC7BE30F000}"/>
            </c:ext>
          </c:extLst>
        </c:ser>
        <c:dLbls>
          <c:showLegendKey val="0"/>
          <c:showVal val="0"/>
          <c:showCatName val="0"/>
          <c:showSerName val="0"/>
          <c:showPercent val="0"/>
          <c:showBubbleSize val="0"/>
        </c:dLbls>
        <c:gapWidth val="150"/>
        <c:axId val="499425584"/>
        <c:axId val="499424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64.14</c:v>
                </c:pt>
                <c:pt idx="1">
                  <c:v>61.37</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6FCD-43CE-8132-CDC7BE30F000}"/>
            </c:ext>
          </c:extLst>
        </c:ser>
        <c:dLbls>
          <c:showLegendKey val="0"/>
          <c:showVal val="0"/>
          <c:showCatName val="0"/>
          <c:showSerName val="0"/>
          <c:showPercent val="0"/>
          <c:showBubbleSize val="0"/>
        </c:dLbls>
        <c:marker val="1"/>
        <c:smooth val="0"/>
        <c:axId val="499425584"/>
        <c:axId val="499424408"/>
      </c:lineChart>
      <c:dateAx>
        <c:axId val="499425584"/>
        <c:scaling>
          <c:orientation val="minMax"/>
        </c:scaling>
        <c:delete val="1"/>
        <c:axPos val="b"/>
        <c:numFmt formatCode="ge" sourceLinked="1"/>
        <c:majorTickMark val="none"/>
        <c:minorTickMark val="none"/>
        <c:tickLblPos val="none"/>
        <c:crossAx val="499424408"/>
        <c:crosses val="autoZero"/>
        <c:auto val="1"/>
        <c:lblOffset val="100"/>
        <c:baseTimeUnit val="years"/>
      </c:dateAx>
      <c:valAx>
        <c:axId val="499424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42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98.49</c:v>
                </c:pt>
                <c:pt idx="1">
                  <c:v>102.93</c:v>
                </c:pt>
                <c:pt idx="2">
                  <c:v>99.8</c:v>
                </c:pt>
                <c:pt idx="3">
                  <c:v>99.54</c:v>
                </c:pt>
                <c:pt idx="4">
                  <c:v>99.7</c:v>
                </c:pt>
              </c:numCache>
            </c:numRef>
          </c:val>
          <c:extLst xmlns:c16r2="http://schemas.microsoft.com/office/drawing/2015/06/chart">
            <c:ext xmlns:c16="http://schemas.microsoft.com/office/drawing/2014/chart" uri="{C3380CC4-5D6E-409C-BE32-E72D297353CC}">
              <c16:uniqueId val="{00000000-1A6C-410B-9FC4-32976CCEC947}"/>
            </c:ext>
          </c:extLst>
        </c:ser>
        <c:dLbls>
          <c:showLegendKey val="0"/>
          <c:showVal val="0"/>
          <c:showCatName val="0"/>
          <c:showSerName val="0"/>
          <c:showPercent val="0"/>
          <c:showBubbleSize val="0"/>
        </c:dLbls>
        <c:gapWidth val="150"/>
        <c:axId val="499901440"/>
        <c:axId val="499898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6C-410B-9FC4-32976CCEC947}"/>
            </c:ext>
          </c:extLst>
        </c:ser>
        <c:dLbls>
          <c:showLegendKey val="0"/>
          <c:showVal val="0"/>
          <c:showCatName val="0"/>
          <c:showSerName val="0"/>
          <c:showPercent val="0"/>
          <c:showBubbleSize val="0"/>
        </c:dLbls>
        <c:marker val="1"/>
        <c:smooth val="0"/>
        <c:axId val="499901440"/>
        <c:axId val="499898696"/>
      </c:lineChart>
      <c:dateAx>
        <c:axId val="499901440"/>
        <c:scaling>
          <c:orientation val="minMax"/>
        </c:scaling>
        <c:delete val="1"/>
        <c:axPos val="b"/>
        <c:numFmt formatCode="ge" sourceLinked="1"/>
        <c:majorTickMark val="none"/>
        <c:minorTickMark val="none"/>
        <c:tickLblPos val="none"/>
        <c:crossAx val="499898696"/>
        <c:crosses val="autoZero"/>
        <c:auto val="1"/>
        <c:lblOffset val="100"/>
        <c:baseTimeUnit val="years"/>
      </c:dateAx>
      <c:valAx>
        <c:axId val="499898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90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15E-4893-83DA-038CF2D85005}"/>
            </c:ext>
          </c:extLst>
        </c:ser>
        <c:dLbls>
          <c:showLegendKey val="0"/>
          <c:showVal val="0"/>
          <c:showCatName val="0"/>
          <c:showSerName val="0"/>
          <c:showPercent val="0"/>
          <c:showBubbleSize val="0"/>
        </c:dLbls>
        <c:gapWidth val="150"/>
        <c:axId val="499903400"/>
        <c:axId val="499899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15E-4893-83DA-038CF2D85005}"/>
            </c:ext>
          </c:extLst>
        </c:ser>
        <c:dLbls>
          <c:showLegendKey val="0"/>
          <c:showVal val="0"/>
          <c:showCatName val="0"/>
          <c:showSerName val="0"/>
          <c:showPercent val="0"/>
          <c:showBubbleSize val="0"/>
        </c:dLbls>
        <c:marker val="1"/>
        <c:smooth val="0"/>
        <c:axId val="499903400"/>
        <c:axId val="499899480"/>
      </c:lineChart>
      <c:dateAx>
        <c:axId val="499903400"/>
        <c:scaling>
          <c:orientation val="minMax"/>
        </c:scaling>
        <c:delete val="1"/>
        <c:axPos val="b"/>
        <c:numFmt formatCode="ge" sourceLinked="1"/>
        <c:majorTickMark val="none"/>
        <c:minorTickMark val="none"/>
        <c:tickLblPos val="none"/>
        <c:crossAx val="499899480"/>
        <c:crosses val="autoZero"/>
        <c:auto val="1"/>
        <c:lblOffset val="100"/>
        <c:baseTimeUnit val="years"/>
      </c:dateAx>
      <c:valAx>
        <c:axId val="499899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903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A7-445C-8D31-6F4923F4FDB6}"/>
            </c:ext>
          </c:extLst>
        </c:ser>
        <c:dLbls>
          <c:showLegendKey val="0"/>
          <c:showVal val="0"/>
          <c:showCatName val="0"/>
          <c:showSerName val="0"/>
          <c:showPercent val="0"/>
          <c:showBubbleSize val="0"/>
        </c:dLbls>
        <c:gapWidth val="150"/>
        <c:axId val="499901832"/>
        <c:axId val="49990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A7-445C-8D31-6F4923F4FDB6}"/>
            </c:ext>
          </c:extLst>
        </c:ser>
        <c:dLbls>
          <c:showLegendKey val="0"/>
          <c:showVal val="0"/>
          <c:showCatName val="0"/>
          <c:showSerName val="0"/>
          <c:showPercent val="0"/>
          <c:showBubbleSize val="0"/>
        </c:dLbls>
        <c:marker val="1"/>
        <c:smooth val="0"/>
        <c:axId val="499901832"/>
        <c:axId val="499902224"/>
      </c:lineChart>
      <c:dateAx>
        <c:axId val="499901832"/>
        <c:scaling>
          <c:orientation val="minMax"/>
        </c:scaling>
        <c:delete val="1"/>
        <c:axPos val="b"/>
        <c:numFmt formatCode="ge" sourceLinked="1"/>
        <c:majorTickMark val="none"/>
        <c:minorTickMark val="none"/>
        <c:tickLblPos val="none"/>
        <c:crossAx val="499902224"/>
        <c:crosses val="autoZero"/>
        <c:auto val="1"/>
        <c:lblOffset val="100"/>
        <c:baseTimeUnit val="years"/>
      </c:dateAx>
      <c:valAx>
        <c:axId val="49990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901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69-4198-A89A-9F2B42F12648}"/>
            </c:ext>
          </c:extLst>
        </c:ser>
        <c:dLbls>
          <c:showLegendKey val="0"/>
          <c:showVal val="0"/>
          <c:showCatName val="0"/>
          <c:showSerName val="0"/>
          <c:showPercent val="0"/>
          <c:showBubbleSize val="0"/>
        </c:dLbls>
        <c:gapWidth val="150"/>
        <c:axId val="499893208"/>
        <c:axId val="499893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69-4198-A89A-9F2B42F12648}"/>
            </c:ext>
          </c:extLst>
        </c:ser>
        <c:dLbls>
          <c:showLegendKey val="0"/>
          <c:showVal val="0"/>
          <c:showCatName val="0"/>
          <c:showSerName val="0"/>
          <c:showPercent val="0"/>
          <c:showBubbleSize val="0"/>
        </c:dLbls>
        <c:marker val="1"/>
        <c:smooth val="0"/>
        <c:axId val="499893208"/>
        <c:axId val="499893992"/>
      </c:lineChart>
      <c:dateAx>
        <c:axId val="499893208"/>
        <c:scaling>
          <c:orientation val="minMax"/>
        </c:scaling>
        <c:delete val="1"/>
        <c:axPos val="b"/>
        <c:numFmt formatCode="ge" sourceLinked="1"/>
        <c:majorTickMark val="none"/>
        <c:minorTickMark val="none"/>
        <c:tickLblPos val="none"/>
        <c:crossAx val="499893992"/>
        <c:crosses val="autoZero"/>
        <c:auto val="1"/>
        <c:lblOffset val="100"/>
        <c:baseTimeUnit val="years"/>
      </c:dateAx>
      <c:valAx>
        <c:axId val="499893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93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C3-4886-84B3-A1289430199C}"/>
            </c:ext>
          </c:extLst>
        </c:ser>
        <c:dLbls>
          <c:showLegendKey val="0"/>
          <c:showVal val="0"/>
          <c:showCatName val="0"/>
          <c:showSerName val="0"/>
          <c:showPercent val="0"/>
          <c:showBubbleSize val="0"/>
        </c:dLbls>
        <c:gapWidth val="150"/>
        <c:axId val="499907320"/>
        <c:axId val="49990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C3-4886-84B3-A1289430199C}"/>
            </c:ext>
          </c:extLst>
        </c:ser>
        <c:dLbls>
          <c:showLegendKey val="0"/>
          <c:showVal val="0"/>
          <c:showCatName val="0"/>
          <c:showSerName val="0"/>
          <c:showPercent val="0"/>
          <c:showBubbleSize val="0"/>
        </c:dLbls>
        <c:marker val="1"/>
        <c:smooth val="0"/>
        <c:axId val="499907320"/>
        <c:axId val="499906144"/>
      </c:lineChart>
      <c:dateAx>
        <c:axId val="499907320"/>
        <c:scaling>
          <c:orientation val="minMax"/>
        </c:scaling>
        <c:delete val="1"/>
        <c:axPos val="b"/>
        <c:numFmt formatCode="ge" sourceLinked="1"/>
        <c:majorTickMark val="none"/>
        <c:minorTickMark val="none"/>
        <c:tickLblPos val="none"/>
        <c:crossAx val="499906144"/>
        <c:crosses val="autoZero"/>
        <c:auto val="1"/>
        <c:lblOffset val="100"/>
        <c:baseTimeUnit val="years"/>
      </c:dateAx>
      <c:valAx>
        <c:axId val="49990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907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48.71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CA8-4380-907A-87FAB56D9B74}"/>
            </c:ext>
          </c:extLst>
        </c:ser>
        <c:dLbls>
          <c:showLegendKey val="0"/>
          <c:showVal val="0"/>
          <c:showCatName val="0"/>
          <c:showSerName val="0"/>
          <c:showPercent val="0"/>
          <c:showBubbleSize val="0"/>
        </c:dLbls>
        <c:gapWidth val="150"/>
        <c:axId val="499422056"/>
        <c:axId val="49942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1696.96</c:v>
                </c:pt>
                <c:pt idx="1">
                  <c:v>1824.34</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6CA8-4380-907A-87FAB56D9B74}"/>
            </c:ext>
          </c:extLst>
        </c:ser>
        <c:dLbls>
          <c:showLegendKey val="0"/>
          <c:showVal val="0"/>
          <c:showCatName val="0"/>
          <c:showSerName val="0"/>
          <c:showPercent val="0"/>
          <c:showBubbleSize val="0"/>
        </c:dLbls>
        <c:marker val="1"/>
        <c:smooth val="0"/>
        <c:axId val="499422056"/>
        <c:axId val="499427152"/>
      </c:lineChart>
      <c:dateAx>
        <c:axId val="499422056"/>
        <c:scaling>
          <c:orientation val="minMax"/>
        </c:scaling>
        <c:delete val="1"/>
        <c:axPos val="b"/>
        <c:numFmt formatCode="ge" sourceLinked="1"/>
        <c:majorTickMark val="none"/>
        <c:minorTickMark val="none"/>
        <c:tickLblPos val="none"/>
        <c:crossAx val="499427152"/>
        <c:crosses val="autoZero"/>
        <c:auto val="1"/>
        <c:lblOffset val="100"/>
        <c:baseTimeUnit val="years"/>
      </c:dateAx>
      <c:valAx>
        <c:axId val="49942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422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94.1</c:v>
                </c:pt>
                <c:pt idx="1">
                  <c:v>87.53</c:v>
                </c:pt>
                <c:pt idx="2">
                  <c:v>95.83</c:v>
                </c:pt>
                <c:pt idx="3">
                  <c:v>87.33</c:v>
                </c:pt>
                <c:pt idx="4">
                  <c:v>96.01</c:v>
                </c:pt>
              </c:numCache>
            </c:numRef>
          </c:val>
          <c:extLst xmlns:c16r2="http://schemas.microsoft.com/office/drawing/2015/06/chart">
            <c:ext xmlns:c16="http://schemas.microsoft.com/office/drawing/2014/chart" uri="{C3380CC4-5D6E-409C-BE32-E72D297353CC}">
              <c16:uniqueId val="{00000000-EF1D-49D2-96D6-0AC1F991FD78}"/>
            </c:ext>
          </c:extLst>
        </c:ser>
        <c:dLbls>
          <c:showLegendKey val="0"/>
          <c:showVal val="0"/>
          <c:showCatName val="0"/>
          <c:showSerName val="0"/>
          <c:showPercent val="0"/>
          <c:showBubbleSize val="0"/>
        </c:dLbls>
        <c:gapWidth val="150"/>
        <c:axId val="499424800"/>
        <c:axId val="499426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47.23</c:v>
                </c:pt>
                <c:pt idx="1">
                  <c:v>54.16</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EF1D-49D2-96D6-0AC1F991FD78}"/>
            </c:ext>
          </c:extLst>
        </c:ser>
        <c:dLbls>
          <c:showLegendKey val="0"/>
          <c:showVal val="0"/>
          <c:showCatName val="0"/>
          <c:showSerName val="0"/>
          <c:showPercent val="0"/>
          <c:showBubbleSize val="0"/>
        </c:dLbls>
        <c:marker val="1"/>
        <c:smooth val="0"/>
        <c:axId val="499424800"/>
        <c:axId val="499426368"/>
      </c:lineChart>
      <c:dateAx>
        <c:axId val="499424800"/>
        <c:scaling>
          <c:orientation val="minMax"/>
        </c:scaling>
        <c:delete val="1"/>
        <c:axPos val="b"/>
        <c:numFmt formatCode="ge" sourceLinked="1"/>
        <c:majorTickMark val="none"/>
        <c:minorTickMark val="none"/>
        <c:tickLblPos val="none"/>
        <c:crossAx val="499426368"/>
        <c:crosses val="autoZero"/>
        <c:auto val="1"/>
        <c:lblOffset val="100"/>
        <c:baseTimeUnit val="years"/>
      </c:dateAx>
      <c:valAx>
        <c:axId val="49942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42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235.98</c:v>
                </c:pt>
                <c:pt idx="1">
                  <c:v>252.73</c:v>
                </c:pt>
                <c:pt idx="2">
                  <c:v>232.29</c:v>
                </c:pt>
                <c:pt idx="3">
                  <c:v>246.16</c:v>
                </c:pt>
                <c:pt idx="4">
                  <c:v>216</c:v>
                </c:pt>
              </c:numCache>
            </c:numRef>
          </c:val>
          <c:extLst xmlns:c16r2="http://schemas.microsoft.com/office/drawing/2015/06/chart">
            <c:ext xmlns:c16="http://schemas.microsoft.com/office/drawing/2014/chart" uri="{C3380CC4-5D6E-409C-BE32-E72D297353CC}">
              <c16:uniqueId val="{00000000-0F59-4BCF-85D2-33C9E7F92BDA}"/>
            </c:ext>
          </c:extLst>
        </c:ser>
        <c:dLbls>
          <c:showLegendKey val="0"/>
          <c:showVal val="0"/>
          <c:showCatName val="0"/>
          <c:showSerName val="0"/>
          <c:showPercent val="0"/>
          <c:showBubbleSize val="0"/>
        </c:dLbls>
        <c:gapWidth val="150"/>
        <c:axId val="499427936"/>
        <c:axId val="499421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351.41</c:v>
                </c:pt>
                <c:pt idx="1">
                  <c:v>307.56</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0F59-4BCF-85D2-33C9E7F92BDA}"/>
            </c:ext>
          </c:extLst>
        </c:ser>
        <c:dLbls>
          <c:showLegendKey val="0"/>
          <c:showVal val="0"/>
          <c:showCatName val="0"/>
          <c:showSerName val="0"/>
          <c:showPercent val="0"/>
          <c:showBubbleSize val="0"/>
        </c:dLbls>
        <c:marker val="1"/>
        <c:smooth val="0"/>
        <c:axId val="499427936"/>
        <c:axId val="499421272"/>
      </c:lineChart>
      <c:dateAx>
        <c:axId val="499427936"/>
        <c:scaling>
          <c:orientation val="minMax"/>
        </c:scaling>
        <c:delete val="1"/>
        <c:axPos val="b"/>
        <c:numFmt formatCode="ge" sourceLinked="1"/>
        <c:majorTickMark val="none"/>
        <c:minorTickMark val="none"/>
        <c:tickLblPos val="none"/>
        <c:crossAx val="499421272"/>
        <c:crosses val="autoZero"/>
        <c:auto val="1"/>
        <c:lblOffset val="100"/>
        <c:baseTimeUnit val="years"/>
      </c:dateAx>
      <c:valAx>
        <c:axId val="499421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42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5"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西川町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5387</v>
      </c>
      <c r="AM8" s="68"/>
      <c r="AN8" s="68"/>
      <c r="AO8" s="68"/>
      <c r="AP8" s="68"/>
      <c r="AQ8" s="68"/>
      <c r="AR8" s="68"/>
      <c r="AS8" s="68"/>
      <c r="AT8" s="67">
        <f>データ!T6</f>
        <v>393.19</v>
      </c>
      <c r="AU8" s="67"/>
      <c r="AV8" s="67"/>
      <c r="AW8" s="67"/>
      <c r="AX8" s="67"/>
      <c r="AY8" s="67"/>
      <c r="AZ8" s="67"/>
      <c r="BA8" s="67"/>
      <c r="BB8" s="67">
        <f>データ!U6</f>
        <v>13.7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52.87</v>
      </c>
      <c r="Q10" s="67"/>
      <c r="R10" s="67"/>
      <c r="S10" s="67"/>
      <c r="T10" s="67"/>
      <c r="U10" s="67"/>
      <c r="V10" s="67"/>
      <c r="W10" s="67">
        <f>データ!Q6</f>
        <v>100</v>
      </c>
      <c r="X10" s="67"/>
      <c r="Y10" s="67"/>
      <c r="Z10" s="67"/>
      <c r="AA10" s="67"/>
      <c r="AB10" s="67"/>
      <c r="AC10" s="67"/>
      <c r="AD10" s="68">
        <f>データ!R6</f>
        <v>4190</v>
      </c>
      <c r="AE10" s="68"/>
      <c r="AF10" s="68"/>
      <c r="AG10" s="68"/>
      <c r="AH10" s="68"/>
      <c r="AI10" s="68"/>
      <c r="AJ10" s="68"/>
      <c r="AK10" s="2"/>
      <c r="AL10" s="68">
        <f>データ!V6</f>
        <v>2823</v>
      </c>
      <c r="AM10" s="68"/>
      <c r="AN10" s="68"/>
      <c r="AO10" s="68"/>
      <c r="AP10" s="68"/>
      <c r="AQ10" s="68"/>
      <c r="AR10" s="68"/>
      <c r="AS10" s="68"/>
      <c r="AT10" s="67">
        <f>データ!W6</f>
        <v>1.47</v>
      </c>
      <c r="AU10" s="67"/>
      <c r="AV10" s="67"/>
      <c r="AW10" s="67"/>
      <c r="AX10" s="67"/>
      <c r="AY10" s="67"/>
      <c r="AZ10" s="67"/>
      <c r="BA10" s="67"/>
      <c r="BB10" s="67">
        <f>データ!X6</f>
        <v>1920.41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pNVlzTh6PHbJH5RS1LiO5WxPyIhsw9Wocw5LM8mB/f0PixWyE4TUZ+1vorU4J91GX4Bo1XZ8kqcJ9/oV6Dvcyw==" saltValue="H6bgxaKh0SbDp288HV494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63223</v>
      </c>
      <c r="D6" s="33">
        <f t="shared" si="3"/>
        <v>47</v>
      </c>
      <c r="E6" s="33">
        <f t="shared" si="3"/>
        <v>17</v>
      </c>
      <c r="F6" s="33">
        <f t="shared" si="3"/>
        <v>1</v>
      </c>
      <c r="G6" s="33">
        <f t="shared" si="3"/>
        <v>0</v>
      </c>
      <c r="H6" s="33" t="str">
        <f t="shared" si="3"/>
        <v>山形県　西川町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52.87</v>
      </c>
      <c r="Q6" s="34">
        <f t="shared" si="3"/>
        <v>100</v>
      </c>
      <c r="R6" s="34">
        <f t="shared" si="3"/>
        <v>4190</v>
      </c>
      <c r="S6" s="34">
        <f t="shared" si="3"/>
        <v>5387</v>
      </c>
      <c r="T6" s="34">
        <f t="shared" si="3"/>
        <v>393.19</v>
      </c>
      <c r="U6" s="34">
        <f t="shared" si="3"/>
        <v>13.7</v>
      </c>
      <c r="V6" s="34">
        <f t="shared" si="3"/>
        <v>2823</v>
      </c>
      <c r="W6" s="34">
        <f t="shared" si="3"/>
        <v>1.47</v>
      </c>
      <c r="X6" s="34">
        <f t="shared" si="3"/>
        <v>1920.41</v>
      </c>
      <c r="Y6" s="35">
        <f>IF(Y7="",NA(),Y7)</f>
        <v>98.49</v>
      </c>
      <c r="Z6" s="35">
        <f t="shared" ref="Z6:AH6" si="4">IF(Z7="",NA(),Z7)</f>
        <v>102.93</v>
      </c>
      <c r="AA6" s="35">
        <f t="shared" si="4"/>
        <v>99.8</v>
      </c>
      <c r="AB6" s="35">
        <f t="shared" si="4"/>
        <v>99.54</v>
      </c>
      <c r="AC6" s="35">
        <f t="shared" si="4"/>
        <v>99.7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48.71</v>
      </c>
      <c r="BG6" s="34">
        <f t="shared" ref="BG6:BO6" si="7">IF(BG7="",NA(),BG7)</f>
        <v>0</v>
      </c>
      <c r="BH6" s="34">
        <f t="shared" si="7"/>
        <v>0</v>
      </c>
      <c r="BI6" s="34">
        <f t="shared" si="7"/>
        <v>0</v>
      </c>
      <c r="BJ6" s="34">
        <f t="shared" si="7"/>
        <v>0</v>
      </c>
      <c r="BK6" s="35">
        <f t="shared" si="7"/>
        <v>1696.96</v>
      </c>
      <c r="BL6" s="35">
        <f t="shared" si="7"/>
        <v>1824.34</v>
      </c>
      <c r="BM6" s="35">
        <f t="shared" si="7"/>
        <v>1047.6500000000001</v>
      </c>
      <c r="BN6" s="35">
        <f t="shared" si="7"/>
        <v>1124.26</v>
      </c>
      <c r="BO6" s="35">
        <f t="shared" si="7"/>
        <v>1048.23</v>
      </c>
      <c r="BP6" s="34" t="str">
        <f>IF(BP7="","",IF(BP7="-","【-】","【"&amp;SUBSTITUTE(TEXT(BP7,"#,##0.00"),"-","△")&amp;"】"))</f>
        <v>【682.78】</v>
      </c>
      <c r="BQ6" s="35">
        <f>IF(BQ7="",NA(),BQ7)</f>
        <v>94.1</v>
      </c>
      <c r="BR6" s="35">
        <f t="shared" ref="BR6:BZ6" si="8">IF(BR7="",NA(),BR7)</f>
        <v>87.53</v>
      </c>
      <c r="BS6" s="35">
        <f t="shared" si="8"/>
        <v>95.83</v>
      </c>
      <c r="BT6" s="35">
        <f t="shared" si="8"/>
        <v>87.33</v>
      </c>
      <c r="BU6" s="35">
        <f t="shared" si="8"/>
        <v>96.01</v>
      </c>
      <c r="BV6" s="35">
        <f t="shared" si="8"/>
        <v>47.23</v>
      </c>
      <c r="BW6" s="35">
        <f t="shared" si="8"/>
        <v>54.16</v>
      </c>
      <c r="BX6" s="35">
        <f t="shared" si="8"/>
        <v>74.040000000000006</v>
      </c>
      <c r="BY6" s="35">
        <f t="shared" si="8"/>
        <v>80.58</v>
      </c>
      <c r="BZ6" s="35">
        <f t="shared" si="8"/>
        <v>78.92</v>
      </c>
      <c r="CA6" s="34" t="str">
        <f>IF(CA7="","",IF(CA7="-","【-】","【"&amp;SUBSTITUTE(TEXT(CA7,"#,##0.00"),"-","△")&amp;"】"))</f>
        <v>【100.91】</v>
      </c>
      <c r="CB6" s="35">
        <f>IF(CB7="",NA(),CB7)</f>
        <v>235.98</v>
      </c>
      <c r="CC6" s="35">
        <f t="shared" ref="CC6:CK6" si="9">IF(CC7="",NA(),CC7)</f>
        <v>252.73</v>
      </c>
      <c r="CD6" s="35">
        <f t="shared" si="9"/>
        <v>232.29</v>
      </c>
      <c r="CE6" s="35">
        <f t="shared" si="9"/>
        <v>246.16</v>
      </c>
      <c r="CF6" s="35">
        <f t="shared" si="9"/>
        <v>216</v>
      </c>
      <c r="CG6" s="35">
        <f t="shared" si="9"/>
        <v>351.41</v>
      </c>
      <c r="CH6" s="35">
        <f t="shared" si="9"/>
        <v>307.56</v>
      </c>
      <c r="CI6" s="35">
        <f t="shared" si="9"/>
        <v>235.61</v>
      </c>
      <c r="CJ6" s="35">
        <f t="shared" si="9"/>
        <v>216.21</v>
      </c>
      <c r="CK6" s="35">
        <f t="shared" si="9"/>
        <v>220.31</v>
      </c>
      <c r="CL6" s="34" t="str">
        <f>IF(CL7="","",IF(CL7="-","【-】","【"&amp;SUBSTITUTE(TEXT(CL7,"#,##0.00"),"-","△")&amp;"】"))</f>
        <v>【136.86】</v>
      </c>
      <c r="CM6" s="35">
        <f>IF(CM7="",NA(),CM7)</f>
        <v>44.07</v>
      </c>
      <c r="CN6" s="35">
        <f t="shared" ref="CN6:CV6" si="10">IF(CN7="",NA(),CN7)</f>
        <v>42.36</v>
      </c>
      <c r="CO6" s="35">
        <f t="shared" si="10"/>
        <v>42.86</v>
      </c>
      <c r="CP6" s="35">
        <f t="shared" si="10"/>
        <v>43.79</v>
      </c>
      <c r="CQ6" s="35">
        <f t="shared" si="10"/>
        <v>44.57</v>
      </c>
      <c r="CR6" s="35">
        <f t="shared" si="10"/>
        <v>43.53</v>
      </c>
      <c r="CS6" s="35">
        <f t="shared" si="10"/>
        <v>39.869999999999997</v>
      </c>
      <c r="CT6" s="35">
        <f t="shared" si="10"/>
        <v>49.25</v>
      </c>
      <c r="CU6" s="35">
        <f t="shared" si="10"/>
        <v>50.24</v>
      </c>
      <c r="CV6" s="35">
        <f t="shared" si="10"/>
        <v>49.68</v>
      </c>
      <c r="CW6" s="34" t="str">
        <f>IF(CW7="","",IF(CW7="-","【-】","【"&amp;SUBSTITUTE(TEXT(CW7,"#,##0.00"),"-","△")&amp;"】"))</f>
        <v>【58.98】</v>
      </c>
      <c r="CX6" s="35">
        <f>IF(CX7="",NA(),CX7)</f>
        <v>79.459999999999994</v>
      </c>
      <c r="CY6" s="35">
        <f t="shared" ref="CY6:DG6" si="11">IF(CY7="",NA(),CY7)</f>
        <v>80.44</v>
      </c>
      <c r="CZ6" s="35">
        <f t="shared" si="11"/>
        <v>81.37</v>
      </c>
      <c r="DA6" s="35">
        <f t="shared" si="11"/>
        <v>82.55</v>
      </c>
      <c r="DB6" s="35">
        <f t="shared" si="11"/>
        <v>83.1</v>
      </c>
      <c r="DC6" s="35">
        <f t="shared" si="11"/>
        <v>64.14</v>
      </c>
      <c r="DD6" s="35">
        <f t="shared" si="11"/>
        <v>61.37</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0.17</v>
      </c>
      <c r="EK6" s="35">
        <f t="shared" si="14"/>
        <v>0.2</v>
      </c>
      <c r="EL6" s="35">
        <f t="shared" si="14"/>
        <v>0.1</v>
      </c>
      <c r="EM6" s="35">
        <f t="shared" si="14"/>
        <v>0.13</v>
      </c>
      <c r="EN6" s="35">
        <f t="shared" si="14"/>
        <v>0.12</v>
      </c>
      <c r="EO6" s="34" t="str">
        <f>IF(EO7="","",IF(EO7="-","【-】","【"&amp;SUBSTITUTE(TEXT(EO7,"#,##0.00"),"-","△")&amp;"】"))</f>
        <v>【0.23】</v>
      </c>
    </row>
    <row r="7" spans="1:145" s="36" customFormat="1" x14ac:dyDescent="0.15">
      <c r="A7" s="28"/>
      <c r="B7" s="37">
        <v>2018</v>
      </c>
      <c r="C7" s="37">
        <v>63223</v>
      </c>
      <c r="D7" s="37">
        <v>47</v>
      </c>
      <c r="E7" s="37">
        <v>17</v>
      </c>
      <c r="F7" s="37">
        <v>1</v>
      </c>
      <c r="G7" s="37">
        <v>0</v>
      </c>
      <c r="H7" s="37" t="s">
        <v>96</v>
      </c>
      <c r="I7" s="37" t="s">
        <v>97</v>
      </c>
      <c r="J7" s="37" t="s">
        <v>98</v>
      </c>
      <c r="K7" s="37" t="s">
        <v>99</v>
      </c>
      <c r="L7" s="37" t="s">
        <v>100</v>
      </c>
      <c r="M7" s="37" t="s">
        <v>101</v>
      </c>
      <c r="N7" s="38" t="s">
        <v>102</v>
      </c>
      <c r="O7" s="38" t="s">
        <v>103</v>
      </c>
      <c r="P7" s="38">
        <v>52.87</v>
      </c>
      <c r="Q7" s="38">
        <v>100</v>
      </c>
      <c r="R7" s="38">
        <v>4190</v>
      </c>
      <c r="S7" s="38">
        <v>5387</v>
      </c>
      <c r="T7" s="38">
        <v>393.19</v>
      </c>
      <c r="U7" s="38">
        <v>13.7</v>
      </c>
      <c r="V7" s="38">
        <v>2823</v>
      </c>
      <c r="W7" s="38">
        <v>1.47</v>
      </c>
      <c r="X7" s="38">
        <v>1920.41</v>
      </c>
      <c r="Y7" s="38">
        <v>98.49</v>
      </c>
      <c r="Z7" s="38">
        <v>102.93</v>
      </c>
      <c r="AA7" s="38">
        <v>99.8</v>
      </c>
      <c r="AB7" s="38">
        <v>99.54</v>
      </c>
      <c r="AC7" s="38">
        <v>99.7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48.71</v>
      </c>
      <c r="BG7" s="38">
        <v>0</v>
      </c>
      <c r="BH7" s="38">
        <v>0</v>
      </c>
      <c r="BI7" s="38">
        <v>0</v>
      </c>
      <c r="BJ7" s="38">
        <v>0</v>
      </c>
      <c r="BK7" s="38">
        <v>1696.96</v>
      </c>
      <c r="BL7" s="38">
        <v>1824.34</v>
      </c>
      <c r="BM7" s="38">
        <v>1047.6500000000001</v>
      </c>
      <c r="BN7" s="38">
        <v>1124.26</v>
      </c>
      <c r="BO7" s="38">
        <v>1048.23</v>
      </c>
      <c r="BP7" s="38">
        <v>682.78</v>
      </c>
      <c r="BQ7" s="38">
        <v>94.1</v>
      </c>
      <c r="BR7" s="38">
        <v>87.53</v>
      </c>
      <c r="BS7" s="38">
        <v>95.83</v>
      </c>
      <c r="BT7" s="38">
        <v>87.33</v>
      </c>
      <c r="BU7" s="38">
        <v>96.01</v>
      </c>
      <c r="BV7" s="38">
        <v>47.23</v>
      </c>
      <c r="BW7" s="38">
        <v>54.16</v>
      </c>
      <c r="BX7" s="38">
        <v>74.040000000000006</v>
      </c>
      <c r="BY7" s="38">
        <v>80.58</v>
      </c>
      <c r="BZ7" s="38">
        <v>78.92</v>
      </c>
      <c r="CA7" s="38">
        <v>100.91</v>
      </c>
      <c r="CB7" s="38">
        <v>235.98</v>
      </c>
      <c r="CC7" s="38">
        <v>252.73</v>
      </c>
      <c r="CD7" s="38">
        <v>232.29</v>
      </c>
      <c r="CE7" s="38">
        <v>246.16</v>
      </c>
      <c r="CF7" s="38">
        <v>216</v>
      </c>
      <c r="CG7" s="38">
        <v>351.41</v>
      </c>
      <c r="CH7" s="38">
        <v>307.56</v>
      </c>
      <c r="CI7" s="38">
        <v>235.61</v>
      </c>
      <c r="CJ7" s="38">
        <v>216.21</v>
      </c>
      <c r="CK7" s="38">
        <v>220.31</v>
      </c>
      <c r="CL7" s="38">
        <v>136.86000000000001</v>
      </c>
      <c r="CM7" s="38">
        <v>44.07</v>
      </c>
      <c r="CN7" s="38">
        <v>42.36</v>
      </c>
      <c r="CO7" s="38">
        <v>42.86</v>
      </c>
      <c r="CP7" s="38">
        <v>43.79</v>
      </c>
      <c r="CQ7" s="38">
        <v>44.57</v>
      </c>
      <c r="CR7" s="38">
        <v>43.53</v>
      </c>
      <c r="CS7" s="38">
        <v>39.869999999999997</v>
      </c>
      <c r="CT7" s="38">
        <v>49.25</v>
      </c>
      <c r="CU7" s="38">
        <v>50.24</v>
      </c>
      <c r="CV7" s="38">
        <v>49.68</v>
      </c>
      <c r="CW7" s="38">
        <v>58.98</v>
      </c>
      <c r="CX7" s="38">
        <v>79.459999999999994</v>
      </c>
      <c r="CY7" s="38">
        <v>80.44</v>
      </c>
      <c r="CZ7" s="38">
        <v>81.37</v>
      </c>
      <c r="DA7" s="38">
        <v>82.55</v>
      </c>
      <c r="DB7" s="38">
        <v>83.1</v>
      </c>
      <c r="DC7" s="38">
        <v>64.14</v>
      </c>
      <c r="DD7" s="38">
        <v>61.37</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0.17</v>
      </c>
      <c r="EK7" s="38">
        <v>0.2</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cp:lastPrinted>2020-01-24T00:58:14Z</cp:lastPrinted>
  <dcterms:created xsi:type="dcterms:W3CDTF">2019-12-05T05:01:24Z</dcterms:created>
  <dcterms:modified xsi:type="dcterms:W3CDTF">2020-01-24T01:37:09Z</dcterms:modified>
  <cp:category/>
</cp:coreProperties>
</file>